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filterPrivacy="1" defaultThemeVersion="124226"/>
  <xr:revisionPtr revIDLastSave="0" documentId="8_{993195AE-7200-1242-92DD-C9BF7811B921}" xr6:coauthVersionLast="47" xr6:coauthVersionMax="47" xr10:uidLastSave="{00000000-0000-0000-0000-000000000000}"/>
  <bookViews>
    <workbookView xWindow="7620" yWindow="500" windowWidth="20620" windowHeight="160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Sheet1!$A$3:$U$3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G5" i="1"/>
  <c r="V63" i="1"/>
  <c r="T63" i="1"/>
  <c r="R63" i="1"/>
  <c r="Q63" i="1"/>
  <c r="P63" i="1"/>
  <c r="N63" i="1"/>
  <c r="L63" i="1"/>
  <c r="I63" i="1"/>
  <c r="G63" i="1"/>
  <c r="E63" i="1"/>
  <c r="V61" i="1"/>
  <c r="T61" i="1"/>
  <c r="R61" i="1"/>
  <c r="Q61" i="1"/>
  <c r="P61" i="1"/>
  <c r="N61" i="1"/>
  <c r="L61" i="1"/>
  <c r="I61" i="1"/>
  <c r="G61" i="1"/>
  <c r="E61" i="1"/>
  <c r="V57" i="1"/>
  <c r="T57" i="1"/>
  <c r="R57" i="1"/>
  <c r="Q57" i="1"/>
  <c r="P57" i="1"/>
  <c r="N57" i="1"/>
  <c r="L57" i="1"/>
  <c r="I57" i="1"/>
  <c r="G57" i="1"/>
  <c r="E57" i="1"/>
  <c r="V56" i="1"/>
  <c r="T56" i="1"/>
  <c r="R56" i="1"/>
  <c r="Q56" i="1"/>
  <c r="P56" i="1"/>
  <c r="N56" i="1"/>
  <c r="L56" i="1"/>
  <c r="I56" i="1"/>
  <c r="G56" i="1"/>
  <c r="E56" i="1"/>
  <c r="V54" i="1"/>
  <c r="T54" i="1"/>
  <c r="R54" i="1"/>
  <c r="Q54" i="1"/>
  <c r="P54" i="1"/>
  <c r="N54" i="1"/>
  <c r="L54" i="1"/>
  <c r="I54" i="1"/>
  <c r="G54" i="1"/>
  <c r="E54" i="1"/>
  <c r="V52" i="1"/>
  <c r="T52" i="1"/>
  <c r="R52" i="1"/>
  <c r="Q52" i="1"/>
  <c r="P52" i="1"/>
  <c r="N52" i="1"/>
  <c r="L52" i="1"/>
  <c r="I52" i="1"/>
  <c r="G52" i="1"/>
  <c r="E52" i="1"/>
  <c r="V50" i="1"/>
  <c r="T50" i="1"/>
  <c r="R50" i="1"/>
  <c r="Q50" i="1"/>
  <c r="P50" i="1"/>
  <c r="N50" i="1"/>
  <c r="L50" i="1"/>
  <c r="I50" i="1"/>
  <c r="G50" i="1"/>
  <c r="E50" i="1"/>
  <c r="V49" i="1"/>
  <c r="T49" i="1"/>
  <c r="R49" i="1"/>
  <c r="Q49" i="1"/>
  <c r="P49" i="1"/>
  <c r="N49" i="1"/>
  <c r="L49" i="1"/>
  <c r="I49" i="1"/>
  <c r="G49" i="1"/>
  <c r="E49" i="1"/>
  <c r="V48" i="1"/>
  <c r="T48" i="1"/>
  <c r="R48" i="1"/>
  <c r="Q48" i="1"/>
  <c r="P48" i="1"/>
  <c r="N48" i="1"/>
  <c r="L48" i="1"/>
  <c r="I48" i="1"/>
  <c r="G48" i="1"/>
  <c r="E48" i="1"/>
  <c r="V47" i="1"/>
  <c r="T47" i="1"/>
  <c r="R47" i="1"/>
  <c r="Q47" i="1"/>
  <c r="P47" i="1"/>
  <c r="N47" i="1"/>
  <c r="L47" i="1"/>
  <c r="I47" i="1"/>
  <c r="G47" i="1"/>
  <c r="E47" i="1"/>
  <c r="V46" i="1"/>
  <c r="T46" i="1"/>
  <c r="R46" i="1"/>
  <c r="Q46" i="1"/>
  <c r="P46" i="1"/>
  <c r="N46" i="1"/>
  <c r="L46" i="1"/>
  <c r="I46" i="1"/>
  <c r="G46" i="1"/>
  <c r="E46" i="1"/>
  <c r="V45" i="1"/>
  <c r="T45" i="1"/>
  <c r="R45" i="1"/>
  <c r="Q45" i="1"/>
  <c r="P45" i="1"/>
  <c r="N45" i="1"/>
  <c r="L45" i="1"/>
  <c r="I45" i="1"/>
  <c r="G45" i="1"/>
  <c r="E45" i="1"/>
  <c r="V44" i="1"/>
  <c r="T44" i="1"/>
  <c r="R44" i="1"/>
  <c r="Q44" i="1"/>
  <c r="P44" i="1"/>
  <c r="N44" i="1"/>
  <c r="L44" i="1"/>
  <c r="I44" i="1"/>
  <c r="G44" i="1"/>
  <c r="E44" i="1"/>
  <c r="V43" i="1"/>
  <c r="T43" i="1"/>
  <c r="R43" i="1"/>
  <c r="Q43" i="1"/>
  <c r="P43" i="1"/>
  <c r="N43" i="1"/>
  <c r="L43" i="1"/>
  <c r="I43" i="1"/>
  <c r="G43" i="1"/>
  <c r="E43" i="1"/>
  <c r="V42" i="1"/>
  <c r="T42" i="1"/>
  <c r="R42" i="1"/>
  <c r="Q42" i="1"/>
  <c r="P42" i="1"/>
  <c r="N42" i="1"/>
  <c r="L42" i="1"/>
  <c r="I42" i="1"/>
  <c r="G42" i="1"/>
  <c r="E42" i="1"/>
  <c r="V41" i="1"/>
  <c r="T41" i="1"/>
  <c r="R41" i="1"/>
  <c r="Q41" i="1"/>
  <c r="P41" i="1"/>
  <c r="N41" i="1"/>
  <c r="L41" i="1"/>
  <c r="I41" i="1"/>
  <c r="G41" i="1"/>
  <c r="E41" i="1"/>
  <c r="V40" i="1"/>
  <c r="T40" i="1"/>
  <c r="R40" i="1"/>
  <c r="Q40" i="1"/>
  <c r="P40" i="1"/>
  <c r="N40" i="1"/>
  <c r="L40" i="1"/>
  <c r="I40" i="1"/>
  <c r="G40" i="1"/>
  <c r="E40" i="1"/>
  <c r="V39" i="1"/>
  <c r="T39" i="1"/>
  <c r="R39" i="1"/>
  <c r="Q39" i="1"/>
  <c r="P39" i="1"/>
  <c r="N39" i="1"/>
  <c r="L39" i="1"/>
  <c r="I39" i="1"/>
  <c r="G39" i="1"/>
  <c r="E39" i="1"/>
  <c r="V38" i="1"/>
  <c r="T38" i="1"/>
  <c r="R38" i="1"/>
  <c r="Q38" i="1"/>
  <c r="P38" i="1"/>
  <c r="N38" i="1"/>
  <c r="L38" i="1"/>
  <c r="I38" i="1"/>
  <c r="G38" i="1"/>
  <c r="E38" i="1"/>
  <c r="V37" i="1"/>
  <c r="T37" i="1"/>
  <c r="R37" i="1"/>
  <c r="Q37" i="1"/>
  <c r="P37" i="1"/>
  <c r="N37" i="1"/>
  <c r="L37" i="1"/>
  <c r="I37" i="1"/>
  <c r="G37" i="1"/>
  <c r="E37" i="1"/>
  <c r="V36" i="1"/>
  <c r="T36" i="1"/>
  <c r="R36" i="1"/>
  <c r="Q36" i="1"/>
  <c r="P36" i="1"/>
  <c r="N36" i="1"/>
  <c r="L36" i="1"/>
  <c r="I36" i="1"/>
  <c r="G36" i="1"/>
  <c r="E36" i="1"/>
  <c r="V35" i="1"/>
  <c r="T35" i="1"/>
  <c r="R35" i="1"/>
  <c r="Q35" i="1"/>
  <c r="P35" i="1"/>
  <c r="N35" i="1"/>
  <c r="L35" i="1"/>
  <c r="I35" i="1"/>
  <c r="G35" i="1"/>
  <c r="E35" i="1"/>
  <c r="R34" i="1"/>
  <c r="Q34" i="1"/>
  <c r="P34" i="1"/>
  <c r="N34" i="1"/>
  <c r="L34" i="1"/>
  <c r="E34" i="1"/>
  <c r="V33" i="1"/>
  <c r="T33" i="1"/>
  <c r="R33" i="1"/>
  <c r="Q33" i="1"/>
  <c r="P33" i="1"/>
  <c r="N33" i="1"/>
  <c r="L33" i="1"/>
  <c r="I33" i="1"/>
  <c r="G33" i="1"/>
  <c r="E33" i="1"/>
  <c r="V31" i="1"/>
  <c r="T31" i="1"/>
  <c r="R31" i="1"/>
  <c r="Q31" i="1"/>
  <c r="P31" i="1"/>
  <c r="N31" i="1"/>
  <c r="L31" i="1"/>
  <c r="I31" i="1"/>
  <c r="G31" i="1"/>
  <c r="E31" i="1"/>
  <c r="V29" i="1"/>
  <c r="T29" i="1"/>
  <c r="R29" i="1"/>
  <c r="Q29" i="1"/>
  <c r="P29" i="1"/>
  <c r="N29" i="1"/>
  <c r="L29" i="1"/>
  <c r="I29" i="1"/>
  <c r="G29" i="1"/>
  <c r="E29" i="1"/>
  <c r="T28" i="1"/>
  <c r="R28" i="1"/>
  <c r="Q28" i="1"/>
  <c r="P28" i="1"/>
  <c r="N28" i="1"/>
  <c r="L28" i="1"/>
  <c r="G28" i="1"/>
  <c r="E28" i="1"/>
  <c r="V26" i="1"/>
  <c r="T26" i="1"/>
  <c r="R26" i="1"/>
  <c r="Q26" i="1"/>
  <c r="P26" i="1"/>
  <c r="N26" i="1"/>
  <c r="L26" i="1"/>
  <c r="I26" i="1"/>
  <c r="G26" i="1"/>
  <c r="E26" i="1"/>
  <c r="V25" i="1"/>
  <c r="T25" i="1"/>
  <c r="R25" i="1"/>
  <c r="Q25" i="1"/>
  <c r="P25" i="1"/>
  <c r="N25" i="1"/>
  <c r="L25" i="1"/>
  <c r="I25" i="1"/>
  <c r="G25" i="1"/>
  <c r="E25" i="1"/>
  <c r="V24" i="1"/>
  <c r="T24" i="1"/>
  <c r="R24" i="1"/>
  <c r="Q24" i="1"/>
  <c r="P24" i="1"/>
  <c r="N24" i="1"/>
  <c r="L24" i="1"/>
  <c r="I24" i="1"/>
  <c r="G24" i="1"/>
  <c r="E24" i="1"/>
  <c r="V23" i="1"/>
  <c r="T23" i="1"/>
  <c r="R23" i="1"/>
  <c r="Q23" i="1"/>
  <c r="P23" i="1"/>
  <c r="N23" i="1"/>
  <c r="L23" i="1"/>
  <c r="I23" i="1"/>
  <c r="G23" i="1"/>
  <c r="E23" i="1"/>
  <c r="V22" i="1"/>
  <c r="T22" i="1"/>
  <c r="R22" i="1"/>
  <c r="Q22" i="1"/>
  <c r="P22" i="1"/>
  <c r="N22" i="1"/>
  <c r="L22" i="1"/>
  <c r="I22" i="1"/>
  <c r="G22" i="1"/>
  <c r="E22" i="1"/>
  <c r="V21" i="1"/>
  <c r="T21" i="1"/>
  <c r="R21" i="1"/>
  <c r="Q21" i="1"/>
  <c r="P21" i="1"/>
  <c r="N21" i="1"/>
  <c r="L21" i="1"/>
  <c r="I21" i="1"/>
  <c r="G21" i="1"/>
  <c r="E21" i="1"/>
  <c r="V20" i="1"/>
  <c r="T20" i="1"/>
  <c r="R20" i="1"/>
  <c r="Q20" i="1"/>
  <c r="P20" i="1"/>
  <c r="N20" i="1"/>
  <c r="L20" i="1"/>
  <c r="I20" i="1"/>
  <c r="G20" i="1"/>
  <c r="E20" i="1"/>
  <c r="V19" i="1"/>
  <c r="T19" i="1"/>
  <c r="R19" i="1"/>
  <c r="Q19" i="1"/>
  <c r="P19" i="1"/>
  <c r="N19" i="1"/>
  <c r="L19" i="1"/>
  <c r="I19" i="1"/>
  <c r="G19" i="1"/>
  <c r="E19" i="1"/>
  <c r="V18" i="1"/>
  <c r="T18" i="1"/>
  <c r="R18" i="1"/>
  <c r="Q18" i="1"/>
  <c r="P18" i="1"/>
  <c r="N18" i="1"/>
  <c r="L18" i="1"/>
  <c r="I18" i="1"/>
  <c r="G18" i="1"/>
  <c r="E18" i="1"/>
  <c r="V17" i="1"/>
  <c r="T17" i="1"/>
  <c r="R17" i="1"/>
  <c r="Q17" i="1"/>
  <c r="P17" i="1"/>
  <c r="N17" i="1"/>
  <c r="L17" i="1"/>
  <c r="I17" i="1"/>
  <c r="G17" i="1"/>
  <c r="E17" i="1"/>
  <c r="V16" i="1"/>
  <c r="T16" i="1"/>
  <c r="R16" i="1"/>
  <c r="Q16" i="1"/>
  <c r="P16" i="1"/>
  <c r="N16" i="1"/>
  <c r="L16" i="1"/>
  <c r="I16" i="1"/>
  <c r="G16" i="1"/>
  <c r="E16" i="1"/>
  <c r="V15" i="1"/>
  <c r="T15" i="1"/>
  <c r="R15" i="1"/>
  <c r="Q15" i="1"/>
  <c r="P15" i="1"/>
  <c r="N15" i="1"/>
  <c r="L15" i="1"/>
  <c r="I15" i="1"/>
  <c r="G15" i="1"/>
  <c r="E15" i="1"/>
  <c r="V14" i="1"/>
  <c r="T14" i="1"/>
  <c r="R14" i="1"/>
  <c r="Q14" i="1"/>
  <c r="P14" i="1"/>
  <c r="N14" i="1"/>
  <c r="L14" i="1"/>
  <c r="I14" i="1"/>
  <c r="G14" i="1"/>
  <c r="E14" i="1"/>
  <c r="V13" i="1"/>
  <c r="T13" i="1"/>
  <c r="R13" i="1"/>
  <c r="Q13" i="1"/>
  <c r="P13" i="1"/>
  <c r="N13" i="1"/>
  <c r="L13" i="1"/>
  <c r="I13" i="1"/>
  <c r="G13" i="1"/>
  <c r="E13" i="1"/>
  <c r="V12" i="1"/>
  <c r="T12" i="1"/>
  <c r="R12" i="1"/>
  <c r="Q12" i="1"/>
  <c r="P12" i="1"/>
  <c r="N12" i="1"/>
  <c r="L12" i="1"/>
  <c r="I12" i="1"/>
  <c r="G12" i="1"/>
  <c r="E12" i="1"/>
  <c r="V11" i="1"/>
  <c r="T11" i="1"/>
  <c r="R11" i="1"/>
  <c r="Q11" i="1"/>
  <c r="P11" i="1"/>
  <c r="N11" i="1"/>
  <c r="L11" i="1"/>
  <c r="I11" i="1"/>
  <c r="G11" i="1"/>
  <c r="E11" i="1"/>
  <c r="V10" i="1"/>
  <c r="T10" i="1"/>
  <c r="R10" i="1"/>
  <c r="Q10" i="1"/>
  <c r="P10" i="1"/>
  <c r="N10" i="1"/>
  <c r="L10" i="1"/>
  <c r="I10" i="1"/>
  <c r="G10" i="1"/>
  <c r="E10" i="1"/>
  <c r="V9" i="1"/>
  <c r="T9" i="1"/>
  <c r="R9" i="1"/>
  <c r="Q9" i="1"/>
  <c r="P9" i="1"/>
  <c r="N9" i="1"/>
  <c r="L9" i="1"/>
  <c r="I9" i="1"/>
  <c r="G9" i="1"/>
  <c r="E9" i="1"/>
  <c r="V6" i="1"/>
  <c r="T6" i="1"/>
  <c r="R6" i="1"/>
  <c r="Q6" i="1"/>
  <c r="P6" i="1"/>
  <c r="N6" i="1"/>
  <c r="L6" i="1"/>
  <c r="I6" i="1"/>
  <c r="G6" i="1"/>
  <c r="V5" i="1"/>
  <c r="T5" i="1"/>
  <c r="R5" i="1"/>
  <c r="P5" i="1"/>
  <c r="N5" i="1"/>
  <c r="L5" i="1"/>
  <c r="V4" i="1"/>
  <c r="T4" i="1"/>
  <c r="R4" i="1"/>
  <c r="Q4" i="1"/>
  <c r="P4" i="1"/>
  <c r="N4" i="1"/>
  <c r="L4" i="1"/>
  <c r="I4" i="1"/>
  <c r="G4" i="1"/>
  <c r="E4" i="1"/>
  <c r="U37" i="1" l="1"/>
  <c r="U41" i="1"/>
  <c r="W4" i="1"/>
  <c r="U56" i="1"/>
  <c r="W63" i="1"/>
  <c r="W15" i="1"/>
  <c r="W17" i="1"/>
  <c r="W39" i="1"/>
  <c r="W61" i="1"/>
  <c r="S29" i="1"/>
  <c r="S49" i="1"/>
  <c r="U20" i="1"/>
  <c r="W31" i="1"/>
  <c r="U44" i="1"/>
  <c r="W46" i="1"/>
  <c r="U48" i="1"/>
  <c r="W41" i="1"/>
  <c r="W45" i="1"/>
  <c r="U63" i="1"/>
  <c r="S63" i="1"/>
  <c r="U57" i="1"/>
  <c r="S56" i="1"/>
  <c r="W56" i="1"/>
  <c r="U54" i="1"/>
  <c r="W54" i="1"/>
  <c r="S54" i="1"/>
  <c r="W52" i="1"/>
  <c r="W50" i="1"/>
  <c r="U49" i="1"/>
  <c r="W49" i="1"/>
  <c r="S48" i="1"/>
  <c r="U45" i="1"/>
  <c r="S45" i="1"/>
  <c r="S44" i="1"/>
  <c r="W44" i="1"/>
  <c r="W43" i="1"/>
  <c r="S41" i="1"/>
  <c r="U40" i="1"/>
  <c r="W40" i="1"/>
  <c r="S40" i="1"/>
  <c r="W38" i="1"/>
  <c r="S37" i="1"/>
  <c r="W37" i="1"/>
  <c r="U36" i="1"/>
  <c r="W36" i="1"/>
  <c r="S36" i="1"/>
  <c r="W35" i="1"/>
  <c r="W33" i="1"/>
  <c r="U29" i="1"/>
  <c r="W29" i="1"/>
  <c r="W26" i="1"/>
  <c r="S25" i="1"/>
  <c r="U25" i="1"/>
  <c r="W25" i="1"/>
  <c r="U24" i="1"/>
  <c r="W24" i="1"/>
  <c r="S24" i="1"/>
  <c r="W23" i="1"/>
  <c r="U21" i="1"/>
  <c r="W21" i="1"/>
  <c r="S21" i="1"/>
  <c r="S20" i="1"/>
  <c r="W20" i="1"/>
  <c r="W19" i="1"/>
  <c r="W18" i="1"/>
  <c r="U17" i="1"/>
  <c r="S17" i="1"/>
  <c r="U16" i="1"/>
  <c r="W16" i="1"/>
  <c r="S16" i="1"/>
  <c r="W14" i="1"/>
  <c r="U13" i="1"/>
  <c r="S13" i="1"/>
  <c r="W13" i="1"/>
  <c r="U12" i="1"/>
  <c r="S12" i="1"/>
  <c r="U9" i="1"/>
  <c r="W9" i="1"/>
  <c r="S9" i="1"/>
  <c r="U6" i="1"/>
  <c r="S6" i="1"/>
  <c r="W6" i="1"/>
  <c r="Q5" i="1"/>
  <c r="W5" i="1" s="1"/>
  <c r="E5" i="1"/>
  <c r="I5" i="1"/>
  <c r="S22" i="1"/>
  <c r="S34" i="1"/>
  <c r="S10" i="1"/>
  <c r="S28" i="1"/>
  <c r="U4" i="1"/>
  <c r="U10" i="1"/>
  <c r="U14" i="1"/>
  <c r="U18" i="1"/>
  <c r="U22" i="1"/>
  <c r="U28" i="1"/>
  <c r="U31" i="1"/>
  <c r="U38" i="1"/>
  <c r="U42" i="1"/>
  <c r="U46" i="1"/>
  <c r="U50" i="1"/>
  <c r="U19" i="1"/>
  <c r="U23" i="1"/>
  <c r="U43" i="1"/>
  <c r="U47" i="1"/>
  <c r="U52" i="1"/>
  <c r="S4" i="1"/>
  <c r="W10" i="1"/>
  <c r="AA11" i="1" s="1"/>
  <c r="S14" i="1"/>
  <c r="S18" i="1"/>
  <c r="W22" i="1"/>
  <c r="S31" i="1"/>
  <c r="S38" i="1"/>
  <c r="S42" i="1"/>
  <c r="S46" i="1"/>
  <c r="S50" i="1"/>
  <c r="S57" i="1"/>
  <c r="W57" i="1"/>
  <c r="U26" i="1"/>
  <c r="U11" i="1"/>
  <c r="U15" i="1"/>
  <c r="U33" i="1"/>
  <c r="U35" i="1"/>
  <c r="U39" i="1"/>
  <c r="U61" i="1"/>
  <c r="S26" i="1"/>
  <c r="S11" i="1"/>
  <c r="S15" i="1"/>
  <c r="S19" i="1"/>
  <c r="S23" i="1"/>
  <c r="S33" i="1"/>
  <c r="S35" i="1"/>
  <c r="S39" i="1"/>
  <c r="S43" i="1"/>
  <c r="S47" i="1"/>
  <c r="S52" i="1"/>
  <c r="S61" i="1"/>
  <c r="W42" i="1" l="1"/>
  <c r="W48" i="1"/>
  <c r="W47" i="1"/>
  <c r="W11" i="1"/>
  <c r="W12" i="1"/>
  <c r="S5" i="1"/>
  <c r="U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3" authorId="0" shapeId="0" xr:uid="{FF3116B5-0F18-E642-89B8-AD91813514FC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certain cells seem to be missing data. For some SDs, total REAL FI enrolment should be higher. So take the % changes in FI enrolment with a grain of salt: % could be higher or lower than reality</t>
        </r>
      </text>
    </comment>
    <comment ref="Y3" authorId="0" shapeId="0" xr:uid="{8DA700B7-276E-CB45-B579-379F281A6534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some averages are missing data for 1 year. So some are 
</t>
        </r>
        <r>
          <rPr>
            <sz val="9"/>
            <color rgb="FF000000"/>
            <rFont val="Tahoma"/>
            <family val="2"/>
          </rPr>
          <t>averages of 4 cohorts</t>
        </r>
      </text>
    </comment>
    <comment ref="AA3" authorId="0" shapeId="0" xr:uid="{BD5C0110-B01D-604E-9954-8EFB85D514D7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some averages are missing data for 1 year. So some are averages of 4 cohorts</t>
        </r>
      </text>
    </comment>
    <comment ref="Y4" authorId="0" shapeId="0" xr:uid="{04603EAC-1B68-D147-830E-5D2B2BEF697D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Gr 4 entry year</t>
        </r>
      </text>
    </comment>
    <comment ref="Q28" authorId="0" shapeId="0" xr:uid="{FB4754B5-9535-40C1-94ED-12375F635B14}">
      <text>
        <r>
          <rPr>
            <b/>
            <sz val="10"/>
            <color rgb="FF000000"/>
            <rFont val="Calibri"/>
            <family val="2"/>
          </rPr>
          <t>The % of students in FI is low because the program only began in 2010.</t>
        </r>
      </text>
    </comment>
    <comment ref="E31" authorId="0" shapeId="0" xr:uid="{C271F058-3027-400D-998E-9114801D0CF5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Recently started EFI
</t>
        </r>
      </text>
    </comment>
    <comment ref="I57" authorId="0" shapeId="0" xr:uid="{953B4D37-8494-4B70-ABD8-0742DC96285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had LFI for a while, but only started ELI in 2003/04</t>
        </r>
      </text>
    </comment>
    <comment ref="X57" authorId="0" shapeId="0" xr:uid="{06FC4B50-9288-494A-A731-35C010B8F70B}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this cohort gained 5 students between grades 1 and 2. Cancelled out attrition</t>
        </r>
      </text>
    </comment>
    <comment ref="Y57" authorId="0" shapeId="0" xr:uid="{485526C8-4030-C04A-82B9-BF6DAC8F79C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partly because of low attrition, partly because of student gain in random grades...</t>
        </r>
      </text>
    </comment>
  </commentList>
</comments>
</file>

<file path=xl/sharedStrings.xml><?xml version="1.0" encoding="utf-8"?>
<sst xmlns="http://schemas.openxmlformats.org/spreadsheetml/2006/main" count="105" uniqueCount="102">
  <si>
    <t>District Number</t>
  </si>
  <si>
    <t>District Name</t>
  </si>
  <si>
    <t>Total FI enrolment</t>
  </si>
  <si>
    <t>% Change in FI enrolment cf. last year</t>
  </si>
  <si>
    <t>% Change in FI enrolment cf. 5 years ago</t>
  </si>
  <si>
    <t>% Change in FI enrolment cf. 10 years ago</t>
  </si>
  <si>
    <t>Total district enrolment</t>
  </si>
  <si>
    <t>% Change in total enrolment cf. last year</t>
  </si>
  <si>
    <t>% Change in total enrolment cf. 5 years ago</t>
  </si>
  <si>
    <t>% Change in total enrolment cf. 10 years ago</t>
  </si>
  <si>
    <t>% of students in FI</t>
  </si>
  <si>
    <t>Percentage-point Change in % of students in FI cf. last year</t>
  </si>
  <si>
    <t>Percentage-point Change in % of students in FI cf. 5 years ago</t>
  </si>
  <si>
    <t>Percentage-point Change in % of students in FI cf. 10 years ago</t>
  </si>
  <si>
    <t>Gr 1-5 attrition %</t>
  </si>
  <si>
    <t>Average Gr 1-5 attrition % for 5 most recent cohorts</t>
  </si>
  <si>
    <t xml:space="preserve">Gr 7-12 attrition % </t>
  </si>
  <si>
    <t>Average Gr 7-12 attrition % for 5 most recent cohorts</t>
  </si>
  <si>
    <t xml:space="preserve">Stikine                                 </t>
  </si>
  <si>
    <t xml:space="preserve">Central Coast                           </t>
  </si>
  <si>
    <t xml:space="preserve">Vancouver Island West                   </t>
  </si>
  <si>
    <t xml:space="preserve">Nisga'a                                 </t>
  </si>
  <si>
    <t xml:space="preserve">Arrow Lakes                             </t>
  </si>
  <si>
    <t>Haida Gwaii</t>
  </si>
  <si>
    <t>-</t>
  </si>
  <si>
    <t xml:space="preserve">Fort Nelson                             </t>
  </si>
  <si>
    <t xml:space="preserve">Revelstoke                              </t>
  </si>
  <si>
    <t xml:space="preserve">Gold Trail                              </t>
  </si>
  <si>
    <t xml:space="preserve">Boundary                                </t>
  </si>
  <si>
    <t xml:space="preserve">Vancouver Island North                  </t>
  </si>
  <si>
    <t xml:space="preserve">Fraser-Cascade                          </t>
  </si>
  <si>
    <t>Gulf Islands</t>
  </si>
  <si>
    <t>Powell River</t>
  </si>
  <si>
    <t>Prince Rupert</t>
  </si>
  <si>
    <t>Bulkley Valley</t>
  </si>
  <si>
    <t>Nicola-Similkameen</t>
  </si>
  <si>
    <t xml:space="preserve">Okanagan Similkameen                    </t>
  </si>
  <si>
    <t xml:space="preserve">Sunshine Coast                          </t>
  </si>
  <si>
    <t xml:space="preserve">Rocky Mountain </t>
  </si>
  <si>
    <t>Quesnel</t>
  </si>
  <si>
    <t>Peace River South</t>
  </si>
  <si>
    <t>Alberni</t>
  </si>
  <si>
    <t>Kootenay-Columbia</t>
  </si>
  <si>
    <t>Qualicum</t>
  </si>
  <si>
    <t>Sea to Sky</t>
  </si>
  <si>
    <t>Nechako Lake</t>
  </si>
  <si>
    <t>Cariboo-Chilcotin</t>
  </si>
  <si>
    <t xml:space="preserve">Coast Mountains </t>
  </si>
  <si>
    <t>Campbell River</t>
  </si>
  <si>
    <t xml:space="preserve">Kootenay Lake </t>
  </si>
  <si>
    <t>Southeast Kootenay</t>
  </si>
  <si>
    <t>Okanagan Skaha</t>
  </si>
  <si>
    <t>Peace River North</t>
  </si>
  <si>
    <t>North Okanagan-Shuswap</t>
  </si>
  <si>
    <t xml:space="preserve">Mission </t>
  </si>
  <si>
    <t>West Vancouver</t>
  </si>
  <si>
    <t>New Westminster</t>
  </si>
  <si>
    <t>Cowichan Valley</t>
  </si>
  <si>
    <t>Vernon</t>
  </si>
  <si>
    <t>Comox Valley</t>
  </si>
  <si>
    <t>Saanich</t>
  </si>
  <si>
    <t>Sooke</t>
  </si>
  <si>
    <t>Chilliwack</t>
  </si>
  <si>
    <t>Prince George</t>
  </si>
  <si>
    <t>Nanaimo-Ladysmith</t>
  </si>
  <si>
    <t>Kamloops/Thompson</t>
  </si>
  <si>
    <t>Maple Ridge-Pitt Meadows</t>
  </si>
  <si>
    <t xml:space="preserve">North Vancouver </t>
  </si>
  <si>
    <t>Delta</t>
  </si>
  <si>
    <t>Abbotsford</t>
  </si>
  <si>
    <t>Greater Victoria</t>
  </si>
  <si>
    <t>Langley</t>
  </si>
  <si>
    <t>Central Okanagan</t>
  </si>
  <si>
    <t>Richmond</t>
  </si>
  <si>
    <t>Burnaby</t>
  </si>
  <si>
    <t>Coquitlam</t>
  </si>
  <si>
    <t>Vancouver</t>
  </si>
  <si>
    <t>Surrey</t>
  </si>
  <si>
    <t>BC</t>
  </si>
  <si>
    <t>Legend</t>
  </si>
  <si>
    <t>"Good"</t>
  </si>
  <si>
    <t>"Bad"</t>
  </si>
  <si>
    <t>"-" or space : No data for the the specified grades</t>
  </si>
  <si>
    <t>Notes:</t>
  </si>
  <si>
    <t>the SDs without FI are all among the smallest. Around 3000 or less total enrolment. -&gt; ie not a big deal that we don't have FI there</t>
  </si>
  <si>
    <t>Kamloops/Thompson and North Okanagan-Shuswap are doing something right - among 5 lowest attrition rates for both FI groups for past 5 cohorts</t>
  </si>
  <si>
    <t xml:space="preserve">There's something seriously wrong at Peace River North - among 5 highest attrition rates for both FI groups for past 5 cohorts AND last cohort </t>
  </si>
  <si>
    <t>Although these comparisons aren't fair since some SDs don't have both programs, and I should look at degree of attrition - point out top attrition instead?</t>
  </si>
  <si>
    <t>% of students in FI last year</t>
  </si>
  <si>
    <t>% of students in FI 5 years ago</t>
  </si>
  <si>
    <t>% of students in FI 10 years ago</t>
  </si>
  <si>
    <t>Masked</t>
  </si>
  <si>
    <t>Table 3. French Immersion Enrolment and Attrition by School District for 2021/2022</t>
  </si>
  <si>
    <t>Total FI enrolment in 2020/21</t>
  </si>
  <si>
    <t>Total FI Enrolment 5 years ago (2016/17)</t>
  </si>
  <si>
    <t>Total FI Enrolment 10 years ago (2011/12)</t>
  </si>
  <si>
    <t>Total district enrolment (2020/21)</t>
  </si>
  <si>
    <t>Total district enrolment 5 years ago (2016/17)</t>
  </si>
  <si>
    <t>Total district enrolment 10 years ago (2011/12)</t>
  </si>
  <si>
    <t>Powell River total enrolment drop extreme?? Why?</t>
  </si>
  <si>
    <t>5,474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</si>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</sst>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.00\ _€_-;\-* #,##0.00\ _€_-;_-* &quot;-&quot;??\ _€_-;_-@_-"/>
    <numFmt numFmtId="166" formatCode="_-* #,##0_-;\-* #,##0_-;_-* &quot;-&quot;??_-;_-@_-"/>
    <numFmt numFmtId="167" formatCode="_-* #,##0\ _€_-;\-* #,##0\ _€_-;_-* &quot;-&quot;??\ _€_-;_-@_-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0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rgb="FF4BACC6"/>
      </top>
      <bottom/>
      <diagonal/>
    </border>
    <border>
      <left/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/>
      <right/>
      <top style="thin">
        <color rgb="FF4BACC6"/>
      </top>
      <bottom style="thin">
        <color rgb="FF4BACC6"/>
      </bottom>
      <diagonal/>
    </border>
    <border>
      <left/>
      <right style="medium">
        <color rgb="FF4BACC6"/>
      </right>
      <top style="thin">
        <color rgb="FF4BACC6"/>
      </top>
      <bottom style="thin">
        <color rgb="FF4BACC6"/>
      </bottom>
      <diagonal/>
    </border>
    <border>
      <left/>
      <right/>
      <top style="thin">
        <color rgb="FF4BACC6"/>
      </top>
      <bottom/>
      <diagonal/>
    </border>
    <border>
      <left/>
      <right style="medium">
        <color rgb="FF4BACC6"/>
      </right>
      <top style="thin">
        <color rgb="FF4BACC6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22">
    <xf numFmtId="0" fontId="0" fillId="0" borderId="0" xfId="0"/>
    <xf numFmtId="0" fontId="4" fillId="0" borderId="0" xfId="0" applyFont="1"/>
    <xf numFmtId="0" fontId="6" fillId="0" borderId="0" xfId="0" applyFont="1" applyFill="1" applyBorder="1" applyAlignment="1">
      <alignment horizontal="left" vertical="center" wrapText="1"/>
    </xf>
    <xf numFmtId="0" fontId="0" fillId="5" borderId="0" xfId="0" applyFill="1"/>
    <xf numFmtId="0" fontId="0" fillId="4" borderId="0" xfId="0" applyFill="1"/>
    <xf numFmtId="0" fontId="3" fillId="0" borderId="0" xfId="0" applyFont="1"/>
    <xf numFmtId="0" fontId="5" fillId="2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/>
    </xf>
    <xf numFmtId="10" fontId="10" fillId="3" borderId="4" xfId="0" applyNumberFormat="1" applyFont="1" applyFill="1" applyBorder="1" applyAlignment="1">
      <alignment vertical="center" wrapText="1"/>
    </xf>
    <xf numFmtId="10" fontId="10" fillId="3" borderId="4" xfId="0" applyNumberFormat="1" applyFont="1" applyFill="1" applyBorder="1" applyAlignment="1">
      <alignment horizontal="right" vertical="center" wrapText="1"/>
    </xf>
    <xf numFmtId="10" fontId="7" fillId="3" borderId="4" xfId="2" applyNumberFormat="1" applyFont="1" applyFill="1" applyBorder="1" applyAlignment="1">
      <alignment vertical="center"/>
    </xf>
    <xf numFmtId="10" fontId="7" fillId="3" borderId="4" xfId="0" applyNumberFormat="1" applyFont="1" applyFill="1" applyBorder="1" applyAlignment="1">
      <alignment vertical="center"/>
    </xf>
    <xf numFmtId="0" fontId="7" fillId="3" borderId="5" xfId="0" applyFont="1" applyFill="1" applyBorder="1"/>
    <xf numFmtId="0" fontId="6" fillId="3" borderId="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/>
    </xf>
    <xf numFmtId="10" fontId="10" fillId="3" borderId="6" xfId="0" applyNumberFormat="1" applyFont="1" applyFill="1" applyBorder="1" applyAlignment="1">
      <alignment vertical="center" wrapText="1"/>
    </xf>
    <xf numFmtId="10" fontId="10" fillId="3" borderId="6" xfId="0" applyNumberFormat="1" applyFont="1" applyFill="1" applyBorder="1" applyAlignment="1">
      <alignment horizontal="right" vertical="center" wrapText="1"/>
    </xf>
    <xf numFmtId="10" fontId="7" fillId="3" borderId="6" xfId="2" applyNumberFormat="1" applyFont="1" applyFill="1" applyBorder="1" applyAlignment="1">
      <alignment vertical="center"/>
    </xf>
    <xf numFmtId="10" fontId="7" fillId="3" borderId="6" xfId="0" applyNumberFormat="1" applyFont="1" applyFill="1" applyBorder="1" applyAlignment="1">
      <alignment vertical="center"/>
    </xf>
    <xf numFmtId="0" fontId="7" fillId="3" borderId="7" xfId="0" applyFont="1" applyFill="1" applyBorder="1"/>
    <xf numFmtId="10" fontId="7" fillId="3" borderId="4" xfId="0" applyNumberFormat="1" applyFont="1" applyFill="1" applyBorder="1" applyAlignment="1">
      <alignment horizontal="right" vertical="center"/>
    </xf>
    <xf numFmtId="10" fontId="7" fillId="3" borderId="5" xfId="0" applyNumberFormat="1" applyFont="1" applyFill="1" applyBorder="1" applyAlignment="1">
      <alignment horizontal="right" vertical="center"/>
    </xf>
    <xf numFmtId="10" fontId="7" fillId="3" borderId="7" xfId="0" applyNumberFormat="1" applyFont="1" applyFill="1" applyBorder="1" applyAlignment="1">
      <alignment vertical="center"/>
    </xf>
    <xf numFmtId="10" fontId="7" fillId="3" borderId="4" xfId="2" applyNumberFormat="1" applyFont="1" applyFill="1" applyBorder="1" applyAlignment="1">
      <alignment horizontal="right" vertical="center" wrapText="1"/>
    </xf>
    <xf numFmtId="10" fontId="7" fillId="3" borderId="5" xfId="0" applyNumberFormat="1" applyFont="1" applyFill="1" applyBorder="1" applyAlignment="1">
      <alignment vertical="center"/>
    </xf>
    <xf numFmtId="0" fontId="0" fillId="3" borderId="4" xfId="0" applyFill="1" applyBorder="1" applyAlignment="1">
      <alignment horizontal="right"/>
    </xf>
    <xf numFmtId="0" fontId="8" fillId="3" borderId="4" xfId="0" applyFont="1" applyFill="1" applyBorder="1" applyAlignment="1">
      <alignment horizontal="right" vertical="center" wrapText="1"/>
    </xf>
    <xf numFmtId="10" fontId="7" fillId="3" borderId="6" xfId="2" applyNumberFormat="1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vertical="center"/>
    </xf>
    <xf numFmtId="0" fontId="0" fillId="0" borderId="4" xfId="0" applyBorder="1"/>
    <xf numFmtId="0" fontId="3" fillId="0" borderId="4" xfId="0" applyFont="1" applyBorder="1"/>
    <xf numFmtId="3" fontId="6" fillId="0" borderId="4" xfId="0" applyNumberFormat="1" applyFont="1" applyBorder="1" applyAlignment="1">
      <alignment vertical="center"/>
    </xf>
    <xf numFmtId="10" fontId="10" fillId="0" borderId="4" xfId="0" applyNumberFormat="1" applyFont="1" applyBorder="1" applyAlignment="1">
      <alignment vertical="center" wrapText="1"/>
    </xf>
    <xf numFmtId="3" fontId="7" fillId="0" borderId="4" xfId="0" applyNumberFormat="1" applyFont="1" applyBorder="1" applyAlignment="1">
      <alignment vertical="center"/>
    </xf>
    <xf numFmtId="3" fontId="10" fillId="0" borderId="4" xfId="0" applyNumberFormat="1" applyFont="1" applyBorder="1" applyAlignment="1">
      <alignment horizontal="right" vertical="center" wrapText="1"/>
    </xf>
    <xf numFmtId="0" fontId="16" fillId="0" borderId="4" xfId="0" applyFont="1" applyBorder="1"/>
    <xf numFmtId="3" fontId="8" fillId="0" borderId="4" xfId="0" applyNumberFormat="1" applyFont="1" applyBorder="1" applyAlignment="1">
      <alignment horizontal="right" vertical="center" wrapText="1"/>
    </xf>
    <xf numFmtId="3" fontId="8" fillId="0" borderId="6" xfId="0" applyNumberFormat="1" applyFont="1" applyBorder="1" applyAlignment="1">
      <alignment horizontal="right" vertical="center" wrapText="1"/>
    </xf>
    <xf numFmtId="3" fontId="8" fillId="0" borderId="4" xfId="0" applyNumberFormat="1" applyFont="1" applyBorder="1" applyAlignment="1">
      <alignment horizontal="right" wrapText="1"/>
    </xf>
    <xf numFmtId="3" fontId="10" fillId="0" borderId="4" xfId="0" applyNumberFormat="1" applyFont="1" applyBorder="1" applyAlignment="1">
      <alignment vertical="center" wrapText="1"/>
    </xf>
    <xf numFmtId="3" fontId="8" fillId="0" borderId="4" xfId="0" applyNumberFormat="1" applyFont="1" applyBorder="1" applyAlignment="1">
      <alignment vertical="center" wrapText="1"/>
    </xf>
    <xf numFmtId="3" fontId="8" fillId="0" borderId="6" xfId="0" applyNumberFormat="1" applyFont="1" applyBorder="1" applyAlignment="1">
      <alignment vertical="center" wrapText="1"/>
    </xf>
    <xf numFmtId="3" fontId="9" fillId="0" borderId="4" xfId="0" applyNumberFormat="1" applyFont="1" applyBorder="1" applyAlignment="1">
      <alignment vertical="center"/>
    </xf>
    <xf numFmtId="166" fontId="8" fillId="0" borderId="4" xfId="1" applyNumberFormat="1" applyFont="1" applyFill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 wrapText="1"/>
    </xf>
    <xf numFmtId="3" fontId="10" fillId="0" borderId="8" xfId="0" applyNumberFormat="1" applyFont="1" applyBorder="1" applyAlignment="1">
      <alignment horizontal="right" vertical="center" wrapText="1"/>
    </xf>
    <xf numFmtId="166" fontId="8" fillId="0" borderId="6" xfId="1" applyNumberFormat="1" applyFont="1" applyFill="1" applyBorder="1" applyAlignment="1">
      <alignment horizontal="right" vertical="center"/>
    </xf>
    <xf numFmtId="3" fontId="8" fillId="0" borderId="8" xfId="0" applyNumberFormat="1" applyFont="1" applyBorder="1" applyAlignment="1">
      <alignment vertical="center" wrapText="1"/>
    </xf>
    <xf numFmtId="3" fontId="8" fillId="0" borderId="8" xfId="0" applyNumberFormat="1" applyFont="1" applyBorder="1" applyAlignment="1">
      <alignment wrapText="1"/>
    </xf>
    <xf numFmtId="3" fontId="10" fillId="0" borderId="4" xfId="0" applyNumberFormat="1" applyFont="1" applyBorder="1" applyAlignment="1">
      <alignment vertical="center"/>
    </xf>
    <xf numFmtId="166" fontId="0" fillId="0" borderId="0" xfId="0" applyNumberFormat="1"/>
    <xf numFmtId="3" fontId="8" fillId="3" borderId="4" xfId="0" applyNumberFormat="1" applyFont="1" applyFill="1" applyBorder="1" applyAlignment="1">
      <alignment horizontal="right" vertical="center" wrapText="1"/>
    </xf>
    <xf numFmtId="166" fontId="1" fillId="0" borderId="6" xfId="1" applyNumberFormat="1" applyFont="1" applyFill="1" applyBorder="1" applyAlignment="1">
      <alignment horizontal="right" vertical="center"/>
    </xf>
    <xf numFmtId="166" fontId="1" fillId="0" borderId="4" xfId="1" applyNumberFormat="1" applyFont="1" applyFill="1" applyBorder="1" applyAlignment="1">
      <alignment horizontal="right" vertical="center"/>
    </xf>
    <xf numFmtId="0" fontId="5" fillId="6" borderId="1" xfId="0" applyFont="1" applyFill="1" applyBorder="1" applyAlignment="1">
      <alignment vertical="center" wrapText="1"/>
    </xf>
    <xf numFmtId="0" fontId="0" fillId="7" borderId="0" xfId="0" applyFill="1"/>
    <xf numFmtId="3" fontId="7" fillId="3" borderId="4" xfId="0" applyNumberFormat="1" applyFont="1" applyFill="1" applyBorder="1" applyAlignment="1">
      <alignment vertical="center"/>
    </xf>
    <xf numFmtId="3" fontId="7" fillId="3" borderId="4" xfId="0" applyNumberFormat="1" applyFont="1" applyFill="1" applyBorder="1" applyAlignment="1">
      <alignment horizontal="right" vertical="center" wrapText="1"/>
    </xf>
    <xf numFmtId="3" fontId="7" fillId="3" borderId="6" xfId="0" applyNumberFormat="1" applyFont="1" applyFill="1" applyBorder="1" applyAlignment="1">
      <alignment horizontal="right" vertical="center" wrapText="1"/>
    </xf>
    <xf numFmtId="1" fontId="1" fillId="3" borderId="4" xfId="0" quotePrefix="1" applyNumberFormat="1" applyFont="1" applyFill="1" applyBorder="1" applyAlignment="1">
      <alignment horizontal="right" vertical="center"/>
    </xf>
    <xf numFmtId="3" fontId="1" fillId="3" borderId="4" xfId="0" applyNumberFormat="1" applyFont="1" applyFill="1" applyBorder="1" applyAlignment="1">
      <alignment horizontal="right" vertical="center" wrapText="1"/>
    </xf>
    <xf numFmtId="3" fontId="1" fillId="3" borderId="4" xfId="0" applyNumberFormat="1" applyFont="1" applyFill="1" applyBorder="1" applyAlignment="1">
      <alignment vertical="center"/>
    </xf>
    <xf numFmtId="3" fontId="1" fillId="3" borderId="4" xfId="0" applyNumberFormat="1" applyFont="1" applyFill="1" applyBorder="1" applyAlignment="1">
      <alignment horizontal="right" vertical="center"/>
    </xf>
    <xf numFmtId="166" fontId="1" fillId="3" borderId="4" xfId="1" applyNumberFormat="1" applyFont="1" applyFill="1" applyBorder="1" applyAlignment="1">
      <alignment horizontal="right" vertical="center"/>
    </xf>
    <xf numFmtId="3" fontId="7" fillId="3" borderId="4" xfId="0" applyNumberFormat="1" applyFont="1" applyFill="1" applyBorder="1" applyAlignment="1">
      <alignment vertical="center" wrapText="1"/>
    </xf>
    <xf numFmtId="167" fontId="7" fillId="3" borderId="4" xfId="1" applyNumberFormat="1" applyFont="1" applyFill="1" applyBorder="1" applyAlignment="1">
      <alignment horizontal="right" vertical="center" wrapText="1"/>
    </xf>
    <xf numFmtId="3" fontId="7" fillId="3" borderId="6" xfId="0" applyNumberFormat="1" applyFont="1" applyFill="1" applyBorder="1" applyAlignment="1">
      <alignment vertical="center" wrapText="1"/>
    </xf>
    <xf numFmtId="0" fontId="16" fillId="0" borderId="4" xfId="0" applyFont="1" applyFill="1" applyBorder="1"/>
    <xf numFmtId="0" fontId="17" fillId="0" borderId="4" xfId="0" applyFont="1" applyFill="1" applyBorder="1"/>
    <xf numFmtId="3" fontId="9" fillId="0" borderId="4" xfId="0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2" applyNumberFormat="1" applyFont="1"/>
    <xf numFmtId="166" fontId="1" fillId="3" borderId="4" xfId="1" applyNumberFormat="1" applyFont="1" applyFill="1" applyBorder="1" applyAlignment="1">
      <alignment vertical="center"/>
    </xf>
    <xf numFmtId="3" fontId="10" fillId="0" borderId="6" xfId="0" applyNumberFormat="1" applyFont="1" applyBorder="1" applyAlignment="1">
      <alignment horizontal="right" vertical="center" wrapText="1"/>
    </xf>
    <xf numFmtId="1" fontId="8" fillId="3" borderId="4" xfId="0" quotePrefix="1" applyNumberFormat="1" applyFont="1" applyFill="1" applyBorder="1" applyAlignment="1">
      <alignment horizontal="right" vertical="center"/>
    </xf>
    <xf numFmtId="3" fontId="8" fillId="0" borderId="4" xfId="0" applyNumberFormat="1" applyFont="1" applyBorder="1" applyAlignment="1">
      <alignment vertical="center"/>
    </xf>
    <xf numFmtId="0" fontId="0" fillId="0" borderId="6" xfId="0" applyBorder="1"/>
    <xf numFmtId="0" fontId="16" fillId="0" borderId="6" xfId="0" applyFont="1" applyFill="1" applyBorder="1"/>
    <xf numFmtId="0" fontId="16" fillId="0" borderId="6" xfId="0" applyFont="1" applyBorder="1"/>
    <xf numFmtId="0" fontId="10" fillId="0" borderId="4" xfId="0" applyFont="1" applyBorder="1"/>
    <xf numFmtId="0" fontId="7" fillId="0" borderId="4" xfId="0" applyFont="1" applyBorder="1"/>
    <xf numFmtId="10" fontId="10" fillId="0" borderId="8" xfId="2" applyNumberFormat="1" applyFont="1" applyFill="1" applyBorder="1" applyAlignment="1">
      <alignment horizontal="right" vertical="center" wrapText="1"/>
    </xf>
    <xf numFmtId="10" fontId="10" fillId="3" borderId="8" xfId="0" applyNumberFormat="1" applyFont="1" applyFill="1" applyBorder="1" applyAlignment="1">
      <alignment horizontal="right" vertical="center" wrapText="1"/>
    </xf>
    <xf numFmtId="10" fontId="7" fillId="0" borderId="4" xfId="2" applyNumberFormat="1" applyFont="1" applyFill="1" applyBorder="1" applyAlignment="1">
      <alignment horizontal="right" vertical="center" wrapText="1"/>
    </xf>
    <xf numFmtId="10" fontId="7" fillId="0" borderId="4" xfId="2" applyNumberFormat="1" applyFont="1" applyFill="1" applyBorder="1" applyAlignment="1">
      <alignment vertical="center"/>
    </xf>
    <xf numFmtId="10" fontId="10" fillId="0" borderId="4" xfId="2" applyNumberFormat="1" applyFont="1" applyFill="1" applyBorder="1" applyAlignment="1">
      <alignment vertical="center"/>
    </xf>
    <xf numFmtId="10" fontId="7" fillId="0" borderId="4" xfId="2" applyNumberFormat="1" applyFont="1" applyFill="1" applyBorder="1" applyAlignment="1">
      <alignment horizontal="right" vertical="center"/>
    </xf>
    <xf numFmtId="10" fontId="7" fillId="0" borderId="6" xfId="2" applyNumberFormat="1" applyFont="1" applyFill="1" applyBorder="1" applyAlignment="1">
      <alignment horizontal="right" vertical="center"/>
    </xf>
    <xf numFmtId="10" fontId="18" fillId="0" borderId="8" xfId="0" applyNumberFormat="1" applyFont="1" applyBorder="1" applyAlignment="1">
      <alignment horizontal="right" vertical="center" wrapText="1"/>
    </xf>
    <xf numFmtId="10" fontId="0" fillId="0" borderId="4" xfId="2" applyNumberFormat="1" applyFont="1" applyFill="1" applyBorder="1"/>
    <xf numFmtId="10" fontId="10" fillId="0" borderId="4" xfId="2" applyNumberFormat="1" applyFont="1" applyFill="1" applyBorder="1" applyAlignment="1">
      <alignment horizontal="right" vertical="center"/>
    </xf>
    <xf numFmtId="10" fontId="10" fillId="0" borderId="4" xfId="0" applyNumberFormat="1" applyFont="1" applyBorder="1" applyAlignment="1">
      <alignment horizontal="right" vertical="center" wrapText="1"/>
    </xf>
    <xf numFmtId="10" fontId="0" fillId="0" borderId="4" xfId="0" applyNumberFormat="1" applyBorder="1"/>
    <xf numFmtId="10" fontId="19" fillId="0" borderId="8" xfId="0" applyNumberFormat="1" applyFont="1" applyBorder="1" applyAlignment="1">
      <alignment horizontal="right" vertical="center" wrapText="1"/>
    </xf>
    <xf numFmtId="10" fontId="7" fillId="0" borderId="4" xfId="0" applyNumberFormat="1" applyFont="1" applyBorder="1" applyAlignment="1">
      <alignment horizontal="right" vertical="center"/>
    </xf>
    <xf numFmtId="10" fontId="7" fillId="0" borderId="4" xfId="0" applyNumberFormat="1" applyFont="1" applyBorder="1" applyAlignment="1">
      <alignment vertical="center"/>
    </xf>
    <xf numFmtId="10" fontId="10" fillId="0" borderId="4" xfId="0" applyNumberFormat="1" applyFont="1" applyBorder="1" applyAlignment="1">
      <alignment vertical="center"/>
    </xf>
    <xf numFmtId="10" fontId="7" fillId="0" borderId="6" xfId="0" applyNumberFormat="1" applyFont="1" applyBorder="1" applyAlignment="1">
      <alignment vertical="center"/>
    </xf>
    <xf numFmtId="10" fontId="10" fillId="0" borderId="4" xfId="2" applyNumberFormat="1" applyFont="1" applyFill="1" applyBorder="1" applyAlignment="1">
      <alignment horizontal="right" vertical="center" wrapText="1"/>
    </xf>
    <xf numFmtId="10" fontId="7" fillId="0" borderId="5" xfId="0" applyNumberFormat="1" applyFont="1" applyBorder="1" applyAlignment="1">
      <alignment horizontal="right" vertical="center"/>
    </xf>
    <xf numFmtId="10" fontId="7" fillId="0" borderId="5" xfId="0" applyNumberFormat="1" applyFont="1" applyBorder="1" applyAlignment="1">
      <alignment vertical="center"/>
    </xf>
    <xf numFmtId="10" fontId="10" fillId="0" borderId="5" xfId="0" applyNumberFormat="1" applyFont="1" applyBorder="1" applyAlignment="1">
      <alignment horizontal="right" vertical="center" wrapText="1"/>
    </xf>
    <xf numFmtId="10" fontId="10" fillId="0" borderId="5" xfId="0" applyNumberFormat="1" applyFont="1" applyBorder="1" applyAlignment="1">
      <alignment vertical="center"/>
    </xf>
    <xf numFmtId="0" fontId="7" fillId="0" borderId="5" xfId="0" applyFont="1" applyBorder="1"/>
    <xf numFmtId="10" fontId="7" fillId="0" borderId="7" xfId="0" applyNumberFormat="1" applyFont="1" applyBorder="1" applyAlignment="1">
      <alignment vertical="center"/>
    </xf>
    <xf numFmtId="0" fontId="5" fillId="6" borderId="2" xfId="0" applyFont="1" applyFill="1" applyBorder="1" applyAlignment="1">
      <alignment vertical="center" wrapText="1"/>
    </xf>
    <xf numFmtId="3" fontId="1" fillId="0" borderId="8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8" fillId="0" borderId="4" xfId="0" applyNumberFormat="1" applyFont="1" applyFill="1" applyBorder="1" applyAlignment="1">
      <alignment vertical="center" wrapText="1"/>
    </xf>
    <xf numFmtId="10" fontId="10" fillId="0" borderId="4" xfId="0" applyNumberFormat="1" applyFont="1" applyFill="1" applyBorder="1" applyAlignment="1">
      <alignment horizontal="right" vertical="center" wrapText="1"/>
    </xf>
    <xf numFmtId="10" fontId="10" fillId="0" borderId="5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10" fontId="10" fillId="0" borderId="4" xfId="0" applyNumberFormat="1" applyFont="1" applyFill="1" applyBorder="1" applyAlignment="1">
      <alignment vertical="center" wrapText="1"/>
    </xf>
    <xf numFmtId="3" fontId="8" fillId="0" borderId="4" xfId="0" applyNumberFormat="1" applyFont="1" applyFill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vertical="center" wrapText="1"/>
    </xf>
    <xf numFmtId="10" fontId="7" fillId="0" borderId="4" xfId="0" applyNumberFormat="1" applyFont="1" applyFill="1" applyBorder="1" applyAlignment="1">
      <alignment vertical="center"/>
    </xf>
    <xf numFmtId="10" fontId="7" fillId="0" borderId="5" xfId="0" applyNumberFormat="1" applyFont="1" applyFill="1" applyBorder="1" applyAlignment="1">
      <alignment vertical="center"/>
    </xf>
    <xf numFmtId="0" fontId="0" fillId="0" borderId="0" xfId="0" applyFill="1"/>
  </cellXfs>
  <cellStyles count="4">
    <cellStyle name="Comma" xfId="1" builtinId="3"/>
    <cellStyle name="Comma 2" xfId="3" xr:uid="{8D374875-8EA7-084E-BF88-86324C04F707}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5"/>
  <sheetViews>
    <sheetView tabSelected="1" zoomScale="91" zoomScaleNormal="90" workbookViewId="0">
      <selection activeCell="D64" sqref="D64"/>
    </sheetView>
  </sheetViews>
  <sheetFormatPr baseColWidth="10" defaultColWidth="8.83203125" defaultRowHeight="15" x14ac:dyDescent="0.2"/>
  <cols>
    <col min="1" max="1" width="9" customWidth="1"/>
    <col min="2" max="2" width="21.6640625" customWidth="1"/>
    <col min="3" max="4" width="20.1640625" customWidth="1"/>
    <col min="5" max="8" width="25" customWidth="1"/>
    <col min="9" max="9" width="27" customWidth="1"/>
    <col min="10" max="13" width="22.5" customWidth="1"/>
    <col min="14" max="17" width="21" customWidth="1"/>
    <col min="18" max="18" width="17.5" customWidth="1"/>
    <col min="19" max="19" width="21.1640625" customWidth="1"/>
    <col min="20" max="21" width="20.5" customWidth="1"/>
    <col min="24" max="24" width="10.1640625" customWidth="1"/>
  </cols>
  <sheetData>
    <row r="1" spans="1:28" ht="16" x14ac:dyDescent="0.2">
      <c r="A1" t="s">
        <v>92</v>
      </c>
      <c r="C1" s="1"/>
      <c r="D1" s="1"/>
      <c r="E1" s="1"/>
      <c r="F1" s="1"/>
      <c r="G1" s="1"/>
      <c r="H1" s="1"/>
    </row>
    <row r="2" spans="1:28" ht="16" thickBot="1" x14ac:dyDescent="0.25">
      <c r="D2" s="53"/>
      <c r="F2" s="53"/>
      <c r="J2" s="53"/>
      <c r="K2" s="53"/>
      <c r="R2" s="74"/>
      <c r="Z2" s="74"/>
    </row>
    <row r="3" spans="1:28" ht="137" thickBot="1" x14ac:dyDescent="0.25">
      <c r="A3" s="6" t="s">
        <v>0</v>
      </c>
      <c r="B3" s="7" t="s">
        <v>1</v>
      </c>
      <c r="C3" s="57" t="s">
        <v>93</v>
      </c>
      <c r="D3" s="57" t="s">
        <v>2</v>
      </c>
      <c r="E3" s="7" t="s">
        <v>3</v>
      </c>
      <c r="F3" s="57" t="s">
        <v>94</v>
      </c>
      <c r="G3" s="7" t="s">
        <v>4</v>
      </c>
      <c r="H3" s="57" t="s">
        <v>95</v>
      </c>
      <c r="I3" s="7" t="s">
        <v>5</v>
      </c>
      <c r="J3" s="57" t="s">
        <v>6</v>
      </c>
      <c r="K3" s="57" t="s">
        <v>96</v>
      </c>
      <c r="L3" s="7" t="s">
        <v>7</v>
      </c>
      <c r="M3" s="57" t="s">
        <v>97</v>
      </c>
      <c r="N3" s="7" t="s">
        <v>8</v>
      </c>
      <c r="O3" s="57" t="s">
        <v>98</v>
      </c>
      <c r="P3" s="7" t="s">
        <v>9</v>
      </c>
      <c r="Q3" s="7" t="s">
        <v>10</v>
      </c>
      <c r="R3" s="7" t="s">
        <v>88</v>
      </c>
      <c r="S3" s="7" t="s">
        <v>11</v>
      </c>
      <c r="T3" s="7" t="s">
        <v>89</v>
      </c>
      <c r="U3" s="7" t="s">
        <v>12</v>
      </c>
      <c r="V3" s="7" t="s">
        <v>90</v>
      </c>
      <c r="W3" s="7" t="s">
        <v>13</v>
      </c>
      <c r="X3" s="57" t="s">
        <v>14</v>
      </c>
      <c r="Y3" s="57" t="s">
        <v>15</v>
      </c>
      <c r="Z3" s="57" t="s">
        <v>16</v>
      </c>
      <c r="AA3" s="108" t="s">
        <v>17</v>
      </c>
    </row>
    <row r="4" spans="1:28" ht="17" thickBot="1" x14ac:dyDescent="0.25">
      <c r="A4" s="8">
        <v>5</v>
      </c>
      <c r="B4" s="9" t="s">
        <v>50</v>
      </c>
      <c r="C4" s="28">
        <v>585</v>
      </c>
      <c r="D4" s="46">
        <v>621</v>
      </c>
      <c r="E4" s="10">
        <f>(D4-C4)/C4</f>
        <v>6.1538461538461542E-2</v>
      </c>
      <c r="F4" s="37">
        <v>517</v>
      </c>
      <c r="G4" s="10">
        <f>(D4-F4)/F4</f>
        <v>0.20116054158607349</v>
      </c>
      <c r="H4" s="37">
        <v>397</v>
      </c>
      <c r="I4" s="10">
        <f>(D4-H4)/H4</f>
        <v>0.5642317380352645</v>
      </c>
      <c r="J4" s="46">
        <v>5581</v>
      </c>
      <c r="K4" s="46">
        <v>5550</v>
      </c>
      <c r="L4" s="11">
        <f>(J4-K4)/K4</f>
        <v>5.5855855855855858E-3</v>
      </c>
      <c r="M4" s="62" t="s">
        <v>100</v>
      </c>
      <c r="N4" s="11">
        <f>(J4-M4)/M4</f>
        <v>1.9546949214468395E-2</v>
      </c>
      <c r="O4" s="78">
        <v>5195</v>
      </c>
      <c r="P4" s="10">
        <f>(J4-O4)/O4</f>
        <v>7.4302213666987485E-2</v>
      </c>
      <c r="Q4" s="10">
        <f>(D4/J4)</f>
        <v>0.11127038165203369</v>
      </c>
      <c r="R4" s="10">
        <f>(C4/K4)</f>
        <v>0.10540540540540541</v>
      </c>
      <c r="S4" s="10">
        <f>(Q4-R4)</f>
        <v>5.8649762466282812E-3</v>
      </c>
      <c r="T4" s="10">
        <f>(F4/M4)</f>
        <v>9.4446474241870665E-2</v>
      </c>
      <c r="U4" s="10">
        <f>(Q4-T4)</f>
        <v>1.6823907410163028E-2</v>
      </c>
      <c r="V4" s="10">
        <f t="shared" ref="V4:V61" si="0">(H4/O4)</f>
        <v>7.6419634263715105E-2</v>
      </c>
      <c r="W4" s="10">
        <f t="shared" ref="W4:W61" si="1">(Q4-V4)</f>
        <v>3.4850747388318587E-2</v>
      </c>
      <c r="X4" s="84">
        <v>-1.0810999999999999</v>
      </c>
      <c r="Y4" s="25">
        <v>-0.90139999999999998</v>
      </c>
      <c r="Z4" s="96">
        <v>0.45650000000000002</v>
      </c>
      <c r="AA4" s="26">
        <v>0.38469999999999999</v>
      </c>
    </row>
    <row r="5" spans="1:28" ht="17" thickBot="1" x14ac:dyDescent="0.25">
      <c r="A5" s="8">
        <v>6</v>
      </c>
      <c r="B5" s="16" t="s">
        <v>38</v>
      </c>
      <c r="C5" s="55">
        <v>169</v>
      </c>
      <c r="D5" s="49">
        <v>185</v>
      </c>
      <c r="E5" s="17">
        <f>(D5-C5)/C5</f>
        <v>9.4674556213017749E-2</v>
      </c>
      <c r="F5" s="76">
        <v>144</v>
      </c>
      <c r="G5" s="17">
        <f>(D5-F5)/F5</f>
        <v>0.28472222222222221</v>
      </c>
      <c r="H5" s="76">
        <v>214</v>
      </c>
      <c r="I5" s="17">
        <f>(D5-H5)/H5</f>
        <v>-0.13551401869158877</v>
      </c>
      <c r="J5" s="47">
        <v>3439</v>
      </c>
      <c r="K5" s="47">
        <v>3336</v>
      </c>
      <c r="L5" s="18">
        <f>(J5-K5)/K5</f>
        <v>3.0875299760191845E-2</v>
      </c>
      <c r="M5" s="63">
        <v>3249</v>
      </c>
      <c r="N5" s="18">
        <f>(J5-M5)/M5</f>
        <v>5.8479532163742687E-2</v>
      </c>
      <c r="O5" s="109"/>
      <c r="P5" s="17" t="e">
        <f>(J5-O5)/O5</f>
        <v>#DIV/0!</v>
      </c>
      <c r="Q5" s="17">
        <f>(D5/J5)</f>
        <v>5.3794707763884848E-2</v>
      </c>
      <c r="R5" s="17">
        <f>(C5/K5)</f>
        <v>5.0659472422062347E-2</v>
      </c>
      <c r="S5" s="17">
        <f>(Q5-R5)</f>
        <v>3.135235341822501E-3</v>
      </c>
      <c r="T5" s="17">
        <f>(F5/M5)</f>
        <v>4.4321329639889197E-2</v>
      </c>
      <c r="U5" s="17">
        <f>(Q5-T5)</f>
        <v>9.4733781239956516E-3</v>
      </c>
      <c r="V5" s="17" t="e">
        <f t="shared" si="0"/>
        <v>#DIV/0!</v>
      </c>
      <c r="W5" s="17" t="e">
        <f t="shared" si="1"/>
        <v>#DIV/0!</v>
      </c>
      <c r="X5" s="18"/>
      <c r="Y5" s="18"/>
      <c r="Z5" s="96">
        <v>0.3846</v>
      </c>
      <c r="AA5" s="24">
        <v>0.47760000000000002</v>
      </c>
      <c r="AB5" s="74"/>
    </row>
    <row r="6" spans="1:28" ht="17" thickBot="1" x14ac:dyDescent="0.25">
      <c r="A6" s="8">
        <v>8</v>
      </c>
      <c r="B6" s="9" t="s">
        <v>49</v>
      </c>
      <c r="C6" s="56">
        <v>281</v>
      </c>
      <c r="D6" s="46">
        <v>305</v>
      </c>
      <c r="E6" s="10">
        <f>(D6-C6)/C6</f>
        <v>8.5409252669039148E-2</v>
      </c>
      <c r="F6" s="37">
        <v>265</v>
      </c>
      <c r="G6" s="10">
        <f>(D6-F6)/F6</f>
        <v>0.15094339622641509</v>
      </c>
      <c r="H6" s="37">
        <v>280</v>
      </c>
      <c r="I6" s="10">
        <f>(D6-H6)/H6</f>
        <v>8.9285714285714288E-2</v>
      </c>
      <c r="J6" s="46">
        <v>4454</v>
      </c>
      <c r="K6" s="46">
        <v>4924</v>
      </c>
      <c r="L6" s="11">
        <f>(J6-K6)/K6</f>
        <v>-9.5450852965069055E-2</v>
      </c>
      <c r="M6" s="63">
        <v>4950</v>
      </c>
      <c r="N6" s="11">
        <f>(J6-M6)/M6</f>
        <v>-0.10020202020202021</v>
      </c>
      <c r="O6" s="47">
        <v>4633</v>
      </c>
      <c r="P6" s="10">
        <f>(J6-O6)/O6</f>
        <v>-3.8635873084394562E-2</v>
      </c>
      <c r="Q6" s="10">
        <f>(D6/J6)</f>
        <v>6.8477772788504712E-2</v>
      </c>
      <c r="R6" s="10">
        <f>(C6/K6)</f>
        <v>5.7067424857839152E-2</v>
      </c>
      <c r="S6" s="10">
        <f>(Q6-R6)</f>
        <v>1.141034793066556E-2</v>
      </c>
      <c r="T6" s="10">
        <f>(F6/M6)</f>
        <v>5.3535353535353533E-2</v>
      </c>
      <c r="U6" s="10">
        <f>(Q6-T6)</f>
        <v>1.4942419253151179E-2</v>
      </c>
      <c r="V6" s="10">
        <f t="shared" si="0"/>
        <v>6.0436002590114397E-2</v>
      </c>
      <c r="W6" s="10">
        <f t="shared" si="1"/>
        <v>8.0417701983903148E-3</v>
      </c>
      <c r="X6" s="18"/>
      <c r="Y6" s="18"/>
      <c r="Z6" s="13">
        <v>0.46810000000000002</v>
      </c>
      <c r="AA6" s="26">
        <v>0.44669999999999999</v>
      </c>
    </row>
    <row r="7" spans="1:28" ht="16" x14ac:dyDescent="0.2">
      <c r="A7" s="8">
        <v>10</v>
      </c>
      <c r="B7" s="16" t="s">
        <v>22</v>
      </c>
      <c r="C7" s="79"/>
      <c r="D7" s="80"/>
      <c r="E7" s="17"/>
      <c r="F7" s="81"/>
      <c r="G7" s="17"/>
      <c r="H7" s="81"/>
      <c r="I7" s="17"/>
      <c r="J7" s="81"/>
      <c r="K7" s="79"/>
      <c r="L7" s="18"/>
      <c r="M7" s="81"/>
      <c r="N7" s="18"/>
      <c r="O7" s="81"/>
      <c r="P7" s="17"/>
      <c r="Q7" s="17"/>
      <c r="R7" s="17"/>
      <c r="S7" s="17"/>
      <c r="T7" s="17"/>
      <c r="U7" s="17"/>
      <c r="V7" s="17"/>
      <c r="W7" s="17"/>
      <c r="X7" s="19"/>
      <c r="Y7" s="19"/>
      <c r="Z7" s="20"/>
      <c r="AA7" s="21"/>
      <c r="AB7" s="73"/>
    </row>
    <row r="8" spans="1:28" ht="17" thickBot="1" x14ac:dyDescent="0.25">
      <c r="A8" s="15">
        <v>19</v>
      </c>
      <c r="B8" s="9" t="s">
        <v>26</v>
      </c>
      <c r="C8" s="32"/>
      <c r="D8" s="70"/>
      <c r="E8" s="10"/>
      <c r="F8" s="38"/>
      <c r="G8" s="10"/>
      <c r="H8" s="38"/>
      <c r="I8" s="10"/>
      <c r="J8" s="38"/>
      <c r="K8" s="32"/>
      <c r="L8" s="11"/>
      <c r="M8" s="38"/>
      <c r="N8" s="11"/>
      <c r="O8" s="38"/>
      <c r="P8" s="10"/>
      <c r="Q8" s="10"/>
      <c r="R8" s="10"/>
      <c r="S8" s="10"/>
      <c r="T8" s="10"/>
      <c r="U8" s="10"/>
      <c r="V8" s="10"/>
      <c r="W8" s="10"/>
      <c r="X8" s="12"/>
      <c r="Y8" s="12"/>
      <c r="Z8" s="13"/>
      <c r="AA8" s="14"/>
      <c r="AB8" s="74"/>
    </row>
    <row r="9" spans="1:28" ht="17" thickBot="1" x14ac:dyDescent="0.25">
      <c r="A9" s="8">
        <v>20</v>
      </c>
      <c r="B9" s="9" t="s">
        <v>42</v>
      </c>
      <c r="C9" s="56">
        <v>400</v>
      </c>
      <c r="D9" s="46">
        <v>364</v>
      </c>
      <c r="E9" s="10">
        <f t="shared" ref="E9:E26" si="2">(D9-C9)/C9</f>
        <v>-0.09</v>
      </c>
      <c r="F9" s="37">
        <v>266</v>
      </c>
      <c r="G9" s="10">
        <f t="shared" ref="G9:G26" si="3">(D9-F9)/F9</f>
        <v>0.36842105263157893</v>
      </c>
      <c r="H9" s="42">
        <v>172</v>
      </c>
      <c r="I9" s="10">
        <f t="shared" ref="I9:I26" si="4">(D9-H9)/H9</f>
        <v>1.1162790697674418</v>
      </c>
      <c r="J9" s="48">
        <v>4080</v>
      </c>
      <c r="K9" s="48">
        <v>3894</v>
      </c>
      <c r="L9" s="11">
        <f t="shared" ref="L9:L26" si="5">(J9-K9)/K9</f>
        <v>4.7765793528505393E-2</v>
      </c>
      <c r="M9" s="60">
        <v>3774</v>
      </c>
      <c r="N9" s="11">
        <f t="shared" ref="N9:N26" si="6">(J9-M9)/M9</f>
        <v>8.1081081081081086E-2</v>
      </c>
      <c r="O9" s="48">
        <v>3781</v>
      </c>
      <c r="P9" s="10">
        <f t="shared" ref="P9:P26" si="7">(J9-O9)/O9</f>
        <v>7.9079608569161602E-2</v>
      </c>
      <c r="Q9" s="10">
        <f t="shared" ref="Q9:Q26" si="8">(D9/J9)</f>
        <v>8.9215686274509806E-2</v>
      </c>
      <c r="R9" s="10">
        <f t="shared" ref="R9:R26" si="9">(C9/K9)</f>
        <v>0.1027221366204417</v>
      </c>
      <c r="S9" s="10">
        <f t="shared" ref="S9:S26" si="10">(Q9-R9)</f>
        <v>-1.3506450345931897E-2</v>
      </c>
      <c r="T9" s="10">
        <f t="shared" ref="T9:T26" si="11">(F9/M9)</f>
        <v>7.0482246952835184E-2</v>
      </c>
      <c r="U9" s="10">
        <f t="shared" ref="U9:U26" si="12">(Q9-T9)</f>
        <v>1.8733439321674622E-2</v>
      </c>
      <c r="V9" s="10">
        <f t="shared" si="0"/>
        <v>4.5490610949484263E-2</v>
      </c>
      <c r="W9" s="10">
        <f t="shared" si="1"/>
        <v>4.3725075325025543E-2</v>
      </c>
      <c r="X9" s="27"/>
      <c r="Y9" s="25"/>
      <c r="Z9" s="96">
        <v>0.42370000000000002</v>
      </c>
      <c r="AA9" s="26">
        <v>0.3856</v>
      </c>
      <c r="AB9" s="74"/>
    </row>
    <row r="10" spans="1:28" ht="17" thickBot="1" x14ac:dyDescent="0.25">
      <c r="A10" s="8">
        <v>22</v>
      </c>
      <c r="B10" s="16" t="s">
        <v>58</v>
      </c>
      <c r="C10" s="55">
        <v>1150</v>
      </c>
      <c r="D10" s="49">
        <v>1134</v>
      </c>
      <c r="E10" s="17">
        <f t="shared" si="2"/>
        <v>-1.391304347826087E-2</v>
      </c>
      <c r="F10" s="76">
        <v>1144</v>
      </c>
      <c r="G10" s="17">
        <f t="shared" si="3"/>
        <v>-8.7412587412587419E-3</v>
      </c>
      <c r="H10" s="76">
        <v>1012</v>
      </c>
      <c r="I10" s="17">
        <f t="shared" si="4"/>
        <v>0.12055335968379446</v>
      </c>
      <c r="J10" s="49">
        <v>8598</v>
      </c>
      <c r="K10" s="49">
        <v>8547</v>
      </c>
      <c r="L10" s="18">
        <f t="shared" si="5"/>
        <v>5.9670059670059667E-3</v>
      </c>
      <c r="M10" s="63">
        <v>8489</v>
      </c>
      <c r="N10" s="18">
        <f t="shared" si="6"/>
        <v>1.2840146071386499E-2</v>
      </c>
      <c r="O10" s="47">
        <v>8206</v>
      </c>
      <c r="P10" s="17">
        <f t="shared" si="7"/>
        <v>4.7769924445527662E-2</v>
      </c>
      <c r="Q10" s="17">
        <f t="shared" si="8"/>
        <v>0.13189113747383113</v>
      </c>
      <c r="R10" s="17">
        <f t="shared" si="9"/>
        <v>0.13455013455013454</v>
      </c>
      <c r="S10" s="17">
        <f t="shared" si="10"/>
        <v>-2.6589970763034043E-3</v>
      </c>
      <c r="T10" s="17">
        <f t="shared" si="11"/>
        <v>0.13476263399693722</v>
      </c>
      <c r="U10" s="17">
        <f t="shared" si="12"/>
        <v>-2.8714965231060874E-3</v>
      </c>
      <c r="V10" s="17">
        <f t="shared" si="0"/>
        <v>0.12332439678284182</v>
      </c>
      <c r="W10" s="17">
        <f t="shared" si="1"/>
        <v>8.5667406909893107E-3</v>
      </c>
      <c r="X10" s="29">
        <v>0.10340000000000001</v>
      </c>
      <c r="Y10" s="29">
        <v>5.4600000000000003E-2</v>
      </c>
      <c r="Z10" s="20">
        <v>0.33329999999999999</v>
      </c>
      <c r="AA10" s="24">
        <v>0.25180000000000002</v>
      </c>
      <c r="AB10" s="74"/>
    </row>
    <row r="11" spans="1:28" ht="17" thickBot="1" x14ac:dyDescent="0.25">
      <c r="A11" s="8">
        <v>23</v>
      </c>
      <c r="B11" s="9" t="s">
        <v>72</v>
      </c>
      <c r="C11" s="56">
        <v>2718</v>
      </c>
      <c r="D11" s="46">
        <v>2736</v>
      </c>
      <c r="E11" s="10">
        <f t="shared" si="2"/>
        <v>6.6225165562913907E-3</v>
      </c>
      <c r="F11" s="39">
        <v>2352</v>
      </c>
      <c r="G11" s="10">
        <f t="shared" si="3"/>
        <v>0.16326530612244897</v>
      </c>
      <c r="H11" s="43">
        <v>2037</v>
      </c>
      <c r="I11" s="10">
        <f t="shared" si="4"/>
        <v>0.34315169366715759</v>
      </c>
      <c r="J11" s="47">
        <v>23609</v>
      </c>
      <c r="K11" s="47">
        <v>23357</v>
      </c>
      <c r="L11" s="11">
        <f t="shared" si="5"/>
        <v>1.0789056813803143E-2</v>
      </c>
      <c r="M11" s="75">
        <v>22092</v>
      </c>
      <c r="N11" s="11">
        <f t="shared" si="6"/>
        <v>6.8667390910736925E-2</v>
      </c>
      <c r="O11" s="47">
        <v>21178</v>
      </c>
      <c r="P11" s="10">
        <f t="shared" si="7"/>
        <v>0.11478893191047314</v>
      </c>
      <c r="Q11" s="10">
        <f t="shared" si="8"/>
        <v>0.11588800881019951</v>
      </c>
      <c r="R11" s="10">
        <f t="shared" si="9"/>
        <v>0.1163676842060196</v>
      </c>
      <c r="S11" s="10">
        <f t="shared" si="10"/>
        <v>-4.7967539582009777E-4</v>
      </c>
      <c r="T11" s="10">
        <f t="shared" si="11"/>
        <v>0.10646387832699619</v>
      </c>
      <c r="U11" s="10">
        <f t="shared" si="12"/>
        <v>9.4241304832033135E-3</v>
      </c>
      <c r="V11" s="10">
        <f t="shared" si="0"/>
        <v>9.6184719992444989E-2</v>
      </c>
      <c r="W11" s="10">
        <f t="shared" si="1"/>
        <v>1.9703288817754516E-2</v>
      </c>
      <c r="X11" s="85">
        <v>0.21940000000000001</v>
      </c>
      <c r="Y11" s="25">
        <v>0.1421</v>
      </c>
      <c r="Z11" s="13">
        <v>0.24260000000000001</v>
      </c>
      <c r="AA11" s="85">
        <f t="shared" ref="AA11" si="13">AVERAGE(W10:AA10)</f>
        <v>0.15033334813819788</v>
      </c>
      <c r="AB11" s="74"/>
    </row>
    <row r="12" spans="1:28" ht="17" thickBot="1" x14ac:dyDescent="0.25">
      <c r="A12" s="8">
        <v>27</v>
      </c>
      <c r="B12" s="9" t="s">
        <v>46</v>
      </c>
      <c r="C12" s="56">
        <v>372</v>
      </c>
      <c r="D12" s="46">
        <v>374</v>
      </c>
      <c r="E12" s="10">
        <f t="shared" si="2"/>
        <v>5.3763440860215058E-3</v>
      </c>
      <c r="F12" s="39">
        <v>368</v>
      </c>
      <c r="G12" s="10">
        <f t="shared" si="3"/>
        <v>1.6304347826086956E-2</v>
      </c>
      <c r="H12" s="43">
        <v>310</v>
      </c>
      <c r="I12" s="10">
        <f t="shared" si="4"/>
        <v>0.20645161290322581</v>
      </c>
      <c r="J12" s="47">
        <v>4479</v>
      </c>
      <c r="K12" s="47">
        <v>4468</v>
      </c>
      <c r="L12" s="11">
        <f t="shared" si="5"/>
        <v>2.4619516562220233E-3</v>
      </c>
      <c r="M12" s="64">
        <v>4640</v>
      </c>
      <c r="N12" s="11">
        <f t="shared" si="6"/>
        <v>-3.4698275862068965E-2</v>
      </c>
      <c r="O12" s="47">
        <v>4905</v>
      </c>
      <c r="P12" s="10">
        <f t="shared" si="7"/>
        <v>-8.6850152905198777E-2</v>
      </c>
      <c r="Q12" s="10">
        <f t="shared" si="8"/>
        <v>8.3500781424425088E-2</v>
      </c>
      <c r="R12" s="10">
        <f t="shared" si="9"/>
        <v>8.3258728737690246E-2</v>
      </c>
      <c r="S12" s="10">
        <f t="shared" si="10"/>
        <v>2.4205268673484215E-4</v>
      </c>
      <c r="T12" s="10">
        <f t="shared" si="11"/>
        <v>7.9310344827586213E-2</v>
      </c>
      <c r="U12" s="10">
        <f t="shared" si="12"/>
        <v>4.1904365968388757E-3</v>
      </c>
      <c r="V12" s="10">
        <f t="shared" si="0"/>
        <v>6.3200815494393478E-2</v>
      </c>
      <c r="W12" s="10">
        <f t="shared" si="1"/>
        <v>2.029996593003161E-2</v>
      </c>
      <c r="X12" s="86">
        <v>0.2727</v>
      </c>
      <c r="Y12" s="86">
        <v>0.22370000000000001</v>
      </c>
      <c r="Z12" s="97">
        <v>0.70589999999999997</v>
      </c>
      <c r="AA12" s="102">
        <v>0.47560000000000002</v>
      </c>
      <c r="AB12" s="74"/>
    </row>
    <row r="13" spans="1:28" ht="17" thickBot="1" x14ac:dyDescent="0.25">
      <c r="A13" s="8">
        <v>28</v>
      </c>
      <c r="B13" s="9" t="s">
        <v>39</v>
      </c>
      <c r="C13" s="56">
        <v>197</v>
      </c>
      <c r="D13" s="46">
        <v>190</v>
      </c>
      <c r="E13" s="10">
        <f t="shared" si="2"/>
        <v>-3.553299492385787E-2</v>
      </c>
      <c r="F13" s="39">
        <v>208</v>
      </c>
      <c r="G13" s="10">
        <f t="shared" si="3"/>
        <v>-8.6538461538461536E-2</v>
      </c>
      <c r="H13" s="43">
        <v>179</v>
      </c>
      <c r="I13" s="10">
        <f t="shared" si="4"/>
        <v>6.1452513966480445E-2</v>
      </c>
      <c r="J13" s="47">
        <v>2878</v>
      </c>
      <c r="K13" s="47">
        <v>2948</v>
      </c>
      <c r="L13" s="11">
        <f t="shared" si="5"/>
        <v>-2.3744911804613297E-2</v>
      </c>
      <c r="M13" s="65">
        <v>3062</v>
      </c>
      <c r="N13" s="11">
        <f t="shared" si="6"/>
        <v>-6.0091443500979752E-2</v>
      </c>
      <c r="O13" s="47">
        <v>3258</v>
      </c>
      <c r="P13" s="10">
        <f t="shared" si="7"/>
        <v>-0.11663597298956414</v>
      </c>
      <c r="Q13" s="10">
        <f t="shared" si="8"/>
        <v>6.6018068102849201E-2</v>
      </c>
      <c r="R13" s="10">
        <f t="shared" si="9"/>
        <v>6.6824966078697423E-2</v>
      </c>
      <c r="S13" s="10">
        <f t="shared" si="10"/>
        <v>-8.0689797584822254E-4</v>
      </c>
      <c r="T13" s="10">
        <f t="shared" si="11"/>
        <v>6.7929457870672769E-2</v>
      </c>
      <c r="U13" s="10">
        <f t="shared" si="12"/>
        <v>-1.9113897678235681E-3</v>
      </c>
      <c r="V13" s="10">
        <f t="shared" si="0"/>
        <v>5.4941682013505216E-2</v>
      </c>
      <c r="W13" s="10">
        <f t="shared" si="1"/>
        <v>1.1076386089343984E-2</v>
      </c>
      <c r="X13" s="86">
        <v>0.1333</v>
      </c>
      <c r="Y13" s="86">
        <v>0.2208</v>
      </c>
      <c r="Z13" s="98">
        <v>0.88890000000000002</v>
      </c>
      <c r="AA13" s="103">
        <v>0.45900000000000002</v>
      </c>
      <c r="AB13" s="74"/>
    </row>
    <row r="14" spans="1:28" ht="17" thickBot="1" x14ac:dyDescent="0.25">
      <c r="A14" s="8">
        <v>33</v>
      </c>
      <c r="B14" s="9" t="s">
        <v>62</v>
      </c>
      <c r="C14" s="56">
        <v>719</v>
      </c>
      <c r="D14" s="46">
        <v>731</v>
      </c>
      <c r="E14" s="10">
        <f t="shared" si="2"/>
        <v>1.6689847009735744E-2</v>
      </c>
      <c r="F14" s="39">
        <v>616</v>
      </c>
      <c r="G14" s="10">
        <f t="shared" si="3"/>
        <v>0.18668831168831168</v>
      </c>
      <c r="H14" s="43">
        <v>455</v>
      </c>
      <c r="I14" s="10">
        <f t="shared" si="4"/>
        <v>0.60659340659340655</v>
      </c>
      <c r="J14" s="47">
        <v>13920</v>
      </c>
      <c r="K14" s="47">
        <v>13581</v>
      </c>
      <c r="L14" s="11">
        <f t="shared" si="5"/>
        <v>2.4961343052794346E-2</v>
      </c>
      <c r="M14" s="65">
        <v>13464</v>
      </c>
      <c r="N14" s="11">
        <f t="shared" si="6"/>
        <v>3.3868092691622102E-2</v>
      </c>
      <c r="O14" s="47">
        <v>11812</v>
      </c>
      <c r="P14" s="10">
        <f t="shared" si="7"/>
        <v>0.17846258042668472</v>
      </c>
      <c r="Q14" s="10">
        <f t="shared" si="8"/>
        <v>5.2514367816091957E-2</v>
      </c>
      <c r="R14" s="10">
        <f t="shared" si="9"/>
        <v>5.2941609601649363E-2</v>
      </c>
      <c r="S14" s="10">
        <f t="shared" si="10"/>
        <v>-4.2724178555740566E-4</v>
      </c>
      <c r="T14" s="10">
        <f t="shared" si="11"/>
        <v>4.5751633986928102E-2</v>
      </c>
      <c r="U14" s="10">
        <f t="shared" si="12"/>
        <v>6.7627338291638556E-3</v>
      </c>
      <c r="V14" s="10">
        <f t="shared" si="0"/>
        <v>3.8520149001015913E-2</v>
      </c>
      <c r="W14" s="10">
        <f t="shared" si="1"/>
        <v>1.3994218815076044E-2</v>
      </c>
      <c r="X14" s="86"/>
      <c r="Y14" s="86"/>
      <c r="Z14" s="98">
        <v>0.36359999999999998</v>
      </c>
      <c r="AA14" s="103">
        <v>0.33750000000000002</v>
      </c>
    </row>
    <row r="15" spans="1:28" ht="17" thickBot="1" x14ac:dyDescent="0.25">
      <c r="A15" s="8">
        <v>34</v>
      </c>
      <c r="B15" s="9" t="s">
        <v>69</v>
      </c>
      <c r="C15" s="56">
        <v>1229</v>
      </c>
      <c r="D15" s="46">
        <v>1167</v>
      </c>
      <c r="E15" s="10">
        <f t="shared" si="2"/>
        <v>-5.0447518307567128E-2</v>
      </c>
      <c r="F15" s="39">
        <v>1340</v>
      </c>
      <c r="G15" s="10">
        <f t="shared" si="3"/>
        <v>-0.1291044776119403</v>
      </c>
      <c r="H15" s="43">
        <v>1202</v>
      </c>
      <c r="I15" s="10">
        <f t="shared" si="4"/>
        <v>-2.9118136439267885E-2</v>
      </c>
      <c r="J15" s="47">
        <v>18965</v>
      </c>
      <c r="K15" s="47">
        <v>19556</v>
      </c>
      <c r="L15" s="11">
        <f t="shared" si="5"/>
        <v>-3.0220904070362039E-2</v>
      </c>
      <c r="M15" s="65">
        <v>19500</v>
      </c>
      <c r="N15" s="11">
        <f t="shared" si="6"/>
        <v>-2.7435897435897437E-2</v>
      </c>
      <c r="O15" s="47">
        <v>18466</v>
      </c>
      <c r="P15" s="10">
        <f t="shared" si="7"/>
        <v>2.7022636196252572E-2</v>
      </c>
      <c r="Q15" s="10">
        <f t="shared" si="8"/>
        <v>6.1534405483785921E-2</v>
      </c>
      <c r="R15" s="10">
        <f t="shared" si="9"/>
        <v>6.2845162609940677E-2</v>
      </c>
      <c r="S15" s="10">
        <f t="shared" si="10"/>
        <v>-1.310757126154756E-3</v>
      </c>
      <c r="T15" s="10">
        <f t="shared" si="11"/>
        <v>6.8717948717948715E-2</v>
      </c>
      <c r="U15" s="10">
        <f t="shared" si="12"/>
        <v>-7.1835432341627939E-3</v>
      </c>
      <c r="V15" s="10">
        <f t="shared" si="0"/>
        <v>6.5092602621033252E-2</v>
      </c>
      <c r="W15" s="10">
        <f t="shared" si="1"/>
        <v>-3.5581971372473306E-3</v>
      </c>
      <c r="X15" s="87">
        <v>0.32690000000000002</v>
      </c>
      <c r="Y15" s="87">
        <v>0.31030000000000002</v>
      </c>
      <c r="Z15" s="98">
        <v>7.0599999999999996E-2</v>
      </c>
      <c r="AA15" s="103">
        <v>0.16520000000000001</v>
      </c>
    </row>
    <row r="16" spans="1:28" ht="17" thickBot="1" x14ac:dyDescent="0.25">
      <c r="A16" s="8">
        <v>35</v>
      </c>
      <c r="B16" s="9" t="s">
        <v>71</v>
      </c>
      <c r="C16" s="56">
        <v>1421</v>
      </c>
      <c r="D16" s="46">
        <v>1398</v>
      </c>
      <c r="E16" s="10">
        <f t="shared" si="2"/>
        <v>-1.6185784658691062E-2</v>
      </c>
      <c r="F16" s="39">
        <v>1542</v>
      </c>
      <c r="G16" s="10">
        <f t="shared" si="3"/>
        <v>-9.3385214007782102E-2</v>
      </c>
      <c r="H16" s="43">
        <v>1379</v>
      </c>
      <c r="I16" s="10">
        <f t="shared" si="4"/>
        <v>1.3778100072516316E-2</v>
      </c>
      <c r="J16" s="47">
        <v>22309</v>
      </c>
      <c r="K16" s="47">
        <v>22194</v>
      </c>
      <c r="L16" s="11">
        <f t="shared" si="5"/>
        <v>5.1815806073713614E-3</v>
      </c>
      <c r="M16" s="65">
        <v>21586</v>
      </c>
      <c r="N16" s="11">
        <f t="shared" si="6"/>
        <v>3.349393125173724E-2</v>
      </c>
      <c r="O16" s="47">
        <v>18541</v>
      </c>
      <c r="P16" s="10">
        <f t="shared" si="7"/>
        <v>0.20322528450461141</v>
      </c>
      <c r="Q16" s="10">
        <f t="shared" si="8"/>
        <v>6.2665292034604872E-2</v>
      </c>
      <c r="R16" s="10">
        <f t="shared" si="9"/>
        <v>6.4026313418040909E-2</v>
      </c>
      <c r="S16" s="10">
        <f t="shared" si="10"/>
        <v>-1.3610213834360368E-3</v>
      </c>
      <c r="T16" s="10">
        <f t="shared" si="11"/>
        <v>7.1435189474659502E-2</v>
      </c>
      <c r="U16" s="10">
        <f t="shared" si="12"/>
        <v>-8.7698974400546303E-3</v>
      </c>
      <c r="V16" s="10">
        <f t="shared" si="0"/>
        <v>7.4375707890620785E-2</v>
      </c>
      <c r="W16" s="10">
        <f t="shared" si="1"/>
        <v>-1.1710415856015913E-2</v>
      </c>
      <c r="X16" s="87">
        <v>0.10589999999999999</v>
      </c>
      <c r="Y16" s="87">
        <v>0.11219999999999999</v>
      </c>
      <c r="Z16" s="98">
        <v>0.43369999999999997</v>
      </c>
      <c r="AA16" s="103">
        <v>0.49170000000000003</v>
      </c>
    </row>
    <row r="17" spans="1:28" ht="17" thickBot="1" x14ac:dyDescent="0.25">
      <c r="A17" s="8">
        <v>36</v>
      </c>
      <c r="B17" s="9" t="s">
        <v>77</v>
      </c>
      <c r="C17" s="56">
        <v>3099</v>
      </c>
      <c r="D17" s="46">
        <v>3052</v>
      </c>
      <c r="E17" s="10">
        <f t="shared" si="2"/>
        <v>-1.5166182639561149E-2</v>
      </c>
      <c r="F17" s="39">
        <v>3362</v>
      </c>
      <c r="G17" s="10">
        <f t="shared" si="3"/>
        <v>-9.2207019631171921E-2</v>
      </c>
      <c r="H17" s="43">
        <v>3112</v>
      </c>
      <c r="I17" s="10">
        <f t="shared" si="4"/>
        <v>-1.9280205655526992E-2</v>
      </c>
      <c r="J17" s="47">
        <v>72997</v>
      </c>
      <c r="K17" s="47">
        <v>75696</v>
      </c>
      <c r="L17" s="11">
        <f t="shared" si="5"/>
        <v>-3.5655781018812088E-2</v>
      </c>
      <c r="M17" s="66">
        <v>71838</v>
      </c>
      <c r="N17" s="11">
        <f t="shared" si="6"/>
        <v>1.6133522648180628E-2</v>
      </c>
      <c r="O17" s="47">
        <v>66290</v>
      </c>
      <c r="P17" s="10">
        <f t="shared" si="7"/>
        <v>0.10117664806154775</v>
      </c>
      <c r="Q17" s="10">
        <f t="shared" si="8"/>
        <v>4.1809937394687455E-2</v>
      </c>
      <c r="R17" s="10">
        <f t="shared" si="9"/>
        <v>4.094007609384908E-2</v>
      </c>
      <c r="S17" s="10">
        <f t="shared" si="10"/>
        <v>8.698613008383746E-4</v>
      </c>
      <c r="T17" s="10">
        <f t="shared" si="11"/>
        <v>4.6799743868147774E-2</v>
      </c>
      <c r="U17" s="10">
        <f t="shared" si="12"/>
        <v>-4.989806473460319E-3</v>
      </c>
      <c r="V17" s="10">
        <f t="shared" si="0"/>
        <v>4.6945240609443356E-2</v>
      </c>
      <c r="W17" s="10">
        <f t="shared" si="1"/>
        <v>-5.1353032147559013E-3</v>
      </c>
      <c r="X17" s="87">
        <v>0.32379999999999998</v>
      </c>
      <c r="Y17" s="87">
        <v>0.22509999999999999</v>
      </c>
      <c r="Z17" s="98">
        <v>0.34439999999999998</v>
      </c>
      <c r="AA17" s="104">
        <v>0.33489999999999998</v>
      </c>
    </row>
    <row r="18" spans="1:28" ht="17" thickBot="1" x14ac:dyDescent="0.25">
      <c r="A18" s="8">
        <v>37</v>
      </c>
      <c r="B18" s="9" t="s">
        <v>68</v>
      </c>
      <c r="C18" s="56">
        <v>1897</v>
      </c>
      <c r="D18" s="46">
        <v>1895</v>
      </c>
      <c r="E18" s="10">
        <f t="shared" si="2"/>
        <v>-1.0542962572482868E-3</v>
      </c>
      <c r="F18" s="39">
        <v>2034</v>
      </c>
      <c r="G18" s="10">
        <f t="shared" si="3"/>
        <v>-6.8338249754178959E-2</v>
      </c>
      <c r="H18" s="43">
        <v>1974</v>
      </c>
      <c r="I18" s="10">
        <f t="shared" si="4"/>
        <v>-4.0020263424518747E-2</v>
      </c>
      <c r="J18" s="47">
        <v>15990</v>
      </c>
      <c r="K18" s="47">
        <v>16255</v>
      </c>
      <c r="L18" s="11">
        <f t="shared" si="5"/>
        <v>-1.6302676099661642E-2</v>
      </c>
      <c r="M18" s="63">
        <v>16414</v>
      </c>
      <c r="N18" s="11">
        <f t="shared" si="6"/>
        <v>-2.5831607164615571E-2</v>
      </c>
      <c r="O18" s="47">
        <v>15864</v>
      </c>
      <c r="P18" s="10">
        <f t="shared" si="7"/>
        <v>7.9425113464447802E-3</v>
      </c>
      <c r="Q18" s="10">
        <f t="shared" si="8"/>
        <v>0.11851156973108193</v>
      </c>
      <c r="R18" s="10">
        <f t="shared" si="9"/>
        <v>0.11670255306059674</v>
      </c>
      <c r="S18" s="10">
        <f t="shared" si="10"/>
        <v>1.8090166704851918E-3</v>
      </c>
      <c r="T18" s="10">
        <f t="shared" si="11"/>
        <v>0.12391860606799074</v>
      </c>
      <c r="U18" s="10">
        <f t="shared" si="12"/>
        <v>-5.4070363369088104E-3</v>
      </c>
      <c r="V18" s="10">
        <f t="shared" si="0"/>
        <v>0.12443267776096822</v>
      </c>
      <c r="W18" s="10">
        <f t="shared" si="1"/>
        <v>-5.9211080298862961E-3</v>
      </c>
      <c r="X18" s="86">
        <v>0.21210000000000001</v>
      </c>
      <c r="Y18" s="86">
        <v>0.17130000000000001</v>
      </c>
      <c r="Z18" s="98">
        <v>0.3478</v>
      </c>
      <c r="AA18" s="103">
        <v>0.3987</v>
      </c>
    </row>
    <row r="19" spans="1:28" ht="17" thickBot="1" x14ac:dyDescent="0.25">
      <c r="A19" s="8">
        <v>38</v>
      </c>
      <c r="B19" s="9" t="s">
        <v>73</v>
      </c>
      <c r="C19" s="56">
        <v>2347</v>
      </c>
      <c r="D19" s="46">
        <v>2371</v>
      </c>
      <c r="E19" s="10">
        <f t="shared" si="2"/>
        <v>1.0225820195994887E-2</v>
      </c>
      <c r="F19" s="39">
        <v>2248</v>
      </c>
      <c r="G19" s="10">
        <f t="shared" si="3"/>
        <v>5.47153024911032E-2</v>
      </c>
      <c r="H19" s="43">
        <v>2234</v>
      </c>
      <c r="I19" s="10">
        <f t="shared" si="4"/>
        <v>6.132497761862131E-2</v>
      </c>
      <c r="J19" s="47">
        <v>20484</v>
      </c>
      <c r="K19" s="47">
        <v>20676</v>
      </c>
      <c r="L19" s="11">
        <f t="shared" si="5"/>
        <v>-9.286128845037725E-3</v>
      </c>
      <c r="M19" s="59">
        <v>20845</v>
      </c>
      <c r="N19" s="11">
        <f t="shared" si="6"/>
        <v>-1.7318301751019428E-2</v>
      </c>
      <c r="O19" s="110"/>
      <c r="P19" s="10" t="e">
        <f t="shared" si="7"/>
        <v>#DIV/0!</v>
      </c>
      <c r="Q19" s="10">
        <f t="shared" si="8"/>
        <v>0.11574887717242727</v>
      </c>
      <c r="R19" s="10">
        <f t="shared" si="9"/>
        <v>0.11351325207970595</v>
      </c>
      <c r="S19" s="10">
        <f t="shared" si="10"/>
        <v>2.2356250927213217E-3</v>
      </c>
      <c r="T19" s="10">
        <f t="shared" si="11"/>
        <v>0.10784360757975534</v>
      </c>
      <c r="U19" s="10">
        <f t="shared" si="12"/>
        <v>7.9052695926719319E-3</v>
      </c>
      <c r="V19" s="10" t="e">
        <f t="shared" si="0"/>
        <v>#DIV/0!</v>
      </c>
      <c r="W19" s="10" t="e">
        <f t="shared" si="1"/>
        <v>#DIV/0!</v>
      </c>
      <c r="X19" s="87">
        <v>0.16769999999999999</v>
      </c>
      <c r="Y19" s="87">
        <v>0.1454</v>
      </c>
      <c r="Z19" s="98">
        <v>0.3448</v>
      </c>
      <c r="AA19" s="103">
        <v>0.32519999999999999</v>
      </c>
    </row>
    <row r="20" spans="1:28" ht="17" thickBot="1" x14ac:dyDescent="0.25">
      <c r="A20" s="8">
        <v>39</v>
      </c>
      <c r="B20" s="9" t="s">
        <v>76</v>
      </c>
      <c r="C20" s="56">
        <v>5054</v>
      </c>
      <c r="D20" s="46">
        <v>4860</v>
      </c>
      <c r="E20" s="10">
        <f t="shared" si="2"/>
        <v>-3.8385437277404039E-2</v>
      </c>
      <c r="F20" s="39">
        <v>5354</v>
      </c>
      <c r="G20" s="10">
        <f t="shared" si="3"/>
        <v>-9.2267463578632802E-2</v>
      </c>
      <c r="H20" s="43">
        <v>4788</v>
      </c>
      <c r="I20" s="10">
        <f t="shared" si="4"/>
        <v>1.5037593984962405E-2</v>
      </c>
      <c r="J20" s="47">
        <v>48220</v>
      </c>
      <c r="K20" s="47">
        <v>51105</v>
      </c>
      <c r="L20" s="11">
        <f t="shared" si="5"/>
        <v>-5.6452401917620583E-2</v>
      </c>
      <c r="M20" s="59">
        <v>52247</v>
      </c>
      <c r="N20" s="11">
        <f t="shared" si="6"/>
        <v>-7.7076195762436114E-2</v>
      </c>
      <c r="O20" s="47">
        <v>52610</v>
      </c>
      <c r="P20" s="10">
        <f t="shared" si="7"/>
        <v>-8.3444212126972062E-2</v>
      </c>
      <c r="Q20" s="10">
        <f t="shared" si="8"/>
        <v>0.10078805474906678</v>
      </c>
      <c r="R20" s="10">
        <f t="shared" si="9"/>
        <v>9.88944330300362E-2</v>
      </c>
      <c r="S20" s="10">
        <f t="shared" si="10"/>
        <v>1.8936217190305832E-3</v>
      </c>
      <c r="T20" s="10">
        <f t="shared" si="11"/>
        <v>0.10247478324114304</v>
      </c>
      <c r="U20" s="10">
        <f t="shared" si="12"/>
        <v>-1.6867284920762532E-3</v>
      </c>
      <c r="V20" s="10">
        <f t="shared" si="0"/>
        <v>9.1009313818665658E-2</v>
      </c>
      <c r="W20" s="10">
        <f t="shared" si="1"/>
        <v>9.7787409304011252E-3</v>
      </c>
      <c r="X20" s="87">
        <v>0.16600000000000001</v>
      </c>
      <c r="Y20" s="87">
        <v>0.16550000000000001</v>
      </c>
      <c r="Z20" s="98">
        <v>0.46529999999999999</v>
      </c>
      <c r="AA20" s="103">
        <v>0.47599999999999998</v>
      </c>
      <c r="AB20" s="73"/>
    </row>
    <row r="21" spans="1:28" ht="17" thickBot="1" x14ac:dyDescent="0.25">
      <c r="A21" s="8">
        <v>40</v>
      </c>
      <c r="B21" s="9" t="s">
        <v>56</v>
      </c>
      <c r="C21" s="56">
        <v>1025</v>
      </c>
      <c r="D21" s="46">
        <v>966</v>
      </c>
      <c r="E21" s="10">
        <f t="shared" si="2"/>
        <v>-5.75609756097561E-2</v>
      </c>
      <c r="F21" s="39">
        <v>993</v>
      </c>
      <c r="G21" s="10">
        <f t="shared" si="3"/>
        <v>-2.7190332326283987E-2</v>
      </c>
      <c r="H21" s="43">
        <v>923</v>
      </c>
      <c r="I21" s="10">
        <f t="shared" si="4"/>
        <v>4.6587215601300108E-2</v>
      </c>
      <c r="J21" s="47">
        <v>6573</v>
      </c>
      <c r="K21" s="47">
        <v>7778</v>
      </c>
      <c r="L21" s="11">
        <f t="shared" si="5"/>
        <v>-0.15492414502442786</v>
      </c>
      <c r="M21" s="59">
        <v>7634</v>
      </c>
      <c r="N21" s="11">
        <f t="shared" si="6"/>
        <v>-0.13898349489127587</v>
      </c>
      <c r="O21" s="47">
        <v>5823</v>
      </c>
      <c r="P21" s="10">
        <f t="shared" si="7"/>
        <v>0.1287995878413189</v>
      </c>
      <c r="Q21" s="10">
        <f t="shared" si="8"/>
        <v>0.14696485623003194</v>
      </c>
      <c r="R21" s="10">
        <f t="shared" si="9"/>
        <v>0.13178194908716895</v>
      </c>
      <c r="S21" s="10">
        <f t="shared" si="10"/>
        <v>1.5182907142862995E-2</v>
      </c>
      <c r="T21" s="10">
        <f t="shared" si="11"/>
        <v>0.13007597589730155</v>
      </c>
      <c r="U21" s="10">
        <f t="shared" si="12"/>
        <v>1.6888880332730394E-2</v>
      </c>
      <c r="V21" s="10">
        <f t="shared" si="0"/>
        <v>0.15850935943671646</v>
      </c>
      <c r="W21" s="10">
        <f t="shared" si="1"/>
        <v>-1.1544503206684514E-2</v>
      </c>
      <c r="X21" s="87">
        <v>0.1143</v>
      </c>
      <c r="Y21" s="87">
        <v>0.16750000000000001</v>
      </c>
      <c r="Z21" s="98">
        <v>0.43269999999999997</v>
      </c>
      <c r="AA21" s="103">
        <v>0.37659999999999999</v>
      </c>
      <c r="AB21" s="73"/>
    </row>
    <row r="22" spans="1:28" ht="17" thickBot="1" x14ac:dyDescent="0.25">
      <c r="A22" s="8">
        <v>41</v>
      </c>
      <c r="B22" s="9" t="s">
        <v>74</v>
      </c>
      <c r="C22" s="56">
        <v>2196</v>
      </c>
      <c r="D22" s="46">
        <v>2203</v>
      </c>
      <c r="E22" s="10">
        <f t="shared" si="2"/>
        <v>3.1876138433515485E-3</v>
      </c>
      <c r="F22" s="39">
        <v>2272</v>
      </c>
      <c r="G22" s="10">
        <f t="shared" si="3"/>
        <v>-3.0369718309859156E-2</v>
      </c>
      <c r="H22" s="43">
        <v>1996</v>
      </c>
      <c r="I22" s="10">
        <f t="shared" si="4"/>
        <v>0.10370741482965933</v>
      </c>
      <c r="J22" s="50">
        <v>24301</v>
      </c>
      <c r="K22" s="50">
        <v>25107</v>
      </c>
      <c r="L22" s="11">
        <f t="shared" si="5"/>
        <v>-3.2102600868283745E-2</v>
      </c>
      <c r="M22" s="59">
        <v>25120</v>
      </c>
      <c r="N22" s="11">
        <f t="shared" si="6"/>
        <v>-3.2603503184713375E-2</v>
      </c>
      <c r="O22" s="50">
        <v>23827</v>
      </c>
      <c r="P22" s="10">
        <f t="shared" si="7"/>
        <v>1.9893398245687664E-2</v>
      </c>
      <c r="Q22" s="10">
        <f t="shared" si="8"/>
        <v>9.0654705567672106E-2</v>
      </c>
      <c r="R22" s="10">
        <f t="shared" si="9"/>
        <v>8.7465647030708568E-2</v>
      </c>
      <c r="S22" s="10">
        <f t="shared" si="10"/>
        <v>3.1890585369635377E-3</v>
      </c>
      <c r="T22" s="10">
        <f t="shared" si="11"/>
        <v>9.0445859872611459E-2</v>
      </c>
      <c r="U22" s="10">
        <f t="shared" si="12"/>
        <v>2.088456950606471E-4</v>
      </c>
      <c r="V22" s="10">
        <f t="shared" si="0"/>
        <v>8.3770512443866199E-2</v>
      </c>
      <c r="W22" s="10">
        <f t="shared" si="1"/>
        <v>6.8841931238059068E-3</v>
      </c>
      <c r="X22" s="87">
        <v>0.2727</v>
      </c>
      <c r="Y22" s="87">
        <v>0.24399999999999999</v>
      </c>
      <c r="Z22" s="98">
        <v>0.32700000000000001</v>
      </c>
      <c r="AA22" s="103">
        <v>0.44990000000000002</v>
      </c>
    </row>
    <row r="23" spans="1:28" ht="17" thickBot="1" x14ac:dyDescent="0.25">
      <c r="A23" s="15">
        <v>42</v>
      </c>
      <c r="B23" s="9" t="s">
        <v>66</v>
      </c>
      <c r="C23" s="56">
        <v>1638</v>
      </c>
      <c r="D23" s="46">
        <v>1650</v>
      </c>
      <c r="E23" s="10">
        <f t="shared" si="2"/>
        <v>7.326007326007326E-3</v>
      </c>
      <c r="F23" s="39">
        <v>1569</v>
      </c>
      <c r="G23" s="10">
        <f t="shared" si="3"/>
        <v>5.1625239005736137E-2</v>
      </c>
      <c r="H23" s="43">
        <v>1452</v>
      </c>
      <c r="I23" s="10">
        <f t="shared" si="4"/>
        <v>0.13636363636363635</v>
      </c>
      <c r="J23" s="47">
        <v>15303</v>
      </c>
      <c r="K23" s="47">
        <v>15200</v>
      </c>
      <c r="L23" s="11">
        <f t="shared" si="5"/>
        <v>6.7763157894736841E-3</v>
      </c>
      <c r="M23" s="59">
        <v>15036</v>
      </c>
      <c r="N23" s="11">
        <f t="shared" si="6"/>
        <v>1.7757382282521949E-2</v>
      </c>
      <c r="O23" s="47">
        <v>14313</v>
      </c>
      <c r="P23" s="10">
        <f t="shared" si="7"/>
        <v>6.9167889331377075E-2</v>
      </c>
      <c r="Q23" s="10">
        <f t="shared" si="8"/>
        <v>0.10782199568712017</v>
      </c>
      <c r="R23" s="10">
        <f t="shared" si="9"/>
        <v>0.10776315789473684</v>
      </c>
      <c r="S23" s="10">
        <f t="shared" si="10"/>
        <v>5.8837792383331644E-5</v>
      </c>
      <c r="T23" s="10">
        <f t="shared" si="11"/>
        <v>0.10434956105347166</v>
      </c>
      <c r="U23" s="10">
        <f t="shared" si="12"/>
        <v>3.4724346336485051E-3</v>
      </c>
      <c r="V23" s="10">
        <f t="shared" si="0"/>
        <v>0.10144623768601971</v>
      </c>
      <c r="W23" s="10">
        <f t="shared" si="1"/>
        <v>6.3757580011004622E-3</v>
      </c>
      <c r="X23" s="88">
        <v>0.1835</v>
      </c>
      <c r="Y23" s="88">
        <v>0.1613</v>
      </c>
      <c r="Z23" s="99">
        <v>0.59699999999999998</v>
      </c>
      <c r="AA23" s="105">
        <v>0.49930000000000002</v>
      </c>
    </row>
    <row r="24" spans="1:28" ht="17" thickBot="1" x14ac:dyDescent="0.25">
      <c r="A24" s="8">
        <v>43</v>
      </c>
      <c r="B24" s="9" t="s">
        <v>75</v>
      </c>
      <c r="C24" s="56">
        <v>3886</v>
      </c>
      <c r="D24" s="46">
        <v>3827</v>
      </c>
      <c r="E24" s="10">
        <f t="shared" si="2"/>
        <v>-1.5182707153885743E-2</v>
      </c>
      <c r="F24" s="39">
        <v>3960</v>
      </c>
      <c r="G24" s="10">
        <f t="shared" si="3"/>
        <v>-3.3585858585858587E-2</v>
      </c>
      <c r="H24" s="43">
        <v>3031</v>
      </c>
      <c r="I24" s="10">
        <f t="shared" si="4"/>
        <v>0.26261959749257668</v>
      </c>
      <c r="J24" s="51">
        <v>30817</v>
      </c>
      <c r="K24" s="51">
        <v>32759</v>
      </c>
      <c r="L24" s="11">
        <f t="shared" si="5"/>
        <v>-5.9281418846729141E-2</v>
      </c>
      <c r="M24" s="67">
        <v>33033</v>
      </c>
      <c r="N24" s="11">
        <f t="shared" si="6"/>
        <v>-6.7084430720794355E-2</v>
      </c>
      <c r="O24" s="51">
        <v>30415</v>
      </c>
      <c r="P24" s="10">
        <f t="shared" si="7"/>
        <v>1.3217162584251192E-2</v>
      </c>
      <c r="Q24" s="10">
        <f t="shared" si="8"/>
        <v>0.12418470324820716</v>
      </c>
      <c r="R24" s="10">
        <f t="shared" si="9"/>
        <v>0.11862388961812022</v>
      </c>
      <c r="S24" s="10">
        <f t="shared" si="10"/>
        <v>5.5608136300869387E-3</v>
      </c>
      <c r="T24" s="10">
        <f t="shared" si="11"/>
        <v>0.11988011988011989</v>
      </c>
      <c r="U24" s="10">
        <f t="shared" si="12"/>
        <v>4.3045833680872697E-3</v>
      </c>
      <c r="V24" s="10">
        <f t="shared" si="0"/>
        <v>9.9654775604142695E-2</v>
      </c>
      <c r="W24" s="10">
        <f t="shared" si="1"/>
        <v>2.4529927644064461E-2</v>
      </c>
      <c r="X24" s="87">
        <v>0.2</v>
      </c>
      <c r="Y24" s="87">
        <v>0.23400000000000001</v>
      </c>
      <c r="Z24" s="98">
        <v>0.30120000000000002</v>
      </c>
      <c r="AA24" s="103">
        <v>0.28470000000000001</v>
      </c>
    </row>
    <row r="25" spans="1:28" ht="17" thickBot="1" x14ac:dyDescent="0.25">
      <c r="A25" s="8">
        <v>44</v>
      </c>
      <c r="B25" s="9" t="s">
        <v>67</v>
      </c>
      <c r="C25" s="56">
        <v>2623</v>
      </c>
      <c r="D25" s="46">
        <v>2685</v>
      </c>
      <c r="E25" s="10">
        <f t="shared" si="2"/>
        <v>2.3637056805184901E-2</v>
      </c>
      <c r="F25" s="39">
        <v>2529</v>
      </c>
      <c r="G25" s="10">
        <f t="shared" si="3"/>
        <v>6.1684460260972719E-2</v>
      </c>
      <c r="H25" s="43">
        <v>2391</v>
      </c>
      <c r="I25" s="10">
        <f t="shared" si="4"/>
        <v>0.12296110414052698</v>
      </c>
      <c r="J25" s="47">
        <v>15817</v>
      </c>
      <c r="K25" s="47">
        <v>15817</v>
      </c>
      <c r="L25" s="11">
        <f t="shared" si="5"/>
        <v>0</v>
      </c>
      <c r="M25" s="67">
        <v>16017</v>
      </c>
      <c r="N25" s="11">
        <f t="shared" si="6"/>
        <v>-1.2486732846350752E-2</v>
      </c>
      <c r="O25" s="47">
        <v>15531</v>
      </c>
      <c r="P25" s="10">
        <f t="shared" si="7"/>
        <v>1.8414783336552699E-2</v>
      </c>
      <c r="Q25" s="10">
        <f t="shared" si="8"/>
        <v>0.1697540620850983</v>
      </c>
      <c r="R25" s="10">
        <f t="shared" si="9"/>
        <v>0.16583422899412026</v>
      </c>
      <c r="S25" s="10">
        <f t="shared" si="10"/>
        <v>3.9198330909780421E-3</v>
      </c>
      <c r="T25" s="10">
        <f t="shared" si="11"/>
        <v>0.15789473684210525</v>
      </c>
      <c r="U25" s="10">
        <f t="shared" si="12"/>
        <v>1.1859325242993046E-2</v>
      </c>
      <c r="V25" s="10">
        <f t="shared" si="0"/>
        <v>0.15395016418775354</v>
      </c>
      <c r="W25" s="10">
        <f t="shared" si="1"/>
        <v>1.5803897897344765E-2</v>
      </c>
      <c r="X25" s="88">
        <v>0.129</v>
      </c>
      <c r="Y25" s="88">
        <v>0.159</v>
      </c>
      <c r="Z25" s="98">
        <v>0.3261</v>
      </c>
      <c r="AA25" s="103">
        <v>0.37680000000000002</v>
      </c>
    </row>
    <row r="26" spans="1:28" s="121" customFormat="1" ht="17" thickBot="1" x14ac:dyDescent="0.25">
      <c r="A26" s="114">
        <v>45</v>
      </c>
      <c r="B26" s="115" t="s">
        <v>55</v>
      </c>
      <c r="C26" s="56">
        <v>1046</v>
      </c>
      <c r="D26" s="46">
        <v>1022</v>
      </c>
      <c r="E26" s="116">
        <f t="shared" si="2"/>
        <v>-2.2944550669216062E-2</v>
      </c>
      <c r="F26" s="117">
        <v>1029</v>
      </c>
      <c r="G26" s="116">
        <f t="shared" si="3"/>
        <v>-6.8027210884353739E-3</v>
      </c>
      <c r="H26" s="111">
        <v>894</v>
      </c>
      <c r="I26" s="116">
        <f t="shared" si="4"/>
        <v>0.14317673378076062</v>
      </c>
      <c r="J26" s="110">
        <v>7165</v>
      </c>
      <c r="K26" s="110">
        <v>7133</v>
      </c>
      <c r="L26" s="112">
        <f t="shared" si="5"/>
        <v>4.4861909435020327E-3</v>
      </c>
      <c r="M26" s="118">
        <v>7293</v>
      </c>
      <c r="N26" s="112">
        <f t="shared" si="6"/>
        <v>-1.7551076374605786E-2</v>
      </c>
      <c r="O26" s="110">
        <v>7203</v>
      </c>
      <c r="P26" s="116">
        <f t="shared" si="7"/>
        <v>-5.2755796196029435E-3</v>
      </c>
      <c r="Q26" s="116">
        <f t="shared" si="8"/>
        <v>0.14263782274947662</v>
      </c>
      <c r="R26" s="116">
        <f t="shared" si="9"/>
        <v>0.14664236646572271</v>
      </c>
      <c r="S26" s="116">
        <f t="shared" si="10"/>
        <v>-4.0045437162460895E-3</v>
      </c>
      <c r="T26" s="116">
        <f t="shared" si="11"/>
        <v>0.14109419991772934</v>
      </c>
      <c r="U26" s="116">
        <f t="shared" si="12"/>
        <v>1.5436228317472767E-3</v>
      </c>
      <c r="V26" s="116">
        <f t="shared" si="0"/>
        <v>0.12411495210329029</v>
      </c>
      <c r="W26" s="116">
        <f t="shared" si="1"/>
        <v>1.8522870646186324E-2</v>
      </c>
      <c r="X26" s="87">
        <v>-1.2699999999999999E-2</v>
      </c>
      <c r="Y26" s="87">
        <v>4.9500000000000002E-2</v>
      </c>
      <c r="Z26" s="119">
        <v>0.32650000000000001</v>
      </c>
      <c r="AA26" s="120">
        <v>0.32640000000000002</v>
      </c>
    </row>
    <row r="27" spans="1:28" ht="17" thickBot="1" x14ac:dyDescent="0.25">
      <c r="A27" s="8">
        <v>46</v>
      </c>
      <c r="B27" s="9" t="s">
        <v>37</v>
      </c>
      <c r="C27" s="33"/>
      <c r="D27" s="71"/>
      <c r="E27" s="10"/>
      <c r="F27" s="38"/>
      <c r="G27" s="10"/>
      <c r="H27" s="38"/>
      <c r="I27" s="10"/>
      <c r="J27" s="38"/>
      <c r="K27" s="32"/>
      <c r="L27" s="11"/>
      <c r="M27" s="38"/>
      <c r="N27" s="11"/>
      <c r="O27" s="38"/>
      <c r="P27" s="10"/>
      <c r="Q27" s="10"/>
      <c r="R27" s="10"/>
      <c r="S27" s="10"/>
      <c r="T27" s="10"/>
      <c r="U27" s="10"/>
      <c r="V27" s="10"/>
      <c r="W27" s="10"/>
      <c r="X27" s="87"/>
      <c r="Y27" s="87"/>
      <c r="Z27" s="98"/>
      <c r="AA27" s="106"/>
    </row>
    <row r="28" spans="1:28" ht="18" thickBot="1" x14ac:dyDescent="0.25">
      <c r="A28" s="15">
        <v>47</v>
      </c>
      <c r="B28" s="9" t="s">
        <v>32</v>
      </c>
      <c r="C28" s="56">
        <v>226</v>
      </c>
      <c r="D28" s="46">
        <v>215</v>
      </c>
      <c r="E28" s="10">
        <f>(D28-C28)/C28</f>
        <v>-4.8672566371681415E-2</v>
      </c>
      <c r="F28" s="39">
        <v>141</v>
      </c>
      <c r="G28" s="10">
        <f>(D28-F28)/F28</f>
        <v>0.52482269503546097</v>
      </c>
      <c r="H28" s="39">
        <v>33</v>
      </c>
      <c r="I28" s="11" t="s">
        <v>91</v>
      </c>
      <c r="J28" s="47">
        <v>3090</v>
      </c>
      <c r="K28" s="47">
        <v>3143</v>
      </c>
      <c r="L28" s="11">
        <f>(J28-K28)/K28</f>
        <v>-1.6862869869551385E-2</v>
      </c>
      <c r="M28" s="67">
        <v>2096</v>
      </c>
      <c r="N28" s="11">
        <f>(J28-M28)/M28</f>
        <v>0.47423664122137404</v>
      </c>
      <c r="O28" s="47">
        <v>2036</v>
      </c>
      <c r="P28" s="10">
        <f>(J28-O28)/O28</f>
        <v>0.51768172888015718</v>
      </c>
      <c r="Q28" s="10">
        <f>(D28/J28)</f>
        <v>6.9579288025889974E-2</v>
      </c>
      <c r="R28" s="10">
        <f>(C28/K28)</f>
        <v>7.1905822462615329E-2</v>
      </c>
      <c r="S28" s="10">
        <f>(Q28-R28)</f>
        <v>-2.3265344367253554E-3</v>
      </c>
      <c r="T28" s="10">
        <f>(F28/M28)</f>
        <v>6.7270992366412208E-2</v>
      </c>
      <c r="U28" s="10">
        <f>(Q28-T28)</f>
        <v>2.3082956594777659E-3</v>
      </c>
      <c r="V28" s="10"/>
      <c r="W28" s="10"/>
      <c r="X28" s="89"/>
      <c r="Y28" s="89"/>
      <c r="Z28" s="97"/>
      <c r="AA28" s="102"/>
    </row>
    <row r="29" spans="1:28" ht="17" thickBot="1" x14ac:dyDescent="0.25">
      <c r="A29" s="15">
        <v>48</v>
      </c>
      <c r="B29" s="16" t="s">
        <v>44</v>
      </c>
      <c r="C29" s="55">
        <v>1069</v>
      </c>
      <c r="D29" s="49">
        <v>1079</v>
      </c>
      <c r="E29" s="17">
        <f>(D29-C29)/C29</f>
        <v>9.3545369504209538E-3</v>
      </c>
      <c r="F29" s="40">
        <v>927</v>
      </c>
      <c r="G29" s="17">
        <f>(D29-F29)/F29</f>
        <v>0.16396979503775622</v>
      </c>
      <c r="H29" s="44">
        <v>377</v>
      </c>
      <c r="I29" s="17">
        <f>(D29-H29)/H29</f>
        <v>1.8620689655172413</v>
      </c>
      <c r="J29" s="47">
        <v>5263</v>
      </c>
      <c r="K29" s="47">
        <v>5175</v>
      </c>
      <c r="L29" s="18">
        <f>(J29-K29)/K29</f>
        <v>1.7004830917874397E-2</v>
      </c>
      <c r="M29" s="67">
        <v>4919</v>
      </c>
      <c r="N29" s="18">
        <f>(J29-M29)/M29</f>
        <v>6.9932913193738566E-2</v>
      </c>
      <c r="O29" s="47">
        <v>4161</v>
      </c>
      <c r="P29" s="17">
        <f>(J29-O29)/O29</f>
        <v>0.26484018264840181</v>
      </c>
      <c r="Q29" s="17">
        <f>(D29/J29)</f>
        <v>0.20501615048451455</v>
      </c>
      <c r="R29" s="17">
        <f>(C29/K29)</f>
        <v>0.20657004830917874</v>
      </c>
      <c r="S29" s="17">
        <f>(Q29-R29)</f>
        <v>-1.5538978246641966E-3</v>
      </c>
      <c r="T29" s="17">
        <f>(F29/M29)</f>
        <v>0.18845293758894086</v>
      </c>
      <c r="U29" s="17">
        <f>(Q29-T29)</f>
        <v>1.6563212895573692E-2</v>
      </c>
      <c r="V29" s="17">
        <f t="shared" si="0"/>
        <v>9.0603220379716409E-2</v>
      </c>
      <c r="W29" s="17">
        <f t="shared" si="1"/>
        <v>0.11441293010479814</v>
      </c>
      <c r="X29" s="90"/>
      <c r="Y29" s="90"/>
      <c r="Z29" s="100">
        <v>0.43930000000000002</v>
      </c>
      <c r="AA29" s="107">
        <v>0.47699999999999998</v>
      </c>
    </row>
    <row r="30" spans="1:28" ht="16" x14ac:dyDescent="0.2">
      <c r="A30" s="8">
        <v>49</v>
      </c>
      <c r="B30" s="9" t="s">
        <v>19</v>
      </c>
      <c r="C30" s="34"/>
      <c r="D30" s="72"/>
      <c r="E30" s="10"/>
      <c r="F30" s="38"/>
      <c r="G30" s="17"/>
      <c r="H30" s="38"/>
      <c r="I30" s="10"/>
      <c r="J30" s="38"/>
      <c r="K30" s="32"/>
      <c r="L30" s="11"/>
      <c r="M30" s="38"/>
      <c r="N30" s="11"/>
      <c r="O30" s="38"/>
      <c r="P30" s="10"/>
      <c r="Q30" s="10"/>
      <c r="R30" s="10"/>
      <c r="S30" s="10"/>
      <c r="T30" s="10"/>
      <c r="U30" s="10"/>
      <c r="V30" s="10"/>
      <c r="W30" s="10"/>
      <c r="X30" s="87"/>
      <c r="Y30" s="87"/>
      <c r="Z30" s="98"/>
      <c r="AA30" s="106"/>
    </row>
    <row r="31" spans="1:28" ht="16" x14ac:dyDescent="0.2">
      <c r="A31" s="8">
        <v>50</v>
      </c>
      <c r="B31" s="9" t="s">
        <v>23</v>
      </c>
      <c r="C31" s="56">
        <v>0</v>
      </c>
      <c r="D31" s="46">
        <v>0</v>
      </c>
      <c r="E31" s="10" t="e">
        <f>(D31-C31)/C31</f>
        <v>#DIV/0!</v>
      </c>
      <c r="F31" s="39">
        <v>16</v>
      </c>
      <c r="G31" s="17">
        <f>(D31-F31)/F31</f>
        <v>-1</v>
      </c>
      <c r="H31" s="43">
        <v>33</v>
      </c>
      <c r="I31" s="10">
        <f>(D31-H31)/H31</f>
        <v>-1</v>
      </c>
      <c r="J31" s="46" t="s">
        <v>91</v>
      </c>
      <c r="K31" s="46">
        <v>444</v>
      </c>
      <c r="L31" s="11" t="e">
        <f>(J31-K31)/K31</f>
        <v>#VALUE!</v>
      </c>
      <c r="M31" s="67">
        <v>543</v>
      </c>
      <c r="N31" s="11" t="e">
        <f>(J31-M31)/M31</f>
        <v>#VALUE!</v>
      </c>
      <c r="O31" s="111"/>
      <c r="P31" s="10" t="e">
        <f>(J31-O31)/O31</f>
        <v>#VALUE!</v>
      </c>
      <c r="Q31" s="10" t="e">
        <f>(D31/J31)</f>
        <v>#VALUE!</v>
      </c>
      <c r="R31" s="10">
        <f>(C31/K31)</f>
        <v>0</v>
      </c>
      <c r="S31" s="10" t="e">
        <f>(Q31-R31)</f>
        <v>#VALUE!</v>
      </c>
      <c r="T31" s="10">
        <f>(F31/M31)</f>
        <v>2.9465930018416207E-2</v>
      </c>
      <c r="U31" s="10" t="e">
        <f>(Q31-T31)</f>
        <v>#VALUE!</v>
      </c>
      <c r="V31" s="10" t="e">
        <f t="shared" si="0"/>
        <v>#DIV/0!</v>
      </c>
      <c r="W31" s="10" t="e">
        <f t="shared" si="1"/>
        <v>#VALUE!</v>
      </c>
      <c r="X31" s="89"/>
      <c r="Y31" s="94"/>
      <c r="Z31" s="97"/>
      <c r="AA31" s="102"/>
    </row>
    <row r="32" spans="1:28" ht="17" thickBot="1" x14ac:dyDescent="0.25">
      <c r="A32" s="8">
        <v>51</v>
      </c>
      <c r="B32" s="9" t="s">
        <v>28</v>
      </c>
      <c r="C32" s="33"/>
      <c r="D32" s="71"/>
      <c r="E32" s="10"/>
      <c r="F32" s="38"/>
      <c r="G32" s="10"/>
      <c r="H32" s="38"/>
      <c r="I32" s="10"/>
      <c r="J32" s="70"/>
      <c r="K32" s="32"/>
      <c r="L32" s="11"/>
      <c r="M32" s="38"/>
      <c r="N32" s="11"/>
      <c r="O32" s="38"/>
      <c r="P32" s="10"/>
      <c r="Q32" s="10"/>
      <c r="R32" s="10"/>
      <c r="S32" s="10"/>
      <c r="T32" s="10"/>
      <c r="U32" s="10"/>
      <c r="V32" s="10"/>
      <c r="W32" s="10"/>
      <c r="X32" s="87"/>
      <c r="Y32" s="87"/>
      <c r="Z32" s="98"/>
      <c r="AA32" s="106"/>
    </row>
    <row r="33" spans="1:27" ht="17" thickBot="1" x14ac:dyDescent="0.25">
      <c r="A33" s="8">
        <v>52</v>
      </c>
      <c r="B33" s="9" t="s">
        <v>33</v>
      </c>
      <c r="C33" s="56">
        <v>210</v>
      </c>
      <c r="D33" s="46">
        <v>205</v>
      </c>
      <c r="E33" s="10">
        <f t="shared" ref="E33:E50" si="14">(D33-C33)/C33</f>
        <v>-2.3809523809523808E-2</v>
      </c>
      <c r="F33" s="39">
        <v>211</v>
      </c>
      <c r="G33" s="10">
        <f>(D33-F33)/F33</f>
        <v>-2.843601895734597E-2</v>
      </c>
      <c r="H33" s="43">
        <v>162</v>
      </c>
      <c r="I33" s="10">
        <f>(D33-H33)/H33</f>
        <v>0.26543209876543211</v>
      </c>
      <c r="J33" s="47">
        <v>1767</v>
      </c>
      <c r="K33" s="47">
        <v>1832</v>
      </c>
      <c r="L33" s="11">
        <f t="shared" ref="L33:L50" si="15">(J33-K33)/K33</f>
        <v>-3.5480349344978165E-2</v>
      </c>
      <c r="M33" s="67">
        <v>1993</v>
      </c>
      <c r="N33" s="11">
        <f t="shared" ref="N33:N50" si="16">(J33-M33)/M33</f>
        <v>-0.11339688911189162</v>
      </c>
      <c r="O33" s="47">
        <v>2135</v>
      </c>
      <c r="P33" s="10">
        <f t="shared" ref="P33:P50" si="17">(J33-O33)/O33</f>
        <v>-0.17236533957845435</v>
      </c>
      <c r="Q33" s="10">
        <f t="shared" ref="Q33:Q50" si="18">(D33/J33)</f>
        <v>0.11601584606677985</v>
      </c>
      <c r="R33" s="10">
        <f t="shared" ref="R33:R50" si="19">(C33/K33)</f>
        <v>0.11462882096069869</v>
      </c>
      <c r="S33" s="10">
        <f t="shared" ref="S33:S50" si="20">(Q33-R33)</f>
        <v>1.3870251060811578E-3</v>
      </c>
      <c r="T33" s="10">
        <f>(F33/M33)</f>
        <v>0.1058705469141997</v>
      </c>
      <c r="U33" s="10">
        <f>(Q33-T33)</f>
        <v>1.0145299152580153E-2</v>
      </c>
      <c r="V33" s="10">
        <f t="shared" si="0"/>
        <v>7.5878220140515221E-2</v>
      </c>
      <c r="W33" s="10">
        <f t="shared" si="1"/>
        <v>4.0137625926264631E-2</v>
      </c>
      <c r="X33" s="91">
        <v>0.3478</v>
      </c>
      <c r="Y33" s="87">
        <v>0.26200000000000001</v>
      </c>
      <c r="Z33" s="101">
        <v>0.4667</v>
      </c>
      <c r="AA33" s="102">
        <v>0.3705</v>
      </c>
    </row>
    <row r="34" spans="1:27" ht="18" thickBot="1" x14ac:dyDescent="0.25">
      <c r="A34" s="8">
        <v>53</v>
      </c>
      <c r="B34" s="9" t="s">
        <v>36</v>
      </c>
      <c r="C34" s="56">
        <v>16</v>
      </c>
      <c r="D34" s="46" t="s">
        <v>24</v>
      </c>
      <c r="E34" s="10" t="e">
        <f t="shared" si="14"/>
        <v>#VALUE!</v>
      </c>
      <c r="F34" s="41">
        <v>25</v>
      </c>
      <c r="G34" s="10"/>
      <c r="H34" s="41" t="s">
        <v>24</v>
      </c>
      <c r="I34" s="10"/>
      <c r="J34" s="46">
        <v>2262</v>
      </c>
      <c r="K34" s="46">
        <v>2358</v>
      </c>
      <c r="L34" s="11">
        <f t="shared" si="15"/>
        <v>-4.0712468193384227E-2</v>
      </c>
      <c r="M34" s="68">
        <v>2339</v>
      </c>
      <c r="N34" s="11">
        <f t="shared" si="16"/>
        <v>-3.2920051303976058E-2</v>
      </c>
      <c r="O34" s="41">
        <v>2292</v>
      </c>
      <c r="P34" s="10">
        <f t="shared" si="17"/>
        <v>-1.3089005235602094E-2</v>
      </c>
      <c r="Q34" s="10" t="e">
        <f t="shared" si="18"/>
        <v>#VALUE!</v>
      </c>
      <c r="R34" s="10">
        <f t="shared" si="19"/>
        <v>6.7854113655640372E-3</v>
      </c>
      <c r="S34" s="10" t="e">
        <f t="shared" si="20"/>
        <v>#VALUE!</v>
      </c>
      <c r="T34" s="10"/>
      <c r="U34" s="10"/>
      <c r="V34" s="10"/>
      <c r="W34" s="10"/>
      <c r="X34" s="87"/>
      <c r="Y34" s="87"/>
      <c r="Z34" s="98"/>
      <c r="AA34" s="106"/>
    </row>
    <row r="35" spans="1:27" ht="17" thickBot="1" x14ac:dyDescent="0.25">
      <c r="A35" s="8">
        <v>54</v>
      </c>
      <c r="B35" s="9" t="s">
        <v>34</v>
      </c>
      <c r="C35" s="56">
        <v>192</v>
      </c>
      <c r="D35" s="46">
        <v>172</v>
      </c>
      <c r="E35" s="10">
        <f t="shared" si="14"/>
        <v>-0.10416666666666667</v>
      </c>
      <c r="F35" s="59">
        <v>194</v>
      </c>
      <c r="G35" s="10">
        <f t="shared" ref="G35:G50" si="21">(D35-F35)/F35</f>
        <v>-0.1134020618556701</v>
      </c>
      <c r="H35" s="43">
        <v>164</v>
      </c>
      <c r="I35" s="10">
        <f t="shared" ref="I35:I50" si="22">(D35-H35)/H35</f>
        <v>4.878048780487805E-2</v>
      </c>
      <c r="J35" s="47">
        <v>1854</v>
      </c>
      <c r="K35" s="47">
        <v>1955</v>
      </c>
      <c r="L35" s="11">
        <f t="shared" si="15"/>
        <v>-5.1662404092071609E-2</v>
      </c>
      <c r="M35" s="67">
        <v>2011</v>
      </c>
      <c r="N35" s="11">
        <f t="shared" si="16"/>
        <v>-7.8070611636001985E-2</v>
      </c>
      <c r="O35" s="47">
        <v>2216</v>
      </c>
      <c r="P35" s="10">
        <f t="shared" si="17"/>
        <v>-0.16335740072202165</v>
      </c>
      <c r="Q35" s="10">
        <f t="shared" si="18"/>
        <v>9.2772384034519956E-2</v>
      </c>
      <c r="R35" s="10">
        <f t="shared" si="19"/>
        <v>9.8209718670076732E-2</v>
      </c>
      <c r="S35" s="10">
        <f t="shared" si="20"/>
        <v>-5.4373346355567759E-3</v>
      </c>
      <c r="T35" s="10">
        <f t="shared" ref="T35:T50" si="23">(F35/M35)</f>
        <v>9.6469418199900542E-2</v>
      </c>
      <c r="U35" s="10">
        <f t="shared" ref="U35:U50" si="24">(Q35-T35)</f>
        <v>-3.697034165380586E-3</v>
      </c>
      <c r="V35" s="10">
        <f t="shared" si="0"/>
        <v>7.4007220216606495E-2</v>
      </c>
      <c r="W35" s="10">
        <f t="shared" si="1"/>
        <v>1.8765163817913461E-2</v>
      </c>
      <c r="X35" s="87">
        <v>0.1154</v>
      </c>
      <c r="Y35" s="87">
        <v>0.19700000000000001</v>
      </c>
      <c r="Z35" s="97"/>
      <c r="AA35" s="102"/>
    </row>
    <row r="36" spans="1:27" ht="17" thickBot="1" x14ac:dyDescent="0.25">
      <c r="A36" s="8">
        <v>57</v>
      </c>
      <c r="B36" s="9" t="s">
        <v>63</v>
      </c>
      <c r="C36" s="56">
        <v>1179</v>
      </c>
      <c r="D36" s="46">
        <v>1170</v>
      </c>
      <c r="E36" s="10">
        <f t="shared" si="14"/>
        <v>-7.6335877862595417E-3</v>
      </c>
      <c r="F36" s="60">
        <v>1069</v>
      </c>
      <c r="G36" s="10">
        <f t="shared" si="21"/>
        <v>9.4480823199251635E-2</v>
      </c>
      <c r="H36" s="43">
        <v>822</v>
      </c>
      <c r="I36" s="10">
        <f t="shared" si="22"/>
        <v>0.42335766423357662</v>
      </c>
      <c r="J36" s="47">
        <v>12596</v>
      </c>
      <c r="K36" s="47">
        <v>12978</v>
      </c>
      <c r="L36" s="11">
        <f t="shared" si="15"/>
        <v>-2.943442749267992E-2</v>
      </c>
      <c r="M36" s="67">
        <v>13065</v>
      </c>
      <c r="N36" s="11">
        <f t="shared" si="16"/>
        <v>-3.5897435897435895E-2</v>
      </c>
      <c r="O36" s="47">
        <v>12730</v>
      </c>
      <c r="P36" s="10">
        <f t="shared" si="17"/>
        <v>-1.0526315789473684E-2</v>
      </c>
      <c r="Q36" s="10">
        <f t="shared" si="18"/>
        <v>9.2886630676405207E-2</v>
      </c>
      <c r="R36" s="10">
        <f t="shared" si="19"/>
        <v>9.084604715672677E-2</v>
      </c>
      <c r="S36" s="10">
        <f t="shared" si="20"/>
        <v>2.0405835196784378E-3</v>
      </c>
      <c r="T36" s="10">
        <f t="shared" si="23"/>
        <v>8.1821660926138531E-2</v>
      </c>
      <c r="U36" s="10">
        <f t="shared" si="24"/>
        <v>1.1064969750266676E-2</v>
      </c>
      <c r="V36" s="10">
        <f t="shared" si="0"/>
        <v>6.4571877454831103E-2</v>
      </c>
      <c r="W36" s="10">
        <f t="shared" si="1"/>
        <v>2.8314753221574104E-2</v>
      </c>
      <c r="X36" s="87">
        <v>0.26960000000000001</v>
      </c>
      <c r="Y36" s="87">
        <v>0.1953</v>
      </c>
      <c r="Z36" s="98">
        <v>9.8599999999999993E-2</v>
      </c>
      <c r="AA36" s="103">
        <v>0.21340000000000001</v>
      </c>
    </row>
    <row r="37" spans="1:27" ht="17" thickBot="1" x14ac:dyDescent="0.25">
      <c r="A37" s="8">
        <v>58</v>
      </c>
      <c r="B37" s="9" t="s">
        <v>35</v>
      </c>
      <c r="C37" s="56">
        <v>199</v>
      </c>
      <c r="D37" s="46">
        <v>202</v>
      </c>
      <c r="E37" s="10">
        <f t="shared" si="14"/>
        <v>1.507537688442211E-2</v>
      </c>
      <c r="F37" s="60">
        <v>203</v>
      </c>
      <c r="G37" s="10">
        <f t="shared" si="21"/>
        <v>-4.9261083743842365E-3</v>
      </c>
      <c r="H37" s="43">
        <v>169</v>
      </c>
      <c r="I37" s="10">
        <f t="shared" si="22"/>
        <v>0.19526627218934911</v>
      </c>
      <c r="J37" s="47">
        <v>1888</v>
      </c>
      <c r="K37" s="47">
        <v>2222</v>
      </c>
      <c r="L37" s="11">
        <f t="shared" si="15"/>
        <v>-0.15031503150315031</v>
      </c>
      <c r="M37" s="67">
        <v>2354</v>
      </c>
      <c r="N37" s="11">
        <f t="shared" si="16"/>
        <v>-0.19796091758708581</v>
      </c>
      <c r="O37" s="47">
        <v>2120</v>
      </c>
      <c r="P37" s="10">
        <f t="shared" si="17"/>
        <v>-0.10943396226415095</v>
      </c>
      <c r="Q37" s="10">
        <f t="shared" si="18"/>
        <v>0.10699152542372882</v>
      </c>
      <c r="R37" s="10">
        <f t="shared" si="19"/>
        <v>8.9558955895589556E-2</v>
      </c>
      <c r="S37" s="10">
        <f t="shared" si="20"/>
        <v>1.7432569528139263E-2</v>
      </c>
      <c r="T37" s="10">
        <f t="shared" si="23"/>
        <v>8.6236193712829229E-2</v>
      </c>
      <c r="U37" s="10">
        <f t="shared" si="24"/>
        <v>2.0755331710899591E-2</v>
      </c>
      <c r="V37" s="10">
        <f t="shared" si="0"/>
        <v>7.9716981132075468E-2</v>
      </c>
      <c r="W37" s="10">
        <f t="shared" si="1"/>
        <v>2.7274544291653352E-2</v>
      </c>
      <c r="X37" s="87">
        <v>0.3448</v>
      </c>
      <c r="Y37" s="87">
        <v>0.15079999999999999</v>
      </c>
      <c r="Z37" s="98">
        <v>0.45450000000000002</v>
      </c>
      <c r="AA37" s="102">
        <v>0.71360000000000001</v>
      </c>
    </row>
    <row r="38" spans="1:27" ht="17" thickBot="1" x14ac:dyDescent="0.25">
      <c r="A38" s="8">
        <v>59</v>
      </c>
      <c r="B38" s="9" t="s">
        <v>40</v>
      </c>
      <c r="C38" s="56">
        <v>269</v>
      </c>
      <c r="D38" s="46">
        <v>267</v>
      </c>
      <c r="E38" s="10">
        <f t="shared" si="14"/>
        <v>-7.4349442379182153E-3</v>
      </c>
      <c r="F38" s="60">
        <v>369</v>
      </c>
      <c r="G38" s="10">
        <f t="shared" si="21"/>
        <v>-0.27642276422764228</v>
      </c>
      <c r="H38" s="43">
        <v>381</v>
      </c>
      <c r="I38" s="10">
        <f t="shared" si="22"/>
        <v>-0.29921259842519687</v>
      </c>
      <c r="J38" s="47">
        <v>3579</v>
      </c>
      <c r="K38" s="47">
        <v>3562</v>
      </c>
      <c r="L38" s="11">
        <f t="shared" si="15"/>
        <v>4.7725996631106122E-3</v>
      </c>
      <c r="M38" s="67">
        <v>3442</v>
      </c>
      <c r="N38" s="11">
        <f t="shared" si="16"/>
        <v>3.980244044160372E-2</v>
      </c>
      <c r="O38" s="47">
        <v>3802</v>
      </c>
      <c r="P38" s="10">
        <f t="shared" si="17"/>
        <v>-5.8653340347185695E-2</v>
      </c>
      <c r="Q38" s="10">
        <f t="shared" si="18"/>
        <v>7.4601844090528086E-2</v>
      </c>
      <c r="R38" s="10">
        <f t="shared" si="19"/>
        <v>7.5519371139809097E-2</v>
      </c>
      <c r="S38" s="10">
        <f t="shared" si="20"/>
        <v>-9.1752704928101114E-4</v>
      </c>
      <c r="T38" s="10">
        <f t="shared" si="23"/>
        <v>0.10720511330621732</v>
      </c>
      <c r="U38" s="10">
        <f t="shared" si="24"/>
        <v>-3.2603269215689235E-2</v>
      </c>
      <c r="V38" s="10">
        <f t="shared" si="0"/>
        <v>0.10021041557075223</v>
      </c>
      <c r="W38" s="10">
        <f t="shared" si="1"/>
        <v>-2.5608571480224149E-2</v>
      </c>
      <c r="X38" s="87">
        <v>0.4</v>
      </c>
      <c r="Y38" s="87">
        <v>0.48399999999999999</v>
      </c>
      <c r="Z38" s="98">
        <v>0.55559999999999998</v>
      </c>
      <c r="AA38" s="103">
        <v>0.4733</v>
      </c>
    </row>
    <row r="39" spans="1:27" ht="17" thickBot="1" x14ac:dyDescent="0.25">
      <c r="A39" s="8">
        <v>60</v>
      </c>
      <c r="B39" s="9" t="s">
        <v>52</v>
      </c>
      <c r="C39" s="56">
        <v>373</v>
      </c>
      <c r="D39" s="46">
        <v>373</v>
      </c>
      <c r="E39" s="10">
        <f t="shared" si="14"/>
        <v>0</v>
      </c>
      <c r="F39" s="59">
        <v>383</v>
      </c>
      <c r="G39" s="10">
        <f t="shared" si="21"/>
        <v>-2.6109660574412531E-2</v>
      </c>
      <c r="H39" s="43">
        <v>339</v>
      </c>
      <c r="I39" s="10">
        <f t="shared" si="22"/>
        <v>0.10029498525073746</v>
      </c>
      <c r="J39" s="47">
        <v>5882</v>
      </c>
      <c r="K39" s="47">
        <v>6284</v>
      </c>
      <c r="L39" s="11">
        <f t="shared" si="15"/>
        <v>-6.3971992361553154E-2</v>
      </c>
      <c r="M39" s="67">
        <v>6180</v>
      </c>
      <c r="N39" s="11">
        <f t="shared" si="16"/>
        <v>-4.8220064724919097E-2</v>
      </c>
      <c r="O39" s="47">
        <v>5381</v>
      </c>
      <c r="P39" s="10">
        <f t="shared" si="17"/>
        <v>9.3105370748931424E-2</v>
      </c>
      <c r="Q39" s="10">
        <f t="shared" si="18"/>
        <v>6.3413804828289691E-2</v>
      </c>
      <c r="R39" s="10">
        <f t="shared" si="19"/>
        <v>5.9357097390197323E-2</v>
      </c>
      <c r="S39" s="10">
        <f t="shared" si="20"/>
        <v>4.0567074380923676E-3</v>
      </c>
      <c r="T39" s="10">
        <f t="shared" si="23"/>
        <v>6.1974110032362459E-2</v>
      </c>
      <c r="U39" s="10">
        <f t="shared" si="24"/>
        <v>1.4396947959272322E-3</v>
      </c>
      <c r="V39" s="10">
        <f t="shared" si="0"/>
        <v>6.2999442482809892E-2</v>
      </c>
      <c r="W39" s="10">
        <f t="shared" si="1"/>
        <v>4.14362345479799E-4</v>
      </c>
      <c r="X39" s="87">
        <v>0.21429999999999999</v>
      </c>
      <c r="Y39" s="87">
        <v>0.23760000000000001</v>
      </c>
      <c r="Z39" s="98">
        <v>0.43480000000000002</v>
      </c>
      <c r="AA39" s="103">
        <v>0.35980000000000001</v>
      </c>
    </row>
    <row r="40" spans="1:27" ht="17" thickBot="1" x14ac:dyDescent="0.25">
      <c r="A40" s="8">
        <v>61</v>
      </c>
      <c r="B40" s="9" t="s">
        <v>70</v>
      </c>
      <c r="C40" s="56">
        <v>3854</v>
      </c>
      <c r="D40" s="46">
        <v>3911</v>
      </c>
      <c r="E40" s="10">
        <f t="shared" si="14"/>
        <v>1.4789828749351324E-2</v>
      </c>
      <c r="F40" s="59">
        <v>3807</v>
      </c>
      <c r="G40" s="10">
        <f t="shared" si="21"/>
        <v>2.7318098240084056E-2</v>
      </c>
      <c r="H40" s="43">
        <v>3306</v>
      </c>
      <c r="I40" s="10">
        <f t="shared" si="22"/>
        <v>0.18300060496067755</v>
      </c>
      <c r="J40" s="47">
        <v>19902</v>
      </c>
      <c r="K40" s="47">
        <v>19429</v>
      </c>
      <c r="L40" s="11">
        <f t="shared" si="15"/>
        <v>2.4345051212105614E-2</v>
      </c>
      <c r="M40" s="67">
        <v>20002</v>
      </c>
      <c r="N40" s="11">
        <f t="shared" si="16"/>
        <v>-4.9995000499950008E-3</v>
      </c>
      <c r="O40" s="47">
        <v>19028</v>
      </c>
      <c r="P40" s="10">
        <f t="shared" si="17"/>
        <v>4.5932310279587975E-2</v>
      </c>
      <c r="Q40" s="10">
        <f t="shared" si="18"/>
        <v>0.19651291327504775</v>
      </c>
      <c r="R40" s="10">
        <f t="shared" si="19"/>
        <v>0.19836327139842502</v>
      </c>
      <c r="S40" s="10">
        <f t="shared" si="20"/>
        <v>-1.850358123377277E-3</v>
      </c>
      <c r="T40" s="10">
        <f t="shared" si="23"/>
        <v>0.19033096690330967</v>
      </c>
      <c r="U40" s="10">
        <f t="shared" si="24"/>
        <v>6.1819463717380785E-3</v>
      </c>
      <c r="V40" s="10">
        <f t="shared" si="0"/>
        <v>0.17374395627496322</v>
      </c>
      <c r="W40" s="10">
        <f t="shared" si="1"/>
        <v>2.2768957000084522E-2</v>
      </c>
      <c r="X40" s="87">
        <v>0.1792</v>
      </c>
      <c r="Y40" s="94">
        <v>0.18379999999999999</v>
      </c>
      <c r="Z40" s="98">
        <v>0.38719999999999999</v>
      </c>
      <c r="AA40" s="103">
        <v>0.39889999999999998</v>
      </c>
    </row>
    <row r="41" spans="1:27" ht="17" thickBot="1" x14ac:dyDescent="0.25">
      <c r="A41" s="8">
        <v>62</v>
      </c>
      <c r="B41" s="9" t="s">
        <v>61</v>
      </c>
      <c r="C41" s="56">
        <v>1553</v>
      </c>
      <c r="D41" s="46">
        <v>1559</v>
      </c>
      <c r="E41" s="10">
        <f t="shared" si="14"/>
        <v>3.8634900193174502E-3</v>
      </c>
      <c r="F41" s="59">
        <v>1278</v>
      </c>
      <c r="G41" s="10">
        <f t="shared" si="21"/>
        <v>0.21987480438184664</v>
      </c>
      <c r="H41" s="43">
        <v>921</v>
      </c>
      <c r="I41" s="10">
        <f t="shared" si="22"/>
        <v>0.69272529858849075</v>
      </c>
      <c r="J41" s="47">
        <v>11700</v>
      </c>
      <c r="K41" s="47">
        <v>11793</v>
      </c>
      <c r="L41" s="11">
        <f t="shared" si="15"/>
        <v>-7.8860340880183167E-3</v>
      </c>
      <c r="M41" s="67">
        <v>10934</v>
      </c>
      <c r="N41" s="11">
        <f t="shared" si="16"/>
        <v>7.0056703859520758E-2</v>
      </c>
      <c r="O41" s="47">
        <v>8457</v>
      </c>
      <c r="P41" s="10">
        <f t="shared" si="17"/>
        <v>0.38346931536005674</v>
      </c>
      <c r="Q41" s="10">
        <f t="shared" si="18"/>
        <v>0.13324786324786325</v>
      </c>
      <c r="R41" s="10">
        <f t="shared" si="19"/>
        <v>0.13168828966335963</v>
      </c>
      <c r="S41" s="10">
        <f t="shared" si="20"/>
        <v>1.5595735845036207E-3</v>
      </c>
      <c r="T41" s="10">
        <f t="shared" si="23"/>
        <v>0.11688311688311688</v>
      </c>
      <c r="U41" s="10">
        <f t="shared" si="24"/>
        <v>1.6364746364746371E-2</v>
      </c>
      <c r="V41" s="10">
        <f t="shared" si="0"/>
        <v>0.10890386661936857</v>
      </c>
      <c r="W41" s="10">
        <f t="shared" si="1"/>
        <v>2.434399662849468E-2</v>
      </c>
      <c r="X41" s="87">
        <v>0.1825</v>
      </c>
      <c r="Y41" s="87">
        <v>0.16769999999999999</v>
      </c>
      <c r="Z41" s="98">
        <v>0.42349999999999999</v>
      </c>
      <c r="AA41" s="103">
        <v>0.2833</v>
      </c>
    </row>
    <row r="42" spans="1:27" ht="17" thickBot="1" x14ac:dyDescent="0.25">
      <c r="A42" s="8">
        <v>63</v>
      </c>
      <c r="B42" s="9" t="s">
        <v>60</v>
      </c>
      <c r="C42" s="56">
        <v>964</v>
      </c>
      <c r="D42" s="46">
        <v>967</v>
      </c>
      <c r="E42" s="10">
        <f t="shared" si="14"/>
        <v>3.1120331950207467E-3</v>
      </c>
      <c r="F42" s="59">
        <v>896</v>
      </c>
      <c r="G42" s="10">
        <f t="shared" si="21"/>
        <v>7.9241071428571425E-2</v>
      </c>
      <c r="H42" s="43">
        <v>910</v>
      </c>
      <c r="I42" s="10">
        <f t="shared" si="22"/>
        <v>6.2637362637362637E-2</v>
      </c>
      <c r="J42" s="47">
        <v>6757</v>
      </c>
      <c r="K42" s="47">
        <v>8867</v>
      </c>
      <c r="L42" s="11">
        <f t="shared" si="15"/>
        <v>-0.23796097891056728</v>
      </c>
      <c r="M42" s="67">
        <v>8155</v>
      </c>
      <c r="N42" s="11">
        <f t="shared" si="16"/>
        <v>-0.17142857142857143</v>
      </c>
      <c r="O42" s="47">
        <v>6838</v>
      </c>
      <c r="P42" s="10">
        <f t="shared" si="17"/>
        <v>-1.1845568879789412E-2</v>
      </c>
      <c r="Q42" s="10">
        <f t="shared" si="18"/>
        <v>0.14311084800947166</v>
      </c>
      <c r="R42" s="10">
        <f t="shared" si="19"/>
        <v>0.1087177173790459</v>
      </c>
      <c r="S42" s="10">
        <f t="shared" si="20"/>
        <v>3.4393130630425761E-2</v>
      </c>
      <c r="T42" s="10">
        <f t="shared" si="23"/>
        <v>0.10987124463519313</v>
      </c>
      <c r="U42" s="10">
        <f t="shared" si="24"/>
        <v>3.3239603374278531E-2</v>
      </c>
      <c r="V42" s="10">
        <f t="shared" si="0"/>
        <v>0.13307984790874525</v>
      </c>
      <c r="W42" s="10">
        <f t="shared" si="1"/>
        <v>1.0031000100726412E-2</v>
      </c>
      <c r="X42" s="92">
        <v>0.20430000000000001</v>
      </c>
      <c r="Y42" s="95">
        <v>0.1734</v>
      </c>
      <c r="Z42" s="97"/>
      <c r="AA42" s="102"/>
    </row>
    <row r="43" spans="1:27" ht="18" thickBot="1" x14ac:dyDescent="0.25">
      <c r="A43" s="15">
        <v>64</v>
      </c>
      <c r="B43" s="9" t="s">
        <v>31</v>
      </c>
      <c r="C43" s="56">
        <v>159</v>
      </c>
      <c r="D43" s="46">
        <v>141</v>
      </c>
      <c r="E43" s="10">
        <f t="shared" si="14"/>
        <v>-0.11320754716981132</v>
      </c>
      <c r="F43" s="60">
        <v>143</v>
      </c>
      <c r="G43" s="10">
        <f t="shared" si="21"/>
        <v>-1.3986013986013986E-2</v>
      </c>
      <c r="H43" s="43">
        <v>188</v>
      </c>
      <c r="I43" s="10">
        <f t="shared" si="22"/>
        <v>-0.25</v>
      </c>
      <c r="J43" s="110" t="s">
        <v>91</v>
      </c>
      <c r="K43" s="47">
        <v>1459</v>
      </c>
      <c r="L43" s="11" t="e">
        <f t="shared" si="15"/>
        <v>#VALUE!</v>
      </c>
      <c r="M43" s="67">
        <v>1784</v>
      </c>
      <c r="N43" s="11" t="e">
        <f t="shared" si="16"/>
        <v>#VALUE!</v>
      </c>
      <c r="O43" s="47">
        <v>1692</v>
      </c>
      <c r="P43" s="10" t="e">
        <f t="shared" si="17"/>
        <v>#VALUE!</v>
      </c>
      <c r="Q43" s="10" t="e">
        <f t="shared" si="18"/>
        <v>#VALUE!</v>
      </c>
      <c r="R43" s="10">
        <f t="shared" si="19"/>
        <v>0.10897875257025359</v>
      </c>
      <c r="S43" s="10" t="e">
        <f t="shared" si="20"/>
        <v>#VALUE!</v>
      </c>
      <c r="T43" s="10">
        <f t="shared" si="23"/>
        <v>8.0156950672645735E-2</v>
      </c>
      <c r="U43" s="10" t="e">
        <f t="shared" si="24"/>
        <v>#VALUE!</v>
      </c>
      <c r="V43" s="10">
        <f t="shared" si="0"/>
        <v>0.1111111111111111</v>
      </c>
      <c r="W43" s="10" t="e">
        <f t="shared" si="1"/>
        <v>#VALUE!</v>
      </c>
      <c r="X43" s="89"/>
      <c r="Y43" s="89"/>
      <c r="Z43" s="97"/>
      <c r="AA43" s="102"/>
    </row>
    <row r="44" spans="1:27" ht="17" thickBot="1" x14ac:dyDescent="0.25">
      <c r="A44" s="8">
        <v>67</v>
      </c>
      <c r="B44" s="9" t="s">
        <v>51</v>
      </c>
      <c r="C44" s="56">
        <v>612</v>
      </c>
      <c r="D44" s="46">
        <v>640</v>
      </c>
      <c r="E44" s="10">
        <f t="shared" si="14"/>
        <v>4.5751633986928102E-2</v>
      </c>
      <c r="F44" s="59">
        <v>680</v>
      </c>
      <c r="G44" s="10">
        <f t="shared" si="21"/>
        <v>-5.8823529411764705E-2</v>
      </c>
      <c r="H44" s="43">
        <v>677</v>
      </c>
      <c r="I44" s="10">
        <f t="shared" si="22"/>
        <v>-5.4652880354505169E-2</v>
      </c>
      <c r="J44" s="47">
        <v>5599</v>
      </c>
      <c r="K44" s="47">
        <v>5658</v>
      </c>
      <c r="L44" s="11">
        <f t="shared" si="15"/>
        <v>-1.0427712972781902E-2</v>
      </c>
      <c r="M44" s="67">
        <v>5808</v>
      </c>
      <c r="N44" s="11">
        <f t="shared" si="16"/>
        <v>-3.5984848484848488E-2</v>
      </c>
      <c r="O44" s="47">
        <v>5993</v>
      </c>
      <c r="P44" s="10">
        <f t="shared" si="17"/>
        <v>-6.5743367261805435E-2</v>
      </c>
      <c r="Q44" s="10">
        <f t="shared" si="18"/>
        <v>0.11430612609394535</v>
      </c>
      <c r="R44" s="10">
        <f t="shared" si="19"/>
        <v>0.10816542948038176</v>
      </c>
      <c r="S44" s="10">
        <f t="shared" si="20"/>
        <v>6.1406966135635899E-3</v>
      </c>
      <c r="T44" s="10">
        <f t="shared" si="23"/>
        <v>0.11707988980716254</v>
      </c>
      <c r="U44" s="10">
        <f t="shared" si="24"/>
        <v>-2.7737637132171922E-3</v>
      </c>
      <c r="V44" s="10">
        <f t="shared" si="0"/>
        <v>0.11296512598031036</v>
      </c>
      <c r="W44" s="10">
        <f t="shared" si="1"/>
        <v>1.3410001136349853E-3</v>
      </c>
      <c r="X44" s="89"/>
      <c r="Y44" s="89" t="s">
        <v>101</v>
      </c>
      <c r="Z44" s="98">
        <v>0.37040000000000001</v>
      </c>
      <c r="AA44" s="103">
        <v>0.41170000000000001</v>
      </c>
    </row>
    <row r="45" spans="1:27" ht="17" thickBot="1" x14ac:dyDescent="0.25">
      <c r="A45" s="8">
        <v>68</v>
      </c>
      <c r="B45" s="9" t="s">
        <v>64</v>
      </c>
      <c r="C45" s="56">
        <v>1635</v>
      </c>
      <c r="D45" s="46">
        <v>1654</v>
      </c>
      <c r="E45" s="10">
        <f t="shared" si="14"/>
        <v>1.1620795107033639E-2</v>
      </c>
      <c r="F45" s="60">
        <v>1578</v>
      </c>
      <c r="G45" s="10">
        <f t="shared" si="21"/>
        <v>4.8162230671736375E-2</v>
      </c>
      <c r="H45" s="43">
        <v>1275</v>
      </c>
      <c r="I45" s="10">
        <f t="shared" si="22"/>
        <v>0.2972549019607843</v>
      </c>
      <c r="J45" s="47">
        <v>14421</v>
      </c>
      <c r="K45" s="47">
        <v>14742</v>
      </c>
      <c r="L45" s="11">
        <f t="shared" si="15"/>
        <v>-2.1774521774521775E-2</v>
      </c>
      <c r="M45" s="67">
        <v>13897</v>
      </c>
      <c r="N45" s="11">
        <f t="shared" si="16"/>
        <v>3.7705979707850612E-2</v>
      </c>
      <c r="O45" s="47">
        <v>13413</v>
      </c>
      <c r="P45" s="10">
        <f t="shared" si="17"/>
        <v>7.5150972936703198E-2</v>
      </c>
      <c r="Q45" s="10">
        <f t="shared" si="18"/>
        <v>0.11469384924762499</v>
      </c>
      <c r="R45" s="10">
        <f t="shared" si="19"/>
        <v>0.11090761090761091</v>
      </c>
      <c r="S45" s="10">
        <f t="shared" si="20"/>
        <v>3.7862383400140837E-3</v>
      </c>
      <c r="T45" s="10">
        <f t="shared" si="23"/>
        <v>0.11354968698280204</v>
      </c>
      <c r="U45" s="10">
        <f t="shared" si="24"/>
        <v>1.1441622648229455E-3</v>
      </c>
      <c r="V45" s="10">
        <f t="shared" si="0"/>
        <v>9.5057034220532313E-2</v>
      </c>
      <c r="W45" s="10">
        <f t="shared" si="1"/>
        <v>1.9636815027092677E-2</v>
      </c>
      <c r="X45" s="89">
        <v>0.1056</v>
      </c>
      <c r="Y45" s="89">
        <v>0.10580000000000001</v>
      </c>
      <c r="Z45" s="98">
        <v>0.5282</v>
      </c>
      <c r="AA45" s="103">
        <v>0.55640000000000001</v>
      </c>
    </row>
    <row r="46" spans="1:27" ht="17" thickBot="1" x14ac:dyDescent="0.25">
      <c r="A46" s="8">
        <v>69</v>
      </c>
      <c r="B46" s="16" t="s">
        <v>43</v>
      </c>
      <c r="C46" s="55">
        <v>450</v>
      </c>
      <c r="D46" s="49">
        <v>457</v>
      </c>
      <c r="E46" s="17">
        <f t="shared" si="14"/>
        <v>1.5555555555555555E-2</v>
      </c>
      <c r="F46" s="61">
        <v>382</v>
      </c>
      <c r="G46" s="17">
        <f t="shared" si="21"/>
        <v>0.19633507853403143</v>
      </c>
      <c r="H46" s="44">
        <v>369</v>
      </c>
      <c r="I46" s="17">
        <f t="shared" si="22"/>
        <v>0.23848238482384823</v>
      </c>
      <c r="J46" s="47">
        <v>4121</v>
      </c>
      <c r="K46" s="47">
        <v>4353</v>
      </c>
      <c r="L46" s="18">
        <f t="shared" si="15"/>
        <v>-5.3296577073282794E-2</v>
      </c>
      <c r="M46" s="69">
        <v>4285</v>
      </c>
      <c r="N46" s="18">
        <f t="shared" si="16"/>
        <v>-3.8273045507584598E-2</v>
      </c>
      <c r="O46" s="47">
        <v>4088</v>
      </c>
      <c r="P46" s="17">
        <f t="shared" si="17"/>
        <v>8.0724070450097843E-3</v>
      </c>
      <c r="Q46" s="17">
        <f t="shared" si="18"/>
        <v>0.11089541373453045</v>
      </c>
      <c r="R46" s="17">
        <f t="shared" si="19"/>
        <v>0.10337698139214335</v>
      </c>
      <c r="S46" s="17">
        <f t="shared" si="20"/>
        <v>7.5184323423870963E-3</v>
      </c>
      <c r="T46" s="17">
        <f t="shared" si="23"/>
        <v>8.9148191365227544E-2</v>
      </c>
      <c r="U46" s="17">
        <f t="shared" si="24"/>
        <v>2.1747222369302904E-2</v>
      </c>
      <c r="V46" s="17">
        <f t="shared" si="0"/>
        <v>9.0264187866927595E-2</v>
      </c>
      <c r="W46" s="17">
        <f t="shared" si="1"/>
        <v>2.0631225867602854E-2</v>
      </c>
      <c r="X46" s="90">
        <v>0.06</v>
      </c>
      <c r="Y46" s="90">
        <v>0.13539999999999999</v>
      </c>
      <c r="Z46" s="100">
        <v>0.2</v>
      </c>
      <c r="AA46" s="107">
        <v>0.39019999999999999</v>
      </c>
    </row>
    <row r="47" spans="1:27" ht="17" thickBot="1" x14ac:dyDescent="0.25">
      <c r="A47" s="8">
        <v>70</v>
      </c>
      <c r="B47" s="9" t="s">
        <v>41</v>
      </c>
      <c r="C47" s="56">
        <v>362</v>
      </c>
      <c r="D47" s="46">
        <v>366</v>
      </c>
      <c r="E47" s="10">
        <f t="shared" si="14"/>
        <v>1.1049723756906077E-2</v>
      </c>
      <c r="F47" s="59">
        <v>347</v>
      </c>
      <c r="G47" s="10">
        <f t="shared" si="21"/>
        <v>5.4755043227665709E-2</v>
      </c>
      <c r="H47" s="43">
        <v>362</v>
      </c>
      <c r="I47" s="10">
        <f t="shared" si="22"/>
        <v>1.1049723756906077E-2</v>
      </c>
      <c r="J47" s="47">
        <v>3586</v>
      </c>
      <c r="K47" s="47">
        <v>3809</v>
      </c>
      <c r="L47" s="11">
        <f t="shared" si="15"/>
        <v>-5.8545550013126807E-2</v>
      </c>
      <c r="M47" s="67">
        <v>3861</v>
      </c>
      <c r="N47" s="11">
        <f t="shared" si="16"/>
        <v>-7.1225071225071226E-2</v>
      </c>
      <c r="O47" s="47">
        <v>3679</v>
      </c>
      <c r="P47" s="10">
        <f t="shared" si="17"/>
        <v>-2.5278608317477577E-2</v>
      </c>
      <c r="Q47" s="10">
        <f t="shared" si="18"/>
        <v>0.10206358059118795</v>
      </c>
      <c r="R47" s="10">
        <f t="shared" si="19"/>
        <v>9.5038067734313475E-2</v>
      </c>
      <c r="S47" s="10">
        <f t="shared" si="20"/>
        <v>7.0255128568744718E-3</v>
      </c>
      <c r="T47" s="10">
        <f t="shared" si="23"/>
        <v>8.9873089873089868E-2</v>
      </c>
      <c r="U47" s="10">
        <f t="shared" si="24"/>
        <v>1.2190490718098079E-2</v>
      </c>
      <c r="V47" s="10">
        <f t="shared" si="0"/>
        <v>9.839630334329981E-2</v>
      </c>
      <c r="W47" s="10">
        <f t="shared" si="1"/>
        <v>3.6672772478881371E-3</v>
      </c>
      <c r="X47" s="89">
        <v>0.28000000000000003</v>
      </c>
      <c r="Y47" s="89">
        <v>-3.8800000000000001E-2</v>
      </c>
      <c r="Z47" s="98">
        <v>0.59089999999999998</v>
      </c>
      <c r="AA47" s="103">
        <v>0.59150000000000003</v>
      </c>
    </row>
    <row r="48" spans="1:27" ht="17" thickBot="1" x14ac:dyDescent="0.25">
      <c r="A48" s="8">
        <v>71</v>
      </c>
      <c r="B48" s="9" t="s">
        <v>59</v>
      </c>
      <c r="C48" s="56">
        <v>1180</v>
      </c>
      <c r="D48" s="46">
        <v>1244</v>
      </c>
      <c r="E48" s="10">
        <f t="shared" si="14"/>
        <v>5.4237288135593219E-2</v>
      </c>
      <c r="F48" s="59">
        <v>1211</v>
      </c>
      <c r="G48" s="10">
        <f t="shared" si="21"/>
        <v>2.7250206440957887E-2</v>
      </c>
      <c r="H48" s="43">
        <v>1076</v>
      </c>
      <c r="I48" s="10">
        <f t="shared" si="22"/>
        <v>0.15613382899628253</v>
      </c>
      <c r="J48" s="47">
        <v>8031</v>
      </c>
      <c r="K48" s="47">
        <v>10480</v>
      </c>
      <c r="L48" s="11">
        <f t="shared" si="15"/>
        <v>-0.23368320610687024</v>
      </c>
      <c r="M48" s="67">
        <v>8302</v>
      </c>
      <c r="N48" s="11">
        <f t="shared" si="16"/>
        <v>-3.2642736689954231E-2</v>
      </c>
      <c r="O48" s="47">
        <v>7619</v>
      </c>
      <c r="P48" s="10">
        <f t="shared" si="17"/>
        <v>5.4075337970862315E-2</v>
      </c>
      <c r="Q48" s="10">
        <f t="shared" si="18"/>
        <v>0.15489976341676007</v>
      </c>
      <c r="R48" s="10">
        <f t="shared" si="19"/>
        <v>0.11259541984732824</v>
      </c>
      <c r="S48" s="10">
        <f t="shared" si="20"/>
        <v>4.2304343569431829E-2</v>
      </c>
      <c r="T48" s="10">
        <f t="shared" si="23"/>
        <v>0.14586846543001686</v>
      </c>
      <c r="U48" s="10">
        <f t="shared" si="24"/>
        <v>9.0312979867432086E-3</v>
      </c>
      <c r="V48" s="10">
        <f t="shared" si="0"/>
        <v>0.14122588266176664</v>
      </c>
      <c r="W48" s="10">
        <f t="shared" si="1"/>
        <v>1.3673880754993428E-2</v>
      </c>
      <c r="X48" s="89">
        <v>0.1731</v>
      </c>
      <c r="Y48" s="89">
        <v>0.1118</v>
      </c>
      <c r="Z48" s="98">
        <v>0.314</v>
      </c>
      <c r="AA48" s="103">
        <v>0.28949999999999998</v>
      </c>
    </row>
    <row r="49" spans="1:27" ht="17" thickBot="1" x14ac:dyDescent="0.25">
      <c r="A49" s="8">
        <v>72</v>
      </c>
      <c r="B49" s="9" t="s">
        <v>48</v>
      </c>
      <c r="C49" s="56">
        <v>855</v>
      </c>
      <c r="D49" s="46">
        <v>848</v>
      </c>
      <c r="E49" s="10">
        <f t="shared" si="14"/>
        <v>-8.1871345029239772E-3</v>
      </c>
      <c r="F49" s="59">
        <v>825</v>
      </c>
      <c r="G49" s="10">
        <f t="shared" si="21"/>
        <v>2.7878787878787878E-2</v>
      </c>
      <c r="H49" s="43">
        <v>817</v>
      </c>
      <c r="I49" s="10">
        <f t="shared" si="22"/>
        <v>3.7943696450428395E-2</v>
      </c>
      <c r="J49" s="47">
        <v>5272</v>
      </c>
      <c r="K49" s="47">
        <v>5394</v>
      </c>
      <c r="L49" s="11">
        <f t="shared" si="15"/>
        <v>-2.2617723396366331E-2</v>
      </c>
      <c r="M49" s="67">
        <v>5324</v>
      </c>
      <c r="N49" s="11">
        <f t="shared" si="16"/>
        <v>-9.7670924117205116E-3</v>
      </c>
      <c r="O49" s="47">
        <v>5070</v>
      </c>
      <c r="P49" s="10">
        <f t="shared" si="17"/>
        <v>3.98422090729783E-2</v>
      </c>
      <c r="Q49" s="10">
        <f t="shared" si="18"/>
        <v>0.16084977238239756</v>
      </c>
      <c r="R49" s="10">
        <f t="shared" si="19"/>
        <v>0.15850945494994439</v>
      </c>
      <c r="S49" s="10">
        <f t="shared" si="20"/>
        <v>2.340317432453165E-3</v>
      </c>
      <c r="T49" s="10">
        <f t="shared" si="23"/>
        <v>0.15495867768595042</v>
      </c>
      <c r="U49" s="10">
        <f t="shared" si="24"/>
        <v>5.8910946964471356E-3</v>
      </c>
      <c r="V49" s="10">
        <f t="shared" si="0"/>
        <v>0.16114398422090731</v>
      </c>
      <c r="W49" s="10">
        <f t="shared" si="1"/>
        <v>-2.942118385097503E-4</v>
      </c>
      <c r="X49" s="93">
        <v>0</v>
      </c>
      <c r="Y49" s="93">
        <v>0.16170000000000001</v>
      </c>
      <c r="Z49" s="98">
        <v>0.36230000000000001</v>
      </c>
      <c r="AA49" s="103">
        <v>0.30180000000000001</v>
      </c>
    </row>
    <row r="50" spans="1:27" ht="17" thickBot="1" x14ac:dyDescent="0.25">
      <c r="A50" s="8">
        <v>73</v>
      </c>
      <c r="B50" s="9" t="s">
        <v>65</v>
      </c>
      <c r="C50" s="56">
        <v>1206</v>
      </c>
      <c r="D50" s="46">
        <v>1227</v>
      </c>
      <c r="E50" s="10">
        <f t="shared" si="14"/>
        <v>1.7412935323383085E-2</v>
      </c>
      <c r="F50" s="59">
        <v>1212</v>
      </c>
      <c r="G50" s="10">
        <f t="shared" si="21"/>
        <v>1.2376237623762377E-2</v>
      </c>
      <c r="H50" s="43">
        <v>1056</v>
      </c>
      <c r="I50" s="10">
        <f t="shared" si="22"/>
        <v>0.16193181818181818</v>
      </c>
      <c r="J50" s="47">
        <v>14871</v>
      </c>
      <c r="K50" s="47">
        <v>15152</v>
      </c>
      <c r="L50" s="11">
        <f t="shared" si="15"/>
        <v>-1.8545406546990495E-2</v>
      </c>
      <c r="M50" s="67">
        <v>14410</v>
      </c>
      <c r="N50" s="11">
        <f t="shared" si="16"/>
        <v>3.1991672449687716E-2</v>
      </c>
      <c r="O50" s="47">
        <v>13614</v>
      </c>
      <c r="P50" s="10">
        <f t="shared" si="17"/>
        <v>9.2331423534596738E-2</v>
      </c>
      <c r="Q50" s="10">
        <f t="shared" si="18"/>
        <v>8.2509582408714949E-2</v>
      </c>
      <c r="R50" s="10">
        <f t="shared" si="19"/>
        <v>7.9593453009503698E-2</v>
      </c>
      <c r="S50" s="10">
        <f t="shared" si="20"/>
        <v>2.9161293992112508E-3</v>
      </c>
      <c r="T50" s="10">
        <f t="shared" si="23"/>
        <v>8.4108258154059687E-2</v>
      </c>
      <c r="U50" s="10">
        <f t="shared" si="24"/>
        <v>-1.5986757453447381E-3</v>
      </c>
      <c r="V50" s="10">
        <f t="shared" si="0"/>
        <v>7.7567210224768618E-2</v>
      </c>
      <c r="W50" s="10">
        <f t="shared" si="1"/>
        <v>4.9423721839463308E-3</v>
      </c>
      <c r="X50" s="87">
        <v>4.3499999999999997E-2</v>
      </c>
      <c r="Y50" s="87">
        <v>9.8599999999999993E-2</v>
      </c>
      <c r="Z50" s="98">
        <v>0.2059</v>
      </c>
      <c r="AA50" s="103">
        <v>0.20169999999999999</v>
      </c>
    </row>
    <row r="51" spans="1:27" ht="17" thickBot="1" x14ac:dyDescent="0.25">
      <c r="A51" s="8">
        <v>74</v>
      </c>
      <c r="B51" s="9" t="s">
        <v>27</v>
      </c>
      <c r="C51" s="34"/>
      <c r="D51" s="72"/>
      <c r="E51" s="10"/>
      <c r="F51" s="35"/>
      <c r="G51" s="10"/>
      <c r="H51" s="45"/>
      <c r="I51" s="10"/>
      <c r="J51" s="82"/>
      <c r="K51" s="83"/>
      <c r="L51" s="11"/>
      <c r="M51" s="52"/>
      <c r="N51" s="11"/>
      <c r="O51" s="52"/>
      <c r="P51" s="10"/>
      <c r="Q51" s="10"/>
      <c r="R51" s="10"/>
      <c r="S51" s="10"/>
      <c r="T51" s="10"/>
      <c r="U51" s="10"/>
      <c r="V51" s="10"/>
      <c r="W51" s="10"/>
      <c r="X51" s="87"/>
      <c r="Y51" s="87"/>
      <c r="Z51" s="98"/>
      <c r="AA51" s="106"/>
    </row>
    <row r="52" spans="1:27" ht="17" thickBot="1" x14ac:dyDescent="0.25">
      <c r="A52" s="8">
        <v>75</v>
      </c>
      <c r="B52" s="9" t="s">
        <v>54</v>
      </c>
      <c r="C52" s="56">
        <v>528</v>
      </c>
      <c r="D52" s="46">
        <v>540</v>
      </c>
      <c r="E52" s="10">
        <f>(D52-C52)/C52</f>
        <v>2.2727272727272728E-2</v>
      </c>
      <c r="F52" s="59">
        <v>496</v>
      </c>
      <c r="G52" s="10">
        <f>(D52-F52)/F52</f>
        <v>8.8709677419354843E-2</v>
      </c>
      <c r="H52" s="43">
        <v>478</v>
      </c>
      <c r="I52" s="10">
        <f>(D52-H52)/H52</f>
        <v>0.1297071129707113</v>
      </c>
      <c r="J52" s="47">
        <v>6263</v>
      </c>
      <c r="K52" s="47">
        <v>6382</v>
      </c>
      <c r="L52" s="11">
        <f>(J52-K52)/K52</f>
        <v>-1.8646192416170479E-2</v>
      </c>
      <c r="M52" s="67">
        <v>6072</v>
      </c>
      <c r="N52" s="11">
        <f>(J52-M52)/M52</f>
        <v>3.1455862977602111E-2</v>
      </c>
      <c r="O52" s="110"/>
      <c r="P52" s="10" t="e">
        <f>(J52-O52)/O52</f>
        <v>#DIV/0!</v>
      </c>
      <c r="Q52" s="10">
        <f>(D52/J52)</f>
        <v>8.6220661025067855E-2</v>
      </c>
      <c r="R52" s="10">
        <f>(C52/K52)</f>
        <v>8.2732685678470697E-2</v>
      </c>
      <c r="S52" s="10">
        <f>(Q52-R52)</f>
        <v>3.487975346597158E-3</v>
      </c>
      <c r="T52" s="10">
        <f>(F52/M52)</f>
        <v>8.1686429512516465E-2</v>
      </c>
      <c r="U52" s="10">
        <f>(Q52-T52)</f>
        <v>4.5342315125513899E-3</v>
      </c>
      <c r="V52" s="10" t="e">
        <f t="shared" si="0"/>
        <v>#DIV/0!</v>
      </c>
      <c r="W52" s="10" t="e">
        <f t="shared" si="1"/>
        <v>#DIV/0!</v>
      </c>
      <c r="X52" s="87">
        <v>0.36170000000000002</v>
      </c>
      <c r="Y52" s="87">
        <v>0.27950000000000003</v>
      </c>
      <c r="Z52" s="98">
        <v>0.4118</v>
      </c>
      <c r="AA52" s="103">
        <v>0.49080000000000001</v>
      </c>
    </row>
    <row r="53" spans="1:27" ht="17" thickBot="1" x14ac:dyDescent="0.25">
      <c r="A53" s="8">
        <v>78</v>
      </c>
      <c r="B53" s="9" t="s">
        <v>30</v>
      </c>
      <c r="C53" s="34"/>
      <c r="D53" s="72"/>
      <c r="E53" s="10"/>
      <c r="F53" s="35"/>
      <c r="G53" s="10"/>
      <c r="H53" s="45"/>
      <c r="I53" s="10"/>
      <c r="J53" s="52"/>
      <c r="K53" s="36"/>
      <c r="L53" s="11"/>
      <c r="M53" s="52"/>
      <c r="N53" s="11"/>
      <c r="O53" s="52"/>
      <c r="P53" s="10"/>
      <c r="Q53" s="10"/>
      <c r="R53" s="10"/>
      <c r="S53" s="10"/>
      <c r="T53" s="10"/>
      <c r="U53" s="10"/>
      <c r="V53" s="10"/>
      <c r="W53" s="10"/>
      <c r="X53" s="87"/>
      <c r="Y53" s="87"/>
      <c r="Z53" s="98"/>
      <c r="AA53" s="106"/>
    </row>
    <row r="54" spans="1:27" ht="17" thickBot="1" x14ac:dyDescent="0.25">
      <c r="A54" s="8">
        <v>79</v>
      </c>
      <c r="B54" s="9" t="s">
        <v>57</v>
      </c>
      <c r="C54" s="56">
        <v>1004</v>
      </c>
      <c r="D54" s="46">
        <v>1019</v>
      </c>
      <c r="E54" s="10">
        <f>(D54-C54)/C54</f>
        <v>1.4940239043824702E-2</v>
      </c>
      <c r="F54" s="60">
        <v>1050</v>
      </c>
      <c r="G54" s="10">
        <f>(D54-F54)/F54</f>
        <v>-2.9523809523809525E-2</v>
      </c>
      <c r="H54" s="43">
        <v>814</v>
      </c>
      <c r="I54" s="10">
        <f>(D54-H54)/H54</f>
        <v>0.25184275184275184</v>
      </c>
      <c r="J54" s="47">
        <v>7857</v>
      </c>
      <c r="K54" s="47">
        <v>8126</v>
      </c>
      <c r="L54" s="11">
        <f>(J54-K54)/K54</f>
        <v>-3.3103618016244153E-2</v>
      </c>
      <c r="M54" s="67">
        <v>7825</v>
      </c>
      <c r="N54" s="11">
        <f>(J54-M54)/M54</f>
        <v>4.0894568690095848E-3</v>
      </c>
      <c r="O54" s="47">
        <v>7761</v>
      </c>
      <c r="P54" s="10">
        <f>(J54-O54)/O54</f>
        <v>1.2369540007730962E-2</v>
      </c>
      <c r="Q54" s="10">
        <f>(D54/J54)</f>
        <v>0.12969326715031182</v>
      </c>
      <c r="R54" s="10">
        <f>(C54/K54)</f>
        <v>0.1235540241201083</v>
      </c>
      <c r="S54" s="10">
        <f>(Q54-R54)</f>
        <v>6.1392430302035228E-3</v>
      </c>
      <c r="T54" s="10">
        <f>(F54/M54)</f>
        <v>0.13418530351437699</v>
      </c>
      <c r="U54" s="10">
        <f>(Q54-T54)</f>
        <v>-4.4920363640651717E-3</v>
      </c>
      <c r="V54" s="10">
        <f t="shared" si="0"/>
        <v>0.10488339131555212</v>
      </c>
      <c r="W54" s="10">
        <f t="shared" si="1"/>
        <v>2.4809875834759701E-2</v>
      </c>
      <c r="X54" s="87">
        <v>0.114</v>
      </c>
      <c r="Y54" s="87">
        <v>0.1457</v>
      </c>
      <c r="Z54" s="98">
        <v>0.49380000000000002</v>
      </c>
      <c r="AA54" s="103">
        <v>0.46789999999999998</v>
      </c>
    </row>
    <row r="55" spans="1:27" ht="17" thickBot="1" x14ac:dyDescent="0.25">
      <c r="A55" s="8">
        <v>81</v>
      </c>
      <c r="B55" s="9" t="s">
        <v>25</v>
      </c>
      <c r="C55" s="34"/>
      <c r="D55" s="72"/>
      <c r="E55" s="10"/>
      <c r="F55" s="35"/>
      <c r="G55" s="10"/>
      <c r="H55" s="45"/>
      <c r="I55" s="10"/>
      <c r="J55" s="45"/>
      <c r="K55" s="34"/>
      <c r="L55" s="11"/>
      <c r="M55" s="45"/>
      <c r="N55" s="11"/>
      <c r="O55" s="45"/>
      <c r="P55" s="10"/>
      <c r="Q55" s="10"/>
      <c r="R55" s="10"/>
      <c r="S55" s="10"/>
      <c r="T55" s="10"/>
      <c r="U55" s="10"/>
      <c r="V55" s="10"/>
      <c r="W55" s="10"/>
      <c r="X55" s="87"/>
      <c r="Y55" s="87"/>
      <c r="Z55" s="98"/>
      <c r="AA55" s="106"/>
    </row>
    <row r="56" spans="1:27" ht="17" thickBot="1" x14ac:dyDescent="0.25">
      <c r="A56" s="8">
        <v>82</v>
      </c>
      <c r="B56" s="9" t="s">
        <v>47</v>
      </c>
      <c r="C56" s="56">
        <v>451</v>
      </c>
      <c r="D56" s="46">
        <v>459</v>
      </c>
      <c r="E56" s="10">
        <f>(D56-C56)/C56</f>
        <v>1.7738359201773836E-2</v>
      </c>
      <c r="F56" s="59">
        <v>432</v>
      </c>
      <c r="G56" s="10">
        <f>(D56-F56)/F56</f>
        <v>6.25E-2</v>
      </c>
      <c r="H56" s="43">
        <v>368</v>
      </c>
      <c r="I56" s="10">
        <f>(D56-H56)/H56</f>
        <v>0.24728260869565216</v>
      </c>
      <c r="J56" s="47">
        <v>3949</v>
      </c>
      <c r="K56" s="47">
        <v>3956</v>
      </c>
      <c r="L56" s="11">
        <f>(J56-K56)/K56</f>
        <v>-1.7694641051567239E-3</v>
      </c>
      <c r="M56" s="67">
        <v>4228</v>
      </c>
      <c r="N56" s="11">
        <f>(J56-M56)/M56</f>
        <v>-6.5988647114474927E-2</v>
      </c>
      <c r="O56" s="47">
        <v>4680</v>
      </c>
      <c r="P56" s="10">
        <f>(J56-O56)/O56</f>
        <v>-0.1561965811965812</v>
      </c>
      <c r="Q56" s="10">
        <f>(D56/J56)</f>
        <v>0.1162319574575842</v>
      </c>
      <c r="R56" s="10">
        <f>(C56/K56)</f>
        <v>0.11400404448938321</v>
      </c>
      <c r="S56" s="10">
        <f>(Q56-R56)</f>
        <v>2.2279129682009902E-3</v>
      </c>
      <c r="T56" s="10">
        <f>(F56/M56)</f>
        <v>0.1021759697256386</v>
      </c>
      <c r="U56" s="10">
        <f>(Q56-T56)</f>
        <v>1.4055987731945607E-2</v>
      </c>
      <c r="V56" s="10">
        <f t="shared" si="0"/>
        <v>7.8632478632478631E-2</v>
      </c>
      <c r="W56" s="10">
        <f t="shared" si="1"/>
        <v>3.7599478825105573E-2</v>
      </c>
      <c r="X56" s="87">
        <v>0.28810000000000002</v>
      </c>
      <c r="Y56" s="87">
        <v>0.31359999999999999</v>
      </c>
      <c r="Z56" s="98">
        <v>0.51219999999999999</v>
      </c>
      <c r="AA56" s="103">
        <v>0.46729999999999999</v>
      </c>
    </row>
    <row r="57" spans="1:27" ht="17" thickBot="1" x14ac:dyDescent="0.25">
      <c r="A57" s="8">
        <v>83</v>
      </c>
      <c r="B57" s="9" t="s">
        <v>53</v>
      </c>
      <c r="C57" s="56">
        <v>758</v>
      </c>
      <c r="D57" s="46">
        <v>736</v>
      </c>
      <c r="E57" s="10">
        <f>(D57-C57)/C57</f>
        <v>-2.9023746701846966E-2</v>
      </c>
      <c r="F57" s="59">
        <v>753</v>
      </c>
      <c r="G57" s="10">
        <f>(D57-F57)/F57</f>
        <v>-2.2576361221779549E-2</v>
      </c>
      <c r="H57" s="43">
        <v>660</v>
      </c>
      <c r="I57" s="10">
        <f>(D57-H57)/H57</f>
        <v>0.11515151515151516</v>
      </c>
      <c r="J57" s="47">
        <v>6560</v>
      </c>
      <c r="K57" s="47">
        <v>6394</v>
      </c>
      <c r="L57" s="11">
        <f>(J57-K57)/K57</f>
        <v>2.5961839224272757E-2</v>
      </c>
      <c r="M57" s="67">
        <v>5993</v>
      </c>
      <c r="N57" s="11">
        <f>(J57-M57)/M57</f>
        <v>9.4610378775237772E-2</v>
      </c>
      <c r="O57" s="47">
        <v>6160</v>
      </c>
      <c r="P57" s="10">
        <f>(J57-O57)/O57</f>
        <v>6.4935064935064929E-2</v>
      </c>
      <c r="Q57" s="10">
        <f>(D57/J57)</f>
        <v>0.11219512195121951</v>
      </c>
      <c r="R57" s="10">
        <f>(C57/K57)</f>
        <v>0.11854863934939006</v>
      </c>
      <c r="S57" s="10">
        <f>(Q57-R57)</f>
        <v>-6.3535173981705412E-3</v>
      </c>
      <c r="T57" s="10">
        <f>(F57/M57)</f>
        <v>0.12564658768563325</v>
      </c>
      <c r="U57" s="10">
        <f>(Q57-T57)</f>
        <v>-1.3451465734413734E-2</v>
      </c>
      <c r="V57" s="10">
        <f t="shared" si="0"/>
        <v>0.10714285714285714</v>
      </c>
      <c r="W57" s="10">
        <f t="shared" si="1"/>
        <v>5.0522648083623778E-3</v>
      </c>
      <c r="X57" s="87">
        <v>0.31909999999999999</v>
      </c>
      <c r="Y57" s="87">
        <v>0.14369999999999999</v>
      </c>
      <c r="Z57" s="98">
        <v>0.314</v>
      </c>
      <c r="AA57" s="103">
        <v>0.373</v>
      </c>
    </row>
    <row r="58" spans="1:27" ht="16" x14ac:dyDescent="0.2">
      <c r="A58" s="8">
        <v>84</v>
      </c>
      <c r="B58" s="9" t="s">
        <v>20</v>
      </c>
      <c r="C58" s="34"/>
      <c r="D58" s="72"/>
      <c r="E58" s="10"/>
      <c r="F58" s="35"/>
      <c r="G58" s="10"/>
      <c r="H58" s="45"/>
      <c r="I58" s="10"/>
      <c r="J58" s="52"/>
      <c r="K58" s="36"/>
      <c r="L58" s="11"/>
      <c r="M58" s="52"/>
      <c r="N58" s="11"/>
      <c r="O58" s="52"/>
      <c r="P58" s="10"/>
      <c r="Q58" s="10"/>
      <c r="R58" s="10"/>
      <c r="S58" s="10"/>
      <c r="T58" s="10"/>
      <c r="U58" s="10"/>
      <c r="V58" s="10"/>
      <c r="W58" s="10"/>
      <c r="X58" s="87"/>
      <c r="Y58" s="87"/>
      <c r="Z58" s="13"/>
      <c r="AA58" s="14"/>
    </row>
    <row r="59" spans="1:27" ht="16" x14ac:dyDescent="0.2">
      <c r="A59" s="8">
        <v>85</v>
      </c>
      <c r="B59" s="9" t="s">
        <v>29</v>
      </c>
      <c r="C59" s="34"/>
      <c r="D59" s="72"/>
      <c r="E59" s="10"/>
      <c r="F59" s="35"/>
      <c r="G59" s="10"/>
      <c r="H59" s="45"/>
      <c r="I59" s="10"/>
      <c r="J59" s="52"/>
      <c r="K59" s="36"/>
      <c r="L59" s="11"/>
      <c r="M59" s="52"/>
      <c r="N59" s="11"/>
      <c r="O59" s="52"/>
      <c r="P59" s="10"/>
      <c r="Q59" s="10"/>
      <c r="R59" s="10"/>
      <c r="S59" s="10"/>
      <c r="T59" s="10"/>
      <c r="U59" s="10"/>
      <c r="V59" s="10"/>
      <c r="W59" s="10"/>
      <c r="X59" s="87"/>
      <c r="Y59" s="87"/>
      <c r="Z59" s="13"/>
      <c r="AA59" s="14"/>
    </row>
    <row r="60" spans="1:27" ht="17" thickBot="1" x14ac:dyDescent="0.25">
      <c r="A60" s="8">
        <v>87</v>
      </c>
      <c r="B60" s="9" t="s">
        <v>18</v>
      </c>
      <c r="C60" s="34"/>
      <c r="D60" s="72"/>
      <c r="E60" s="10"/>
      <c r="F60" s="35"/>
      <c r="G60" s="10"/>
      <c r="H60" s="45"/>
      <c r="I60" s="10"/>
      <c r="J60" s="52"/>
      <c r="K60" s="36"/>
      <c r="L60" s="11"/>
      <c r="M60" s="52"/>
      <c r="N60" s="11"/>
      <c r="O60" s="52"/>
      <c r="P60" s="10"/>
      <c r="Q60" s="10"/>
      <c r="R60" s="10"/>
      <c r="S60" s="10"/>
      <c r="T60" s="10"/>
      <c r="U60" s="10"/>
      <c r="V60" s="10"/>
      <c r="W60" s="10"/>
      <c r="X60" s="87"/>
      <c r="Y60" s="87"/>
      <c r="Z60" s="13"/>
      <c r="AA60" s="14"/>
    </row>
    <row r="61" spans="1:27" ht="17" thickBot="1" x14ac:dyDescent="0.25">
      <c r="A61" s="8">
        <v>91</v>
      </c>
      <c r="B61" s="9" t="s">
        <v>45</v>
      </c>
      <c r="C61" s="56">
        <v>174</v>
      </c>
      <c r="D61" s="46">
        <v>127</v>
      </c>
      <c r="E61" s="10">
        <f>(D61-C61)/C61</f>
        <v>-0.27011494252873564</v>
      </c>
      <c r="F61" s="59">
        <v>220</v>
      </c>
      <c r="G61" s="10">
        <f>(D61-F61)/F61</f>
        <v>-0.42272727272727273</v>
      </c>
      <c r="H61" s="43">
        <v>205</v>
      </c>
      <c r="I61" s="10">
        <f>(D61-H61)/H61</f>
        <v>-0.38048780487804879</v>
      </c>
      <c r="J61" s="47">
        <v>2899</v>
      </c>
      <c r="K61" s="47">
        <v>4325</v>
      </c>
      <c r="L61" s="11">
        <f>(J61-K61)/K61</f>
        <v>-0.32971098265895954</v>
      </c>
      <c r="M61" s="63">
        <v>4448</v>
      </c>
      <c r="N61" s="11">
        <f>(J61-M61)/M61</f>
        <v>-0.34824640287769787</v>
      </c>
      <c r="O61" s="47">
        <v>3442</v>
      </c>
      <c r="P61" s="10">
        <f>(J61-O61)/O61</f>
        <v>-0.15775711795467751</v>
      </c>
      <c r="Q61" s="10">
        <f>(D61/J61)</f>
        <v>4.3808209727492241E-2</v>
      </c>
      <c r="R61" s="10">
        <f>(C61/K61)</f>
        <v>4.0231213872832371E-2</v>
      </c>
      <c r="S61" s="10">
        <f>(Q61-R61)</f>
        <v>3.5769958546598701E-3</v>
      </c>
      <c r="T61" s="10">
        <f>(F61/M61)</f>
        <v>4.9460431654676257E-2</v>
      </c>
      <c r="U61" s="10">
        <f>(Q61-T61)</f>
        <v>-5.652221927184016E-3</v>
      </c>
      <c r="V61" s="10">
        <f t="shared" si="0"/>
        <v>5.9558396281231843E-2</v>
      </c>
      <c r="W61" s="10">
        <f t="shared" si="1"/>
        <v>-1.5750186553739602E-2</v>
      </c>
      <c r="X61" s="87">
        <v>0.32140000000000002</v>
      </c>
      <c r="Y61" s="87">
        <v>0.29620000000000002</v>
      </c>
      <c r="Z61" s="22"/>
      <c r="AA61" s="23"/>
    </row>
    <row r="62" spans="1:27" ht="16" x14ac:dyDescent="0.2">
      <c r="A62" s="8">
        <v>92</v>
      </c>
      <c r="B62" s="9" t="s">
        <v>21</v>
      </c>
      <c r="C62" s="34"/>
      <c r="D62" s="72"/>
      <c r="E62" s="10"/>
      <c r="F62" s="35"/>
      <c r="G62" s="10"/>
      <c r="H62" s="45"/>
      <c r="I62" s="10"/>
      <c r="J62" s="45"/>
      <c r="K62" s="34"/>
      <c r="L62" s="11"/>
      <c r="M62" s="45"/>
      <c r="N62" s="11"/>
      <c r="O62" s="45"/>
      <c r="P62" s="10"/>
      <c r="Q62" s="10"/>
      <c r="R62" s="10"/>
      <c r="S62" s="10"/>
      <c r="T62" s="10"/>
      <c r="U62" s="10"/>
      <c r="V62" s="10"/>
      <c r="W62" s="10"/>
      <c r="X62" s="12"/>
      <c r="Y62" s="12"/>
      <c r="Z62" s="13"/>
      <c r="AA62" s="14"/>
    </row>
    <row r="63" spans="1:27" ht="16" x14ac:dyDescent="0.2">
      <c r="A63" s="30"/>
      <c r="B63" s="31" t="s">
        <v>78</v>
      </c>
      <c r="C63" s="54">
        <v>53503</v>
      </c>
      <c r="D63" s="56">
        <v>53325</v>
      </c>
      <c r="E63" s="10">
        <f>(D63-C63)/C63</f>
        <v>-3.3269162476870454E-3</v>
      </c>
      <c r="F63" s="37">
        <v>53206</v>
      </c>
      <c r="G63" s="10">
        <f>(D63-F63)/F63</f>
        <v>2.2365898582866594E-3</v>
      </c>
      <c r="H63" s="37">
        <v>46381</v>
      </c>
      <c r="I63" s="10">
        <f>(D63-H63)/H63</f>
        <v>0.14971647873051466</v>
      </c>
      <c r="J63" s="46">
        <v>548653</v>
      </c>
      <c r="K63" s="77">
        <v>568271</v>
      </c>
      <c r="L63" s="11">
        <f>(J63-K63)/K63</f>
        <v>-3.4522261385852876E-2</v>
      </c>
      <c r="M63" s="37">
        <v>557630</v>
      </c>
      <c r="N63" s="11">
        <f>(J63-M63)/M63</f>
        <v>-1.6098488244893568E-2</v>
      </c>
      <c r="O63" s="78">
        <v>528544</v>
      </c>
      <c r="P63" s="10">
        <f>(J63-O63)/O63</f>
        <v>3.8046028334443302E-2</v>
      </c>
      <c r="Q63" s="10">
        <f>(D63/J63)</f>
        <v>9.7192578915999736E-2</v>
      </c>
      <c r="R63" s="10">
        <f>(C63/K63)</f>
        <v>9.4150502137184552E-2</v>
      </c>
      <c r="S63" s="10">
        <f>(Q63-R63)</f>
        <v>3.0420767788151837E-3</v>
      </c>
      <c r="T63" s="10">
        <f>(F63/M63)</f>
        <v>9.541452217420153E-2</v>
      </c>
      <c r="U63" s="10">
        <f>(Q63-T63)</f>
        <v>1.7780567417982063E-3</v>
      </c>
      <c r="V63" s="10">
        <f>(H63/O63)</f>
        <v>8.775239147544954E-2</v>
      </c>
      <c r="W63" s="10">
        <f>(Q63-V63)</f>
        <v>9.4401874405501962E-3</v>
      </c>
      <c r="X63" s="112">
        <v>0.16650000000000001</v>
      </c>
      <c r="Y63" s="112">
        <v>0.15379999999999999</v>
      </c>
      <c r="Z63" s="86">
        <v>0.4037</v>
      </c>
      <c r="AA63" s="113">
        <v>0.3926</v>
      </c>
    </row>
    <row r="71" spans="2:2" ht="17" x14ac:dyDescent="0.2">
      <c r="B71" s="2" t="s">
        <v>79</v>
      </c>
    </row>
    <row r="72" spans="2:2" x14ac:dyDescent="0.2">
      <c r="B72" s="3" t="s">
        <v>80</v>
      </c>
    </row>
    <row r="73" spans="2:2" x14ac:dyDescent="0.2">
      <c r="B73" s="4" t="s">
        <v>81</v>
      </c>
    </row>
    <row r="74" spans="2:2" x14ac:dyDescent="0.2">
      <c r="B74" t="s">
        <v>82</v>
      </c>
    </row>
    <row r="78" spans="2:2" x14ac:dyDescent="0.2">
      <c r="B78" s="5" t="s">
        <v>83</v>
      </c>
    </row>
    <row r="79" spans="2:2" x14ac:dyDescent="0.2">
      <c r="B79" t="s">
        <v>84</v>
      </c>
    </row>
    <row r="80" spans="2:2" x14ac:dyDescent="0.2">
      <c r="B80" t="s">
        <v>85</v>
      </c>
    </row>
    <row r="81" spans="2:2" x14ac:dyDescent="0.2">
      <c r="B81" t="s">
        <v>86</v>
      </c>
    </row>
    <row r="82" spans="2:2" x14ac:dyDescent="0.2">
      <c r="B82" t="s">
        <v>87</v>
      </c>
    </row>
    <row r="83" spans="2:2" x14ac:dyDescent="0.2">
      <c r="B83" s="58" t="s">
        <v>99</v>
      </c>
    </row>
    <row r="85" spans="2:2" ht="16" x14ac:dyDescent="0.2">
      <c r="B85" s="1"/>
    </row>
  </sheetData>
  <autoFilter ref="A3:U3" xr:uid="{00000000-0009-0000-0000-000000000000}">
    <sortState xmlns:xlrd2="http://schemas.microsoft.com/office/spreadsheetml/2017/richdata2" ref="A4:U63">
      <sortCondition ref="A3:A63"/>
    </sortState>
  </autoFilter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I5" sqref="I5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2022-08-05T16:48:33Z</dcterms:modified>
</cp:coreProperties>
</file>