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ml.chartshapes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filterPrivacy="1" autoCompressPictures="0"/>
  <xr:revisionPtr revIDLastSave="0" documentId="13_ncr:1_{676FD47D-23DB-DC48-B297-6E9D4D199654}" xr6:coauthVersionLast="47" xr6:coauthVersionMax="47" xr10:uidLastSave="{00000000-0000-0000-0000-000000000000}"/>
  <bookViews>
    <workbookView xWindow="8080" yWindow="500" windowWidth="14280" windowHeight="16140" tabRatio="524" activeTab="1" xr2:uid="{00000000-000D-0000-FFFF-FFFF00000000}"/>
  </bookViews>
  <sheets>
    <sheet name="Report" sheetId="1" r:id="rId1"/>
    <sheet name="Graph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467" i="1" l="1"/>
  <c r="S1467" i="1"/>
  <c r="T2226" i="1"/>
  <c r="S2226" i="1"/>
  <c r="Q2226" i="1"/>
  <c r="R2226" i="1"/>
  <c r="T196" i="1"/>
  <c r="T177" i="1"/>
  <c r="AH8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T1575" i="1"/>
  <c r="T1576" i="1"/>
  <c r="T1574" i="1"/>
  <c r="T1573" i="1"/>
  <c r="T1513" i="1"/>
  <c r="T1512" i="1"/>
  <c r="T1511" i="1"/>
  <c r="T1510" i="1"/>
  <c r="T1509" i="1"/>
  <c r="T1508" i="1"/>
  <c r="T1495" i="1"/>
  <c r="T1494" i="1"/>
  <c r="T1492" i="1"/>
  <c r="T1491" i="1"/>
  <c r="T1493" i="1"/>
  <c r="T1490" i="1"/>
  <c r="T605" i="1"/>
  <c r="T609" i="1"/>
  <c r="T610" i="1"/>
  <c r="T611" i="1"/>
  <c r="T612" i="1"/>
  <c r="T591" i="1"/>
  <c r="T592" i="1"/>
  <c r="T265" i="1"/>
  <c r="T264" i="1"/>
  <c r="T263" i="1"/>
  <c r="T262" i="1"/>
  <c r="T225" i="1"/>
  <c r="S225" i="1"/>
  <c r="R225" i="1"/>
  <c r="P225" i="1"/>
  <c r="O225" i="1"/>
  <c r="T2459" i="1" l="1"/>
  <c r="T3158" i="1"/>
  <c r="T3159" i="1"/>
  <c r="T3160" i="1"/>
  <c r="T3161" i="1"/>
  <c r="T3162" i="1"/>
  <c r="T3163" i="1"/>
  <c r="T3164" i="1"/>
  <c r="T3165" i="1"/>
  <c r="T3170" i="1"/>
  <c r="T3171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23" i="1"/>
  <c r="T3125" i="1" s="1"/>
  <c r="T3128" i="1"/>
  <c r="T3129" i="1"/>
  <c r="T3130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54" i="1"/>
  <c r="T3055" i="1" s="1"/>
  <c r="T3059" i="1"/>
  <c r="T3060" i="1"/>
  <c r="T3061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 s="1"/>
  <c r="T3034" i="1"/>
  <c r="T3035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2985" i="1"/>
  <c r="T2987" i="1" s="1"/>
  <c r="T2990" i="1"/>
  <c r="T2991" i="1"/>
  <c r="T2992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16" i="1"/>
  <c r="T2917" i="1" s="1"/>
  <c r="T2921" i="1"/>
  <c r="T2922" i="1"/>
  <c r="T2923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6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47" i="1"/>
  <c r="T2852" i="1"/>
  <c r="T2853" i="1"/>
  <c r="T2854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7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778" i="1"/>
  <c r="T2783" i="1"/>
  <c r="T2784" i="1"/>
  <c r="T2785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8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09" i="1"/>
  <c r="T2714" i="1"/>
  <c r="T2715" i="1"/>
  <c r="T2716" i="1"/>
  <c r="T2717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9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40" i="1"/>
  <c r="T2641" i="1" s="1"/>
  <c r="T2645" i="1"/>
  <c r="T2646" i="1"/>
  <c r="T2647" i="1"/>
  <c r="T2648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20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571" i="1"/>
  <c r="T2572" i="1" s="1"/>
  <c r="T2576" i="1"/>
  <c r="T2577" i="1"/>
  <c r="T2578" i="1"/>
  <c r="T2579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1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02" i="1"/>
  <c r="T2503" i="1" s="1"/>
  <c r="T2507" i="1"/>
  <c r="T2508" i="1"/>
  <c r="T2509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2" i="1"/>
  <c r="T2449" i="1"/>
  <c r="T2450" i="1"/>
  <c r="T2451" i="1"/>
  <c r="T2452" i="1"/>
  <c r="T2453" i="1"/>
  <c r="T2454" i="1"/>
  <c r="T2455" i="1"/>
  <c r="T2456" i="1"/>
  <c r="T2457" i="1"/>
  <c r="T2458" i="1"/>
  <c r="T2460" i="1"/>
  <c r="T2461" i="1"/>
  <c r="T2462" i="1"/>
  <c r="T2463" i="1"/>
  <c r="T2433" i="1"/>
  <c r="T2438" i="1"/>
  <c r="T2439" i="1"/>
  <c r="T2440" i="1"/>
  <c r="T2405" i="1"/>
  <c r="T2406" i="1"/>
  <c r="T2407" i="1"/>
  <c r="T2408" i="1"/>
  <c r="T2409" i="1"/>
  <c r="T2410" i="1"/>
  <c r="T2413" i="1"/>
  <c r="T2386" i="1"/>
  <c r="T2387" i="1"/>
  <c r="T2388" i="1"/>
  <c r="T2389" i="1"/>
  <c r="T2390" i="1"/>
  <c r="T2391" i="1"/>
  <c r="T2392" i="1"/>
  <c r="T2394" i="1"/>
  <c r="T2364" i="1"/>
  <c r="T2365" i="1" s="1"/>
  <c r="T2369" i="1"/>
  <c r="T2370" i="1"/>
  <c r="T2371" i="1"/>
  <c r="T2335" i="1"/>
  <c r="T2336" i="1"/>
  <c r="T2337" i="1"/>
  <c r="T2338" i="1"/>
  <c r="T2339" i="1"/>
  <c r="T2340" i="1"/>
  <c r="T2345" i="1"/>
  <c r="T2317" i="1"/>
  <c r="T2318" i="1"/>
  <c r="T2319" i="1"/>
  <c r="T2320" i="1"/>
  <c r="T2321" i="1"/>
  <c r="T2322" i="1"/>
  <c r="T2323" i="1"/>
  <c r="T2325" i="1"/>
  <c r="T2295" i="1"/>
  <c r="T2298" i="1" s="1"/>
  <c r="T2300" i="1"/>
  <c r="T2301" i="1"/>
  <c r="T2302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34" i="1"/>
  <c r="T2231" i="1"/>
  <c r="T2232" i="1"/>
  <c r="T2233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6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6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57" i="1"/>
  <c r="T2160" i="1" s="1"/>
  <c r="T2162" i="1"/>
  <c r="T2163" i="1"/>
  <c r="T2164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7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088" i="1"/>
  <c r="T2093" i="1"/>
  <c r="T2094" i="1"/>
  <c r="T2095" i="1"/>
  <c r="T2096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8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19" i="1"/>
  <c r="T2020" i="1" s="1"/>
  <c r="T2024" i="1"/>
  <c r="T2025" i="1"/>
  <c r="T2026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9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50" i="1"/>
  <c r="T1955" i="1"/>
  <c r="T1956" i="1"/>
  <c r="T1957" i="1"/>
  <c r="T1958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30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881" i="1"/>
  <c r="T1886" i="1"/>
  <c r="T1887" i="1"/>
  <c r="T1888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1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12" i="1"/>
  <c r="T1813" i="1" s="1"/>
  <c r="T1817" i="1"/>
  <c r="T1818" i="1"/>
  <c r="T1819" i="1"/>
  <c r="T1778" i="1"/>
  <c r="T1779" i="1"/>
  <c r="T1780" i="1"/>
  <c r="T1781" i="1"/>
  <c r="T1782" i="1"/>
  <c r="T1783" i="1"/>
  <c r="T1784" i="1"/>
  <c r="T1790" i="1"/>
  <c r="T1759" i="1"/>
  <c r="T1760" i="1"/>
  <c r="T1761" i="1"/>
  <c r="T1762" i="1"/>
  <c r="T1763" i="1"/>
  <c r="T1764" i="1"/>
  <c r="T1765" i="1"/>
  <c r="T1766" i="1"/>
  <c r="T1772" i="1"/>
  <c r="T1743" i="1"/>
  <c r="T1748" i="1"/>
  <c r="T1749" i="1"/>
  <c r="T1750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3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674" i="1"/>
  <c r="T1679" i="1"/>
  <c r="T1680" i="1"/>
  <c r="T1681" i="1"/>
  <c r="T1645" i="1"/>
  <c r="T1646" i="1"/>
  <c r="T1647" i="1"/>
  <c r="T1652" i="1"/>
  <c r="T1622" i="1"/>
  <c r="T1623" i="1"/>
  <c r="T1624" i="1"/>
  <c r="T1625" i="1"/>
  <c r="T1626" i="1"/>
  <c r="T1627" i="1"/>
  <c r="T1634" i="1"/>
  <c r="T1613" i="1"/>
  <c r="T1610" i="1"/>
  <c r="T1611" i="1"/>
  <c r="T1612" i="1"/>
  <c r="T1571" i="1"/>
  <c r="T1572" i="1"/>
  <c r="T1577" i="1"/>
  <c r="T1578" i="1"/>
  <c r="T1579" i="1"/>
  <c r="T1580" i="1"/>
  <c r="T1581" i="1"/>
  <c r="T1582" i="1"/>
  <c r="T1585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6" i="1"/>
  <c r="T1536" i="1"/>
  <c r="T1541" i="1"/>
  <c r="T1542" i="1"/>
  <c r="T1543" i="1"/>
  <c r="T1502" i="1"/>
  <c r="T1503" i="1"/>
  <c r="T1504" i="1"/>
  <c r="T1505" i="1"/>
  <c r="T1506" i="1"/>
  <c r="T1507" i="1"/>
  <c r="T1483" i="1"/>
  <c r="T1484" i="1"/>
  <c r="T1485" i="1"/>
  <c r="T1486" i="1"/>
  <c r="T1487" i="1"/>
  <c r="T1488" i="1"/>
  <c r="T1489" i="1"/>
  <c r="T1472" i="1"/>
  <c r="T1473" i="1"/>
  <c r="T1474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7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398" i="1"/>
  <c r="T1403" i="1"/>
  <c r="T1404" i="1"/>
  <c r="T1405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8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29" i="1"/>
  <c r="T1337" i="1" s="1"/>
  <c r="T1334" i="1"/>
  <c r="T1335" i="1"/>
  <c r="T1336" i="1"/>
  <c r="S1329" i="1"/>
  <c r="S1334" i="1"/>
  <c r="S1335" i="1"/>
  <c r="S1336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9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60" i="1"/>
  <c r="T1268" i="1" s="1"/>
  <c r="T1265" i="1"/>
  <c r="T1266" i="1"/>
  <c r="T1267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40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191" i="1"/>
  <c r="T1199" i="1" s="1"/>
  <c r="T1196" i="1"/>
  <c r="T1197" i="1"/>
  <c r="T1198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1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22" i="1"/>
  <c r="T1127" i="1"/>
  <c r="T1128" i="1"/>
  <c r="T1129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2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53" i="1"/>
  <c r="T1058" i="1"/>
  <c r="T1059" i="1"/>
  <c r="T1060" i="1"/>
  <c r="T1061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3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984" i="1"/>
  <c r="T989" i="1"/>
  <c r="T990" i="1"/>
  <c r="T991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4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15" i="1"/>
  <c r="T920" i="1"/>
  <c r="T921" i="1"/>
  <c r="T922" i="1"/>
  <c r="T923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5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46" i="1"/>
  <c r="T854" i="1" s="1"/>
  <c r="T851" i="1"/>
  <c r="T852" i="1"/>
  <c r="T853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6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777" i="1"/>
  <c r="T782" i="1"/>
  <c r="T783" i="1"/>
  <c r="T784" i="1"/>
  <c r="T785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7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08" i="1"/>
  <c r="T713" i="1"/>
  <c r="T714" i="1"/>
  <c r="T715" i="1"/>
  <c r="T716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8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39" i="1"/>
  <c r="T647" i="1" s="1"/>
  <c r="T644" i="1"/>
  <c r="T645" i="1"/>
  <c r="T646" i="1"/>
  <c r="T606" i="1"/>
  <c r="T607" i="1"/>
  <c r="T608" i="1"/>
  <c r="T613" i="1"/>
  <c r="T614" i="1"/>
  <c r="T615" i="1"/>
  <c r="T616" i="1"/>
  <c r="T619" i="1"/>
  <c r="T586" i="1"/>
  <c r="T587" i="1"/>
  <c r="T588" i="1"/>
  <c r="T589" i="1"/>
  <c r="T590" i="1"/>
  <c r="T593" i="1"/>
  <c r="T594" i="1"/>
  <c r="T595" i="1"/>
  <c r="T596" i="1"/>
  <c r="T597" i="1"/>
  <c r="T598" i="1"/>
  <c r="T600" i="1"/>
  <c r="T570" i="1"/>
  <c r="T578" i="1" s="1"/>
  <c r="T575" i="1"/>
  <c r="T576" i="1"/>
  <c r="T577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50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01" i="1"/>
  <c r="T509" i="1" s="1"/>
  <c r="T506" i="1"/>
  <c r="T507" i="1"/>
  <c r="T508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1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32" i="1"/>
  <c r="T435" i="1" s="1"/>
  <c r="T437" i="1"/>
  <c r="T438" i="1"/>
  <c r="T439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2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63" i="1"/>
  <c r="T371" i="1" s="1"/>
  <c r="T368" i="1"/>
  <c r="T369" i="1"/>
  <c r="T370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3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294" i="1"/>
  <c r="T297" i="1" s="1"/>
  <c r="T299" i="1"/>
  <c r="T300" i="1"/>
  <c r="T301" i="1"/>
  <c r="T302" i="1"/>
  <c r="T260" i="1"/>
  <c r="T261" i="1"/>
  <c r="T266" i="1"/>
  <c r="T267" i="1"/>
  <c r="T268" i="1"/>
  <c r="T269" i="1"/>
  <c r="T270" i="1"/>
  <c r="T271" i="1"/>
  <c r="T274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T230" i="1"/>
  <c r="T231" i="1"/>
  <c r="T232" i="1"/>
  <c r="T197" i="1"/>
  <c r="T198" i="1"/>
  <c r="T199" i="1"/>
  <c r="T200" i="1"/>
  <c r="T201" i="1"/>
  <c r="T202" i="1"/>
  <c r="T205" i="1"/>
  <c r="T179" i="1"/>
  <c r="T180" i="1"/>
  <c r="T181" i="1"/>
  <c r="T182" i="1"/>
  <c r="T183" i="1"/>
  <c r="T184" i="1"/>
  <c r="T186" i="1"/>
  <c r="T156" i="1"/>
  <c r="T161" i="1"/>
  <c r="T162" i="1"/>
  <c r="T163" i="1"/>
  <c r="S156" i="1"/>
  <c r="S161" i="1"/>
  <c r="S162" i="1"/>
  <c r="S163" i="1"/>
  <c r="T126" i="1"/>
  <c r="T127" i="1"/>
  <c r="T128" i="1"/>
  <c r="T129" i="1"/>
  <c r="T130" i="1"/>
  <c r="T131" i="1"/>
  <c r="T132" i="1"/>
  <c r="T133" i="1"/>
  <c r="T136" i="1"/>
  <c r="S126" i="1"/>
  <c r="S127" i="1"/>
  <c r="S128" i="1"/>
  <c r="S129" i="1"/>
  <c r="S130" i="1"/>
  <c r="S131" i="1"/>
  <c r="S132" i="1"/>
  <c r="S133" i="1"/>
  <c r="S136" i="1"/>
  <c r="T107" i="1"/>
  <c r="T108" i="1"/>
  <c r="T109" i="1"/>
  <c r="T110" i="1"/>
  <c r="T111" i="1"/>
  <c r="T112" i="1"/>
  <c r="T113" i="1"/>
  <c r="T114" i="1"/>
  <c r="T115" i="1"/>
  <c r="T117" i="1"/>
  <c r="T87" i="1"/>
  <c r="T92" i="1"/>
  <c r="T93" i="1"/>
  <c r="T94" i="1"/>
  <c r="T95" i="1"/>
  <c r="T53" i="1"/>
  <c r="T54" i="1"/>
  <c r="T55" i="1"/>
  <c r="T56" i="1"/>
  <c r="T57" i="1"/>
  <c r="T58" i="1"/>
  <c r="T59" i="1"/>
  <c r="T60" i="1"/>
  <c r="T61" i="1"/>
  <c r="T62" i="1"/>
  <c r="T63" i="1"/>
  <c r="T64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65" i="1" s="1"/>
  <c r="T48" i="1"/>
  <c r="T67" i="1" s="1"/>
  <c r="AN5" i="1"/>
  <c r="AN7" i="1"/>
  <c r="AN8" i="1"/>
  <c r="AM5" i="1"/>
  <c r="AM7" i="1"/>
  <c r="AM8" i="1"/>
  <c r="T18" i="1"/>
  <c r="T23" i="1"/>
  <c r="T24" i="1"/>
  <c r="T25" i="1"/>
  <c r="S3158" i="1"/>
  <c r="S3159" i="1"/>
  <c r="S3160" i="1"/>
  <c r="S3161" i="1"/>
  <c r="S3162" i="1"/>
  <c r="S3163" i="1"/>
  <c r="S3164" i="1"/>
  <c r="S3165" i="1"/>
  <c r="S3170" i="1"/>
  <c r="S3139" i="1"/>
  <c r="S3140" i="1"/>
  <c r="S3141" i="1"/>
  <c r="S3142" i="1"/>
  <c r="S3143" i="1"/>
  <c r="S3144" i="1"/>
  <c r="S3145" i="1"/>
  <c r="S3146" i="1"/>
  <c r="S3147" i="1"/>
  <c r="S3148" i="1"/>
  <c r="S3149" i="1"/>
  <c r="S3150" i="1"/>
  <c r="S3151" i="1"/>
  <c r="S3152" i="1"/>
  <c r="S3123" i="1"/>
  <c r="S3128" i="1"/>
  <c r="S3129" i="1"/>
  <c r="S3130" i="1"/>
  <c r="S3131" i="1"/>
  <c r="S3089" i="1"/>
  <c r="S3090" i="1"/>
  <c r="S3091" i="1"/>
  <c r="S3092" i="1"/>
  <c r="S3093" i="1"/>
  <c r="S3094" i="1"/>
  <c r="S3095" i="1"/>
  <c r="S3096" i="1"/>
  <c r="S3097" i="1"/>
  <c r="S3098" i="1"/>
  <c r="S3099" i="1"/>
  <c r="S3100" i="1"/>
  <c r="S3101" i="1"/>
  <c r="S3103" i="1"/>
  <c r="S3070" i="1"/>
  <c r="S3071" i="1"/>
  <c r="S3072" i="1"/>
  <c r="S3073" i="1"/>
  <c r="S3074" i="1"/>
  <c r="S3075" i="1"/>
  <c r="S3076" i="1"/>
  <c r="S3077" i="1"/>
  <c r="S3078" i="1"/>
  <c r="S3079" i="1"/>
  <c r="S3080" i="1"/>
  <c r="S3081" i="1"/>
  <c r="S3082" i="1"/>
  <c r="S3083" i="1"/>
  <c r="S3084" i="1"/>
  <c r="S3054" i="1"/>
  <c r="S3059" i="1"/>
  <c r="S3060" i="1"/>
  <c r="S3061" i="1"/>
  <c r="S3020" i="1"/>
  <c r="S3021" i="1"/>
  <c r="S3022" i="1"/>
  <c r="S3023" i="1"/>
  <c r="S3024" i="1"/>
  <c r="S3025" i="1"/>
  <c r="S3026" i="1"/>
  <c r="S3027" i="1"/>
  <c r="S3028" i="1"/>
  <c r="S3029" i="1"/>
  <c r="S3030" i="1"/>
  <c r="S3031" i="1"/>
  <c r="S3032" i="1"/>
  <c r="S3034" i="1"/>
  <c r="S3001" i="1"/>
  <c r="S3002" i="1"/>
  <c r="S3003" i="1"/>
  <c r="S3004" i="1"/>
  <c r="S3005" i="1"/>
  <c r="S3006" i="1"/>
  <c r="S3007" i="1"/>
  <c r="S3008" i="1"/>
  <c r="S3009" i="1"/>
  <c r="S3010" i="1"/>
  <c r="S3011" i="1"/>
  <c r="S3012" i="1"/>
  <c r="S3013" i="1"/>
  <c r="S3014" i="1"/>
  <c r="S3015" i="1"/>
  <c r="S2985" i="1"/>
  <c r="S2990" i="1"/>
  <c r="S2991" i="1"/>
  <c r="S2992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5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16" i="1"/>
  <c r="S2919" i="1" s="1"/>
  <c r="S2921" i="1"/>
  <c r="S2922" i="1"/>
  <c r="S2923" i="1"/>
  <c r="S2924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6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47" i="1"/>
  <c r="S2852" i="1"/>
  <c r="S2853" i="1"/>
  <c r="S2854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7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778" i="1"/>
  <c r="S2783" i="1"/>
  <c r="S2784" i="1"/>
  <c r="S2785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8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09" i="1"/>
  <c r="S2714" i="1"/>
  <c r="S2715" i="1"/>
  <c r="S2716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9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40" i="1"/>
  <c r="S2645" i="1"/>
  <c r="S2646" i="1"/>
  <c r="S2647" i="1"/>
  <c r="S2648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20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571" i="1"/>
  <c r="S2576" i="1"/>
  <c r="S2577" i="1"/>
  <c r="S2578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1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02" i="1"/>
  <c r="S2507" i="1"/>
  <c r="S2508" i="1"/>
  <c r="S2509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2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33" i="1"/>
  <c r="S2438" i="1"/>
  <c r="S2439" i="1"/>
  <c r="S2440" i="1"/>
  <c r="S2441" i="1"/>
  <c r="S2405" i="1"/>
  <c r="S2406" i="1"/>
  <c r="S2407" i="1"/>
  <c r="S2408" i="1"/>
  <c r="S2409" i="1"/>
  <c r="S2410" i="1"/>
  <c r="S2413" i="1"/>
  <c r="S2386" i="1"/>
  <c r="S2387" i="1"/>
  <c r="S2388" i="1"/>
  <c r="S2389" i="1"/>
  <c r="S2390" i="1"/>
  <c r="S2391" i="1"/>
  <c r="S2392" i="1"/>
  <c r="S2394" i="1"/>
  <c r="S2364" i="1"/>
  <c r="S2369" i="1"/>
  <c r="S2370" i="1"/>
  <c r="S2371" i="1"/>
  <c r="S2335" i="1"/>
  <c r="S2336" i="1"/>
  <c r="S2337" i="1"/>
  <c r="S2338" i="1"/>
  <c r="S2339" i="1"/>
  <c r="S2340" i="1"/>
  <c r="S2345" i="1"/>
  <c r="S2317" i="1"/>
  <c r="S2318" i="1"/>
  <c r="S2319" i="1"/>
  <c r="S2320" i="1"/>
  <c r="S2321" i="1"/>
  <c r="S2322" i="1"/>
  <c r="S2323" i="1"/>
  <c r="S2325" i="1"/>
  <c r="S2295" i="1"/>
  <c r="S2300" i="1"/>
  <c r="S2301" i="1"/>
  <c r="S2302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31" i="1"/>
  <c r="S2232" i="1"/>
  <c r="S2233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57" i="1"/>
  <c r="S2165" i="1" s="1"/>
  <c r="S2162" i="1"/>
  <c r="S2163" i="1"/>
  <c r="S2164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7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088" i="1"/>
  <c r="S2096" i="1" s="1"/>
  <c r="S2093" i="1"/>
  <c r="S2094" i="1"/>
  <c r="S2095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8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19" i="1"/>
  <c r="S2024" i="1"/>
  <c r="S2025" i="1"/>
  <c r="S2026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9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50" i="1"/>
  <c r="S1955" i="1"/>
  <c r="S1956" i="1"/>
  <c r="S1957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30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881" i="1"/>
  <c r="S1886" i="1"/>
  <c r="S1887" i="1"/>
  <c r="S1888" i="1"/>
  <c r="S1889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1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12" i="1"/>
  <c r="S1817" i="1"/>
  <c r="S1818" i="1"/>
  <c r="S1819" i="1"/>
  <c r="S1820" i="1"/>
  <c r="S1778" i="1"/>
  <c r="S1779" i="1"/>
  <c r="S1780" i="1"/>
  <c r="S1781" i="1"/>
  <c r="S1782" i="1"/>
  <c r="S1783" i="1"/>
  <c r="S1784" i="1"/>
  <c r="S1790" i="1"/>
  <c r="S1759" i="1"/>
  <c r="S1760" i="1"/>
  <c r="S1761" i="1"/>
  <c r="S1762" i="1"/>
  <c r="S1763" i="1"/>
  <c r="S1764" i="1"/>
  <c r="S1765" i="1"/>
  <c r="S1766" i="1"/>
  <c r="S1772" i="1"/>
  <c r="S1743" i="1"/>
  <c r="S1748" i="1"/>
  <c r="S1749" i="1"/>
  <c r="S1750" i="1"/>
  <c r="S1751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3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674" i="1"/>
  <c r="S1677" i="1" s="1"/>
  <c r="S1679" i="1"/>
  <c r="S1680" i="1"/>
  <c r="S1681" i="1"/>
  <c r="S1682" i="1"/>
  <c r="S1645" i="1"/>
  <c r="S1646" i="1"/>
  <c r="S1647" i="1"/>
  <c r="S1652" i="1"/>
  <c r="S1622" i="1"/>
  <c r="S1623" i="1"/>
  <c r="S1624" i="1"/>
  <c r="S1625" i="1"/>
  <c r="S1626" i="1"/>
  <c r="S1627" i="1"/>
  <c r="S1634" i="1"/>
  <c r="S1605" i="1"/>
  <c r="S1613" i="1" s="1"/>
  <c r="S1610" i="1"/>
  <c r="S1611" i="1"/>
  <c r="S1612" i="1"/>
  <c r="S1571" i="1"/>
  <c r="S1572" i="1"/>
  <c r="S1573" i="1"/>
  <c r="S1576" i="1"/>
  <c r="S1577" i="1"/>
  <c r="S1578" i="1"/>
  <c r="S1579" i="1"/>
  <c r="S1580" i="1"/>
  <c r="S1581" i="1"/>
  <c r="S1582" i="1"/>
  <c r="S1585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6" i="1"/>
  <c r="T3126" i="1" l="1"/>
  <c r="T3124" i="1"/>
  <c r="T3131" i="1"/>
  <c r="T3132" i="1" s="1"/>
  <c r="T3062" i="1"/>
  <c r="T3063" i="1" s="1"/>
  <c r="T3057" i="1"/>
  <c r="T3056" i="1"/>
  <c r="T2986" i="1"/>
  <c r="T2993" i="1"/>
  <c r="T2994" i="1" s="1"/>
  <c r="T2988" i="1"/>
  <c r="T2574" i="1"/>
  <c r="T2510" i="1"/>
  <c r="T2505" i="1"/>
  <c r="T2227" i="1"/>
  <c r="T2165" i="1"/>
  <c r="T2166" i="1" s="1"/>
  <c r="T3133" i="1"/>
  <c r="T2372" i="1"/>
  <c r="T2848" i="1"/>
  <c r="T2924" i="1"/>
  <c r="T2925" i="1" s="1"/>
  <c r="T2158" i="1"/>
  <c r="T2710" i="1"/>
  <c r="T2779" i="1"/>
  <c r="T2919" i="1"/>
  <c r="T2649" i="1"/>
  <c r="T2855" i="1"/>
  <c r="T2850" i="1"/>
  <c r="T2786" i="1"/>
  <c r="T1951" i="1"/>
  <c r="T2027" i="1"/>
  <c r="T2022" i="1"/>
  <c r="T1820" i="1"/>
  <c r="T1821" i="1" s="1"/>
  <c r="T2303" i="1"/>
  <c r="T2434" i="1"/>
  <c r="T1882" i="1"/>
  <c r="T2097" i="1"/>
  <c r="T2089" i="1"/>
  <c r="T2296" i="1"/>
  <c r="T2441" i="1"/>
  <c r="T2091" i="1"/>
  <c r="T1889" i="1"/>
  <c r="T1884" i="1"/>
  <c r="T1606" i="1"/>
  <c r="T1744" i="1"/>
  <c r="T1751" i="1"/>
  <c r="T1746" i="1"/>
  <c r="T1675" i="1"/>
  <c r="T1682" i="1"/>
  <c r="T1683" i="1" s="1"/>
  <c r="T1677" i="1"/>
  <c r="T1614" i="1"/>
  <c r="T1544" i="1"/>
  <c r="T157" i="1"/>
  <c r="T1475" i="1"/>
  <c r="T164" i="1"/>
  <c r="T1194" i="1"/>
  <c r="S164" i="1"/>
  <c r="T504" i="1"/>
  <c r="S1337" i="1"/>
  <c r="T1330" i="1"/>
  <c r="T1406" i="1"/>
  <c r="T992" i="1"/>
  <c r="T1130" i="1"/>
  <c r="T440" i="1"/>
  <c r="T233" i="1"/>
  <c r="T228" i="1"/>
  <c r="T26" i="1"/>
  <c r="S2786" i="1"/>
  <c r="S2717" i="1"/>
  <c r="T2718" i="1" s="1"/>
  <c r="S2579" i="1"/>
  <c r="T2580" i="1" s="1"/>
  <c r="S2574" i="1"/>
  <c r="S3126" i="1"/>
  <c r="S3062" i="1"/>
  <c r="S3057" i="1"/>
  <c r="S2993" i="1"/>
  <c r="S2988" i="1"/>
  <c r="S2855" i="1"/>
  <c r="S2850" i="1"/>
  <c r="S2510" i="1"/>
  <c r="S2505" i="1"/>
  <c r="S2372" i="1"/>
  <c r="S2303" i="1"/>
  <c r="S2298" i="1"/>
  <c r="S2234" i="1"/>
  <c r="T2235" i="1" s="1"/>
  <c r="S2160" i="1"/>
  <c r="S2091" i="1"/>
  <c r="S2027" i="1"/>
  <c r="S2022" i="1"/>
  <c r="S1958" i="1"/>
  <c r="T1959" i="1" s="1"/>
  <c r="S1884" i="1"/>
  <c r="S1746" i="1"/>
  <c r="T3134" i="1" l="1"/>
  <c r="T3064" i="1"/>
  <c r="T3065" i="1"/>
  <c r="T2995" i="1"/>
  <c r="T2996" i="1"/>
  <c r="T2511" i="1"/>
  <c r="T2373" i="1"/>
  <c r="T2856" i="1"/>
  <c r="T2787" i="1"/>
  <c r="T2304" i="1"/>
  <c r="T2028" i="1"/>
  <c r="T2442" i="1"/>
  <c r="T1890" i="1"/>
  <c r="T1752" i="1"/>
  <c r="T165" i="1"/>
  <c r="T1338" i="1"/>
  <c r="S1536" i="1"/>
  <c r="S1541" i="1"/>
  <c r="S1542" i="1"/>
  <c r="S1543" i="1"/>
  <c r="S1502" i="1"/>
  <c r="S1503" i="1"/>
  <c r="S1504" i="1"/>
  <c r="S1505" i="1"/>
  <c r="S1506" i="1"/>
  <c r="S1507" i="1"/>
  <c r="S1508" i="1"/>
  <c r="S1483" i="1"/>
  <c r="S1484" i="1"/>
  <c r="S1485" i="1"/>
  <c r="S1486" i="1"/>
  <c r="S1487" i="1"/>
  <c r="S1488" i="1"/>
  <c r="S1489" i="1"/>
  <c r="S1490" i="1"/>
  <c r="T1468" i="1"/>
  <c r="S1472" i="1"/>
  <c r="S1473" i="1"/>
  <c r="S1474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7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398" i="1"/>
  <c r="T1399" i="1" s="1"/>
  <c r="S1403" i="1"/>
  <c r="S1404" i="1"/>
  <c r="S1405" i="1"/>
  <c r="S1406" i="1"/>
  <c r="T1407" i="1" s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8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9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60" i="1"/>
  <c r="T1261" i="1" s="1"/>
  <c r="S1265" i="1"/>
  <c r="S1266" i="1"/>
  <c r="S1267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40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191" i="1"/>
  <c r="T1192" i="1" s="1"/>
  <c r="S1196" i="1"/>
  <c r="S1197" i="1"/>
  <c r="S1198" i="1"/>
  <c r="S1199" i="1"/>
  <c r="T1200" i="1" s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1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22" i="1"/>
  <c r="T1123" i="1" s="1"/>
  <c r="S1127" i="1"/>
  <c r="S1128" i="1"/>
  <c r="S1129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2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53" i="1"/>
  <c r="T1054" i="1" s="1"/>
  <c r="S1058" i="1"/>
  <c r="S1059" i="1"/>
  <c r="S1060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3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984" i="1"/>
  <c r="T985" i="1" s="1"/>
  <c r="S989" i="1"/>
  <c r="S990" i="1"/>
  <c r="S991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4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15" i="1"/>
  <c r="T916" i="1" s="1"/>
  <c r="S920" i="1"/>
  <c r="S921" i="1"/>
  <c r="S922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5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46" i="1"/>
  <c r="T847" i="1" s="1"/>
  <c r="S851" i="1"/>
  <c r="S852" i="1"/>
  <c r="S853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6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777" i="1"/>
  <c r="T778" i="1" s="1"/>
  <c r="S782" i="1"/>
  <c r="S783" i="1"/>
  <c r="S784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7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08" i="1"/>
  <c r="T709" i="1" s="1"/>
  <c r="S713" i="1"/>
  <c r="S714" i="1"/>
  <c r="S715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8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39" i="1"/>
  <c r="T640" i="1" s="1"/>
  <c r="S644" i="1"/>
  <c r="S645" i="1"/>
  <c r="S646" i="1"/>
  <c r="S605" i="1"/>
  <c r="S606" i="1"/>
  <c r="S607" i="1"/>
  <c r="S608" i="1"/>
  <c r="S611" i="1"/>
  <c r="S612" i="1"/>
  <c r="S613" i="1"/>
  <c r="S614" i="1"/>
  <c r="S615" i="1"/>
  <c r="S616" i="1"/>
  <c r="S619" i="1"/>
  <c r="S586" i="1"/>
  <c r="S587" i="1"/>
  <c r="S588" i="1"/>
  <c r="S589" i="1"/>
  <c r="S590" i="1"/>
  <c r="S592" i="1"/>
  <c r="S593" i="1"/>
  <c r="S594" i="1"/>
  <c r="S595" i="1"/>
  <c r="S596" i="1"/>
  <c r="S597" i="1"/>
  <c r="S598" i="1"/>
  <c r="S600" i="1"/>
  <c r="S570" i="1"/>
  <c r="T571" i="1" s="1"/>
  <c r="S575" i="1"/>
  <c r="S576" i="1"/>
  <c r="S577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50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01" i="1"/>
  <c r="T502" i="1" s="1"/>
  <c r="S506" i="1"/>
  <c r="S507" i="1"/>
  <c r="S508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1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32" i="1"/>
  <c r="T433" i="1" s="1"/>
  <c r="S437" i="1"/>
  <c r="S438" i="1"/>
  <c r="S439" i="1"/>
  <c r="S440" i="1"/>
  <c r="T441" i="1" s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2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63" i="1"/>
  <c r="T364" i="1" s="1"/>
  <c r="S368" i="1"/>
  <c r="S369" i="1"/>
  <c r="S370" i="1"/>
  <c r="S371" i="1"/>
  <c r="T372" i="1" s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3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294" i="1"/>
  <c r="T295" i="1" s="1"/>
  <c r="S299" i="1"/>
  <c r="S300" i="1"/>
  <c r="S301" i="1"/>
  <c r="S260" i="1"/>
  <c r="S261" i="1"/>
  <c r="S262" i="1"/>
  <c r="S266" i="1"/>
  <c r="S267" i="1"/>
  <c r="S268" i="1"/>
  <c r="S269" i="1"/>
  <c r="S270" i="1"/>
  <c r="S271" i="1"/>
  <c r="S274" i="1"/>
  <c r="U254" i="1"/>
  <c r="T226" i="1"/>
  <c r="S230" i="1"/>
  <c r="S231" i="1"/>
  <c r="S232" i="1"/>
  <c r="S197" i="1"/>
  <c r="S198" i="1"/>
  <c r="S199" i="1"/>
  <c r="S200" i="1"/>
  <c r="S201" i="1"/>
  <c r="S202" i="1"/>
  <c r="S205" i="1"/>
  <c r="S179" i="1"/>
  <c r="S180" i="1"/>
  <c r="S181" i="1"/>
  <c r="S182" i="1"/>
  <c r="S183" i="1"/>
  <c r="S184" i="1"/>
  <c r="S186" i="1"/>
  <c r="C131" i="1"/>
  <c r="S107" i="1"/>
  <c r="S108" i="1"/>
  <c r="S109" i="1"/>
  <c r="S110" i="1"/>
  <c r="S111" i="1"/>
  <c r="S112" i="1"/>
  <c r="S113" i="1"/>
  <c r="S114" i="1"/>
  <c r="S115" i="1"/>
  <c r="S117" i="1"/>
  <c r="S87" i="1"/>
  <c r="T88" i="1" s="1"/>
  <c r="S92" i="1"/>
  <c r="S93" i="1"/>
  <c r="S94" i="1"/>
  <c r="S53" i="1"/>
  <c r="S54" i="1"/>
  <c r="S55" i="1"/>
  <c r="S56" i="1"/>
  <c r="S57" i="1"/>
  <c r="S58" i="1"/>
  <c r="S59" i="1"/>
  <c r="S60" i="1"/>
  <c r="S61" i="1"/>
  <c r="S62" i="1"/>
  <c r="S63" i="1"/>
  <c r="S64" i="1"/>
  <c r="S47" i="1"/>
  <c r="S65" i="1" s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8" i="1"/>
  <c r="S67" i="1" s="1"/>
  <c r="S923" i="1" l="1"/>
  <c r="T924" i="1" s="1"/>
  <c r="S302" i="1"/>
  <c r="T303" i="1" s="1"/>
  <c r="S1130" i="1"/>
  <c r="T1131" i="1" s="1"/>
  <c r="S647" i="1"/>
  <c r="T648" i="1" s="1"/>
  <c r="S785" i="1"/>
  <c r="T786" i="1" s="1"/>
  <c r="S992" i="1"/>
  <c r="T993" i="1" s="1"/>
  <c r="S1544" i="1"/>
  <c r="S1539" i="1"/>
  <c r="S1475" i="1"/>
  <c r="T1476" i="1" s="1"/>
  <c r="S1268" i="1"/>
  <c r="T1269" i="1" s="1"/>
  <c r="S1194" i="1"/>
  <c r="S1061" i="1"/>
  <c r="T1062" i="1" s="1"/>
  <c r="S854" i="1"/>
  <c r="T855" i="1" s="1"/>
  <c r="S716" i="1"/>
  <c r="T717" i="1" s="1"/>
  <c r="S578" i="1"/>
  <c r="T579" i="1" s="1"/>
  <c r="S509" i="1"/>
  <c r="T510" i="1" s="1"/>
  <c r="S504" i="1"/>
  <c r="S435" i="1"/>
  <c r="S297" i="1"/>
  <c r="S233" i="1"/>
  <c r="T234" i="1" s="1"/>
  <c r="S228" i="1"/>
  <c r="S95" i="1"/>
  <c r="T96" i="1" s="1"/>
  <c r="S18" i="1" l="1"/>
  <c r="T19" i="1" s="1"/>
  <c r="S23" i="1"/>
  <c r="S24" i="1"/>
  <c r="S25" i="1"/>
  <c r="AL5" i="1"/>
  <c r="AL7" i="1"/>
  <c r="AL8" i="1"/>
  <c r="R3158" i="1"/>
  <c r="R3159" i="1"/>
  <c r="R3160" i="1"/>
  <c r="R3161" i="1"/>
  <c r="R3162" i="1"/>
  <c r="R3163" i="1"/>
  <c r="R3164" i="1"/>
  <c r="R3165" i="1"/>
  <c r="R3170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23" i="1"/>
  <c r="S3124" i="1" s="1"/>
  <c r="R3128" i="1"/>
  <c r="R3129" i="1"/>
  <c r="R3130" i="1"/>
  <c r="R3131" i="1"/>
  <c r="S3132" i="1" s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3" i="1"/>
  <c r="R3084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54" i="1"/>
  <c r="S3055" i="1" s="1"/>
  <c r="R3059" i="1"/>
  <c r="R3060" i="1"/>
  <c r="R3061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4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2985" i="1"/>
  <c r="S2986" i="1" s="1"/>
  <c r="R2990" i="1"/>
  <c r="R2991" i="1"/>
  <c r="R2992" i="1"/>
  <c r="R2993" i="1"/>
  <c r="S2994" i="1" s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5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16" i="1"/>
  <c r="S2917" i="1" s="1"/>
  <c r="R2921" i="1"/>
  <c r="R2922" i="1"/>
  <c r="R2923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6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47" i="1"/>
  <c r="S2848" i="1" s="1"/>
  <c r="R2852" i="1"/>
  <c r="R2853" i="1"/>
  <c r="R2854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7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778" i="1"/>
  <c r="S2779" i="1" s="1"/>
  <c r="R2783" i="1"/>
  <c r="R2784" i="1"/>
  <c r="R2785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8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09" i="1"/>
  <c r="S2710" i="1" s="1"/>
  <c r="R2714" i="1"/>
  <c r="R2715" i="1"/>
  <c r="R2716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9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40" i="1"/>
  <c r="S2641" i="1" s="1"/>
  <c r="R2645" i="1"/>
  <c r="R2646" i="1"/>
  <c r="R2647" i="1"/>
  <c r="R2648" i="1"/>
  <c r="S2649" i="1" s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20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571" i="1"/>
  <c r="R2576" i="1"/>
  <c r="R2577" i="1"/>
  <c r="R2578" i="1"/>
  <c r="R2579" i="1"/>
  <c r="S2580" i="1" s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1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02" i="1"/>
  <c r="S2503" i="1" s="1"/>
  <c r="R2507" i="1"/>
  <c r="R2508" i="1"/>
  <c r="R2509" i="1"/>
  <c r="R2510" i="1"/>
  <c r="S2511" i="1" s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2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33" i="1"/>
  <c r="S2434" i="1" s="1"/>
  <c r="R2438" i="1"/>
  <c r="R2439" i="1"/>
  <c r="R2440" i="1"/>
  <c r="R2441" i="1"/>
  <c r="S2442" i="1" s="1"/>
  <c r="R2405" i="1"/>
  <c r="R2406" i="1"/>
  <c r="R2407" i="1"/>
  <c r="R2408" i="1"/>
  <c r="R2409" i="1"/>
  <c r="R2410" i="1"/>
  <c r="R2413" i="1"/>
  <c r="R2386" i="1"/>
  <c r="R2387" i="1"/>
  <c r="R2388" i="1"/>
  <c r="R2389" i="1"/>
  <c r="R2390" i="1"/>
  <c r="R2391" i="1"/>
  <c r="R2392" i="1"/>
  <c r="R2394" i="1"/>
  <c r="R2364" i="1"/>
  <c r="S2365" i="1" s="1"/>
  <c r="R2369" i="1"/>
  <c r="R2370" i="1"/>
  <c r="R2371" i="1"/>
  <c r="R2372" i="1"/>
  <c r="S2373" i="1" s="1"/>
  <c r="R2335" i="1"/>
  <c r="R2336" i="1"/>
  <c r="R2337" i="1"/>
  <c r="R2338" i="1"/>
  <c r="R2339" i="1"/>
  <c r="R2340" i="1"/>
  <c r="R2345" i="1"/>
  <c r="R2317" i="1"/>
  <c r="R2318" i="1"/>
  <c r="R2319" i="1"/>
  <c r="R2320" i="1"/>
  <c r="R2321" i="1"/>
  <c r="R2322" i="1"/>
  <c r="R2323" i="1"/>
  <c r="R2325" i="1"/>
  <c r="R2295" i="1"/>
  <c r="S2296" i="1" s="1"/>
  <c r="R2300" i="1"/>
  <c r="R2301" i="1"/>
  <c r="R2302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S2227" i="1"/>
  <c r="R2231" i="1"/>
  <c r="R2232" i="1"/>
  <c r="R2233" i="1"/>
  <c r="R2234" i="1"/>
  <c r="S2235" i="1" s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6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57" i="1"/>
  <c r="S2158" i="1" s="1"/>
  <c r="R2162" i="1"/>
  <c r="R2163" i="1"/>
  <c r="R2164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7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088" i="1"/>
  <c r="S2089" i="1" s="1"/>
  <c r="R2093" i="1"/>
  <c r="R2094" i="1"/>
  <c r="R2095" i="1"/>
  <c r="R2096" i="1"/>
  <c r="S2097" i="1" s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8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19" i="1"/>
  <c r="S2020" i="1" s="1"/>
  <c r="R2024" i="1"/>
  <c r="R2025" i="1"/>
  <c r="R2026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9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50" i="1"/>
  <c r="S1951" i="1" s="1"/>
  <c r="R1955" i="1"/>
  <c r="R1956" i="1"/>
  <c r="R1957" i="1"/>
  <c r="R1958" i="1"/>
  <c r="S1959" i="1" s="1"/>
  <c r="L1931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30" i="1"/>
  <c r="R1911" i="1"/>
  <c r="P1911" i="1"/>
  <c r="U1911" i="1" s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881" i="1"/>
  <c r="S1882" i="1" s="1"/>
  <c r="R1886" i="1"/>
  <c r="R1887" i="1"/>
  <c r="R1888" i="1"/>
  <c r="R1889" i="1"/>
  <c r="S1890" i="1" s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1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12" i="1"/>
  <c r="S1813" i="1" s="1"/>
  <c r="R1817" i="1"/>
  <c r="R1818" i="1"/>
  <c r="R1819" i="1"/>
  <c r="R1778" i="1"/>
  <c r="R1779" i="1"/>
  <c r="R1780" i="1"/>
  <c r="R1781" i="1"/>
  <c r="R1782" i="1"/>
  <c r="R1783" i="1"/>
  <c r="R1784" i="1"/>
  <c r="R1790" i="1"/>
  <c r="R1759" i="1"/>
  <c r="R1760" i="1"/>
  <c r="R1761" i="1"/>
  <c r="R1762" i="1"/>
  <c r="R1763" i="1"/>
  <c r="R1764" i="1"/>
  <c r="R1765" i="1"/>
  <c r="R1766" i="1"/>
  <c r="R1772" i="1"/>
  <c r="R1743" i="1"/>
  <c r="S1744" i="1" s="1"/>
  <c r="R1748" i="1"/>
  <c r="R1749" i="1"/>
  <c r="R1750" i="1"/>
  <c r="R1751" i="1"/>
  <c r="S1752" i="1" s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3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674" i="1"/>
  <c r="S1675" i="1" s="1"/>
  <c r="R1679" i="1"/>
  <c r="R1680" i="1"/>
  <c r="R1681" i="1"/>
  <c r="U1647" i="1"/>
  <c r="R1645" i="1"/>
  <c r="R1646" i="1"/>
  <c r="R1647" i="1"/>
  <c r="R1652" i="1"/>
  <c r="R1622" i="1"/>
  <c r="R1623" i="1"/>
  <c r="R1624" i="1"/>
  <c r="R1625" i="1"/>
  <c r="R1626" i="1"/>
  <c r="R1627" i="1"/>
  <c r="R1634" i="1"/>
  <c r="R1605" i="1"/>
  <c r="S1606" i="1" s="1"/>
  <c r="R1610" i="1"/>
  <c r="R1611" i="1"/>
  <c r="R1612" i="1"/>
  <c r="R1613" i="1"/>
  <c r="S1614" i="1" s="1"/>
  <c r="R1571" i="1"/>
  <c r="R1572" i="1"/>
  <c r="R1573" i="1"/>
  <c r="R1576" i="1"/>
  <c r="R1577" i="1"/>
  <c r="R1578" i="1"/>
  <c r="R1579" i="1"/>
  <c r="R1580" i="1"/>
  <c r="R1581" i="1"/>
  <c r="R1582" i="1"/>
  <c r="R1585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6" i="1"/>
  <c r="R1536" i="1"/>
  <c r="R1541" i="1"/>
  <c r="R1542" i="1"/>
  <c r="R1543" i="1"/>
  <c r="R1502" i="1"/>
  <c r="R1503" i="1"/>
  <c r="R1504" i="1"/>
  <c r="R1505" i="1"/>
  <c r="R1506" i="1"/>
  <c r="R1507" i="1"/>
  <c r="R1508" i="1"/>
  <c r="R1483" i="1"/>
  <c r="R1484" i="1"/>
  <c r="R1485" i="1"/>
  <c r="R1486" i="1"/>
  <c r="R1487" i="1"/>
  <c r="R1488" i="1"/>
  <c r="R1489" i="1"/>
  <c r="R1490" i="1"/>
  <c r="R1467" i="1"/>
  <c r="S1468" i="1" s="1"/>
  <c r="R1472" i="1"/>
  <c r="R1473" i="1"/>
  <c r="R1474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7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398" i="1"/>
  <c r="S1399" i="1" s="1"/>
  <c r="R1403" i="1"/>
  <c r="R1404" i="1"/>
  <c r="R1405" i="1"/>
  <c r="R1406" i="1"/>
  <c r="S1407" i="1" s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8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29" i="1"/>
  <c r="S1330" i="1" s="1"/>
  <c r="R1334" i="1"/>
  <c r="R1335" i="1"/>
  <c r="R1336" i="1"/>
  <c r="R1337" i="1"/>
  <c r="S1338" i="1" s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9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60" i="1"/>
  <c r="S1261" i="1" s="1"/>
  <c r="R1265" i="1"/>
  <c r="R1266" i="1"/>
  <c r="R1267" i="1"/>
  <c r="R1268" i="1"/>
  <c r="S1269" i="1" s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40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191" i="1"/>
  <c r="S1192" i="1" s="1"/>
  <c r="R1196" i="1"/>
  <c r="R1197" i="1"/>
  <c r="R1198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1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22" i="1"/>
  <c r="R1127" i="1"/>
  <c r="R1128" i="1"/>
  <c r="R1129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2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53" i="1"/>
  <c r="S1054" i="1" s="1"/>
  <c r="R1058" i="1"/>
  <c r="R1059" i="1"/>
  <c r="R1060" i="1"/>
  <c r="R1061" i="1"/>
  <c r="S1062" i="1" s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3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984" i="1"/>
  <c r="S985" i="1" s="1"/>
  <c r="R989" i="1"/>
  <c r="R990" i="1"/>
  <c r="R991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4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15" i="1"/>
  <c r="S916" i="1" s="1"/>
  <c r="R920" i="1"/>
  <c r="R921" i="1"/>
  <c r="R922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5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46" i="1"/>
  <c r="S847" i="1" s="1"/>
  <c r="R851" i="1"/>
  <c r="R852" i="1"/>
  <c r="R853" i="1"/>
  <c r="R854" i="1"/>
  <c r="S855" i="1" s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6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777" i="1"/>
  <c r="S778" i="1" s="1"/>
  <c r="R782" i="1"/>
  <c r="R783" i="1"/>
  <c r="R784" i="1"/>
  <c r="R785" i="1"/>
  <c r="S786" i="1" s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7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08" i="1"/>
  <c r="S709" i="1" s="1"/>
  <c r="R713" i="1"/>
  <c r="R714" i="1"/>
  <c r="R715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8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39" i="1"/>
  <c r="S640" i="1" s="1"/>
  <c r="R644" i="1"/>
  <c r="R645" i="1"/>
  <c r="R646" i="1"/>
  <c r="R605" i="1"/>
  <c r="R606" i="1"/>
  <c r="R607" i="1"/>
  <c r="R608" i="1"/>
  <c r="R611" i="1"/>
  <c r="R612" i="1"/>
  <c r="R613" i="1"/>
  <c r="R614" i="1"/>
  <c r="R615" i="1"/>
  <c r="R616" i="1"/>
  <c r="R619" i="1"/>
  <c r="R586" i="1"/>
  <c r="R587" i="1"/>
  <c r="R588" i="1"/>
  <c r="R589" i="1"/>
  <c r="R590" i="1"/>
  <c r="R592" i="1"/>
  <c r="R593" i="1"/>
  <c r="R594" i="1"/>
  <c r="R595" i="1"/>
  <c r="R596" i="1"/>
  <c r="R597" i="1"/>
  <c r="R598" i="1"/>
  <c r="R600" i="1"/>
  <c r="R570" i="1"/>
  <c r="S571" i="1" s="1"/>
  <c r="R575" i="1"/>
  <c r="R576" i="1"/>
  <c r="R577" i="1"/>
  <c r="R550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30" i="1"/>
  <c r="R531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01" i="1"/>
  <c r="S502" i="1" s="1"/>
  <c r="R506" i="1"/>
  <c r="R507" i="1"/>
  <c r="R508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1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32" i="1"/>
  <c r="S433" i="1" s="1"/>
  <c r="R437" i="1"/>
  <c r="R438" i="1"/>
  <c r="R439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2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63" i="1"/>
  <c r="S364" i="1" s="1"/>
  <c r="R368" i="1"/>
  <c r="R369" i="1"/>
  <c r="R370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3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294" i="1"/>
  <c r="S295" i="1" s="1"/>
  <c r="R299" i="1"/>
  <c r="R300" i="1"/>
  <c r="R301" i="1"/>
  <c r="R260" i="1"/>
  <c r="R261" i="1"/>
  <c r="R262" i="1"/>
  <c r="R266" i="1"/>
  <c r="R267" i="1"/>
  <c r="R268" i="1"/>
  <c r="R269" i="1"/>
  <c r="R270" i="1"/>
  <c r="R271" i="1"/>
  <c r="R274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5" i="1"/>
  <c r="S226" i="1"/>
  <c r="R230" i="1"/>
  <c r="R231" i="1"/>
  <c r="R232" i="1"/>
  <c r="R197" i="1"/>
  <c r="R198" i="1"/>
  <c r="R199" i="1"/>
  <c r="R200" i="1"/>
  <c r="R201" i="1"/>
  <c r="R202" i="1"/>
  <c r="R205" i="1"/>
  <c r="R179" i="1"/>
  <c r="R180" i="1"/>
  <c r="R181" i="1"/>
  <c r="R182" i="1"/>
  <c r="R183" i="1"/>
  <c r="R184" i="1"/>
  <c r="R186" i="1"/>
  <c r="R156" i="1"/>
  <c r="S157" i="1" s="1"/>
  <c r="R161" i="1"/>
  <c r="R162" i="1"/>
  <c r="R163" i="1"/>
  <c r="R127" i="1"/>
  <c r="R126" i="1"/>
  <c r="R128" i="1"/>
  <c r="R129" i="1"/>
  <c r="R130" i="1"/>
  <c r="R131" i="1"/>
  <c r="R132" i="1"/>
  <c r="R133" i="1"/>
  <c r="R136" i="1"/>
  <c r="C113" i="1"/>
  <c r="R107" i="1"/>
  <c r="R108" i="1"/>
  <c r="R109" i="1"/>
  <c r="R110" i="1"/>
  <c r="R111" i="1"/>
  <c r="R112" i="1"/>
  <c r="R113" i="1"/>
  <c r="R114" i="1"/>
  <c r="R115" i="1"/>
  <c r="R117" i="1"/>
  <c r="R87" i="1"/>
  <c r="S88" i="1" s="1"/>
  <c r="R92" i="1"/>
  <c r="R93" i="1"/>
  <c r="R94" i="1"/>
  <c r="R53" i="1"/>
  <c r="R54" i="1"/>
  <c r="R55" i="1"/>
  <c r="R56" i="1"/>
  <c r="R57" i="1"/>
  <c r="R58" i="1"/>
  <c r="R59" i="1"/>
  <c r="R60" i="1"/>
  <c r="R61" i="1"/>
  <c r="R62" i="1"/>
  <c r="R63" i="1"/>
  <c r="R64" i="1"/>
  <c r="R46" i="1"/>
  <c r="R48" i="1"/>
  <c r="R67" i="1" s="1"/>
  <c r="R35" i="1"/>
  <c r="R34" i="1"/>
  <c r="R36" i="1"/>
  <c r="R37" i="1"/>
  <c r="R38" i="1"/>
  <c r="R39" i="1"/>
  <c r="R40" i="1"/>
  <c r="R41" i="1"/>
  <c r="R42" i="1"/>
  <c r="R43" i="1"/>
  <c r="R44" i="1"/>
  <c r="R45" i="1"/>
  <c r="R47" i="1"/>
  <c r="R65" i="1" s="1"/>
  <c r="R440" i="1" l="1"/>
  <c r="S441" i="1" s="1"/>
  <c r="R2027" i="1"/>
  <c r="S2028" i="1" s="1"/>
  <c r="R2165" i="1"/>
  <c r="S2166" i="1" s="1"/>
  <c r="R2924" i="1"/>
  <c r="S2925" i="1" s="1"/>
  <c r="R992" i="1"/>
  <c r="S993" i="1" s="1"/>
  <c r="R578" i="1"/>
  <c r="S579" i="1" s="1"/>
  <c r="R1130" i="1"/>
  <c r="S1131" i="1" s="1"/>
  <c r="S1123" i="1"/>
  <c r="R1199" i="1"/>
  <c r="S1200" i="1" s="1"/>
  <c r="R2574" i="1"/>
  <c r="S2572" i="1"/>
  <c r="S26" i="1"/>
  <c r="T27" i="1" s="1"/>
  <c r="R716" i="1"/>
  <c r="S717" i="1" s="1"/>
  <c r="R164" i="1"/>
  <c r="S165" i="1" s="1"/>
  <c r="R371" i="1"/>
  <c r="S372" i="1" s="1"/>
  <c r="R1677" i="1"/>
  <c r="R1682" i="1"/>
  <c r="S1683" i="1" s="1"/>
  <c r="R1820" i="1"/>
  <c r="S1821" i="1" s="1"/>
  <c r="R3126" i="1"/>
  <c r="R3062" i="1"/>
  <c r="S3063" i="1" s="1"/>
  <c r="R3057" i="1"/>
  <c r="R2988" i="1"/>
  <c r="R2919" i="1"/>
  <c r="R2855" i="1"/>
  <c r="S2856" i="1" s="1"/>
  <c r="R2850" i="1"/>
  <c r="R2786" i="1"/>
  <c r="S2787" i="1" s="1"/>
  <c r="R2717" i="1"/>
  <c r="S2718" i="1" s="1"/>
  <c r="R2505" i="1"/>
  <c r="R2303" i="1"/>
  <c r="S2304" i="1" s="1"/>
  <c r="R2298" i="1"/>
  <c r="R2160" i="1"/>
  <c r="R2091" i="1"/>
  <c r="R2022" i="1"/>
  <c r="R1884" i="1"/>
  <c r="R1746" i="1"/>
  <c r="R1544" i="1"/>
  <c r="R1475" i="1"/>
  <c r="S1476" i="1" s="1"/>
  <c r="R1194" i="1"/>
  <c r="R923" i="1"/>
  <c r="S924" i="1" s="1"/>
  <c r="R647" i="1"/>
  <c r="S648" i="1" s="1"/>
  <c r="R509" i="1"/>
  <c r="S510" i="1" s="1"/>
  <c r="R504" i="1"/>
  <c r="R435" i="1"/>
  <c r="R302" i="1"/>
  <c r="S303" i="1" s="1"/>
  <c r="R297" i="1"/>
  <c r="R233" i="1"/>
  <c r="S234" i="1" s="1"/>
  <c r="R228" i="1"/>
  <c r="R95" i="1"/>
  <c r="S96" i="1" s="1"/>
  <c r="R18" i="1" l="1"/>
  <c r="S19" i="1" s="1"/>
  <c r="R23" i="1"/>
  <c r="R24" i="1"/>
  <c r="R25" i="1"/>
  <c r="R26" i="1" l="1"/>
  <c r="S27" i="1" s="1"/>
  <c r="F3170" i="1"/>
  <c r="G3170" i="1"/>
  <c r="H3170" i="1"/>
  <c r="I3170" i="1"/>
  <c r="J3170" i="1"/>
  <c r="K3170" i="1"/>
  <c r="L3170" i="1"/>
  <c r="M3170" i="1"/>
  <c r="N3170" i="1"/>
  <c r="O3170" i="1"/>
  <c r="P3170" i="1"/>
  <c r="Q3170" i="1"/>
  <c r="M3165" i="1"/>
  <c r="N3165" i="1"/>
  <c r="O3165" i="1"/>
  <c r="P3165" i="1"/>
  <c r="Q3165" i="1"/>
  <c r="D3164" i="1"/>
  <c r="E3164" i="1"/>
  <c r="F3164" i="1"/>
  <c r="G3164" i="1"/>
  <c r="H3164" i="1"/>
  <c r="I3164" i="1"/>
  <c r="J3164" i="1"/>
  <c r="K3164" i="1"/>
  <c r="L3164" i="1"/>
  <c r="M3164" i="1"/>
  <c r="N3164" i="1"/>
  <c r="O3164" i="1"/>
  <c r="P3164" i="1"/>
  <c r="Q3164" i="1"/>
  <c r="C3159" i="1"/>
  <c r="D3159" i="1"/>
  <c r="E3159" i="1"/>
  <c r="F3159" i="1"/>
  <c r="G3159" i="1"/>
  <c r="H3159" i="1"/>
  <c r="I3159" i="1"/>
  <c r="J3159" i="1"/>
  <c r="K3159" i="1"/>
  <c r="L3159" i="1"/>
  <c r="M3159" i="1"/>
  <c r="N3159" i="1"/>
  <c r="O3159" i="1"/>
  <c r="P3159" i="1"/>
  <c r="Q3159" i="1"/>
  <c r="C3160" i="1"/>
  <c r="D3160" i="1"/>
  <c r="E3160" i="1"/>
  <c r="F3160" i="1"/>
  <c r="G3160" i="1"/>
  <c r="H3160" i="1"/>
  <c r="I3160" i="1"/>
  <c r="J3160" i="1"/>
  <c r="K3160" i="1"/>
  <c r="L3160" i="1"/>
  <c r="M3160" i="1"/>
  <c r="N3160" i="1"/>
  <c r="O3160" i="1"/>
  <c r="P3160" i="1"/>
  <c r="Q3160" i="1"/>
  <c r="C3161" i="1"/>
  <c r="D3161" i="1"/>
  <c r="E3161" i="1"/>
  <c r="F3161" i="1"/>
  <c r="G3161" i="1"/>
  <c r="H3161" i="1"/>
  <c r="I3161" i="1"/>
  <c r="J3161" i="1"/>
  <c r="K3161" i="1"/>
  <c r="L3161" i="1"/>
  <c r="M3161" i="1"/>
  <c r="N3161" i="1"/>
  <c r="O3161" i="1"/>
  <c r="P3161" i="1"/>
  <c r="Q3161" i="1"/>
  <c r="C3162" i="1"/>
  <c r="D3162" i="1"/>
  <c r="E3162" i="1"/>
  <c r="F3162" i="1"/>
  <c r="G3162" i="1"/>
  <c r="H3162" i="1"/>
  <c r="I3162" i="1"/>
  <c r="J3162" i="1"/>
  <c r="K3162" i="1"/>
  <c r="L3162" i="1"/>
  <c r="M3162" i="1"/>
  <c r="N3162" i="1"/>
  <c r="O3162" i="1"/>
  <c r="P3162" i="1"/>
  <c r="Q3162" i="1"/>
  <c r="C3163" i="1"/>
  <c r="D3163" i="1"/>
  <c r="E3163" i="1"/>
  <c r="F3163" i="1"/>
  <c r="G3163" i="1"/>
  <c r="H3163" i="1"/>
  <c r="I3163" i="1"/>
  <c r="J3163" i="1"/>
  <c r="K3163" i="1"/>
  <c r="L3163" i="1"/>
  <c r="M3163" i="1"/>
  <c r="N3163" i="1"/>
  <c r="O3163" i="1"/>
  <c r="P3163" i="1"/>
  <c r="Q3163" i="1"/>
  <c r="C3158" i="1"/>
  <c r="D3158" i="1"/>
  <c r="E3158" i="1"/>
  <c r="F3158" i="1"/>
  <c r="G3158" i="1"/>
  <c r="H3158" i="1"/>
  <c r="I3158" i="1"/>
  <c r="J3158" i="1"/>
  <c r="K3158" i="1"/>
  <c r="L3158" i="1"/>
  <c r="M3158" i="1"/>
  <c r="N3158" i="1"/>
  <c r="O3158" i="1"/>
  <c r="P3158" i="1"/>
  <c r="Q3158" i="1"/>
  <c r="F3152" i="1"/>
  <c r="G3152" i="1"/>
  <c r="H3152" i="1"/>
  <c r="I3152" i="1"/>
  <c r="J3152" i="1"/>
  <c r="K3152" i="1"/>
  <c r="L3152" i="1"/>
  <c r="M3152" i="1"/>
  <c r="N3152" i="1"/>
  <c r="O3152" i="1"/>
  <c r="P3152" i="1"/>
  <c r="Q3152" i="1"/>
  <c r="N3151" i="1"/>
  <c r="O3151" i="1"/>
  <c r="P3151" i="1"/>
  <c r="Q3151" i="1"/>
  <c r="N3148" i="1"/>
  <c r="O3148" i="1"/>
  <c r="P3148" i="1"/>
  <c r="Q3148" i="1"/>
  <c r="M3147" i="1"/>
  <c r="N3147" i="1"/>
  <c r="O3147" i="1"/>
  <c r="P3147" i="1"/>
  <c r="Q3147" i="1"/>
  <c r="D3146" i="1"/>
  <c r="E3146" i="1"/>
  <c r="F3146" i="1"/>
  <c r="G3146" i="1"/>
  <c r="H3146" i="1"/>
  <c r="I3146" i="1"/>
  <c r="J3146" i="1"/>
  <c r="K3146" i="1"/>
  <c r="L3146" i="1"/>
  <c r="M3146" i="1"/>
  <c r="N3146" i="1"/>
  <c r="O3146" i="1"/>
  <c r="P3146" i="1"/>
  <c r="Q3146" i="1"/>
  <c r="C3140" i="1"/>
  <c r="D3140" i="1"/>
  <c r="E3140" i="1"/>
  <c r="F3140" i="1"/>
  <c r="G3140" i="1"/>
  <c r="H3140" i="1"/>
  <c r="I3140" i="1"/>
  <c r="J3140" i="1"/>
  <c r="K3140" i="1"/>
  <c r="L3140" i="1"/>
  <c r="M3140" i="1"/>
  <c r="N3140" i="1"/>
  <c r="O3140" i="1"/>
  <c r="P3140" i="1"/>
  <c r="Q3140" i="1"/>
  <c r="C3141" i="1"/>
  <c r="D3141" i="1"/>
  <c r="E3141" i="1"/>
  <c r="F3141" i="1"/>
  <c r="G3141" i="1"/>
  <c r="H3141" i="1"/>
  <c r="I3141" i="1"/>
  <c r="J3141" i="1"/>
  <c r="K3141" i="1"/>
  <c r="L3141" i="1"/>
  <c r="M3141" i="1"/>
  <c r="N3141" i="1"/>
  <c r="O3141" i="1"/>
  <c r="P3141" i="1"/>
  <c r="Q3141" i="1"/>
  <c r="C3142" i="1"/>
  <c r="D3142" i="1"/>
  <c r="E3142" i="1"/>
  <c r="F3142" i="1"/>
  <c r="G3142" i="1"/>
  <c r="H3142" i="1"/>
  <c r="I3142" i="1"/>
  <c r="J3142" i="1"/>
  <c r="K3142" i="1"/>
  <c r="L3142" i="1"/>
  <c r="M3142" i="1"/>
  <c r="N3142" i="1"/>
  <c r="O3142" i="1"/>
  <c r="P3142" i="1"/>
  <c r="Q3142" i="1"/>
  <c r="C3143" i="1"/>
  <c r="D3143" i="1"/>
  <c r="E3143" i="1"/>
  <c r="F3143" i="1"/>
  <c r="G3143" i="1"/>
  <c r="H3143" i="1"/>
  <c r="I3143" i="1"/>
  <c r="J3143" i="1"/>
  <c r="K3143" i="1"/>
  <c r="L3143" i="1"/>
  <c r="M3143" i="1"/>
  <c r="N3143" i="1"/>
  <c r="O3143" i="1"/>
  <c r="P3143" i="1"/>
  <c r="Q3143" i="1"/>
  <c r="C3144" i="1"/>
  <c r="D3144" i="1"/>
  <c r="E3144" i="1"/>
  <c r="F3144" i="1"/>
  <c r="G3144" i="1"/>
  <c r="H3144" i="1"/>
  <c r="I3144" i="1"/>
  <c r="J3144" i="1"/>
  <c r="K3144" i="1"/>
  <c r="L3144" i="1"/>
  <c r="M3144" i="1"/>
  <c r="N3144" i="1"/>
  <c r="O3144" i="1"/>
  <c r="P3144" i="1"/>
  <c r="Q3144" i="1"/>
  <c r="C3145" i="1"/>
  <c r="D3145" i="1"/>
  <c r="E3145" i="1"/>
  <c r="F3145" i="1"/>
  <c r="G3145" i="1"/>
  <c r="H3145" i="1"/>
  <c r="I3145" i="1"/>
  <c r="J3145" i="1"/>
  <c r="K3145" i="1"/>
  <c r="L3145" i="1"/>
  <c r="M3145" i="1"/>
  <c r="N3145" i="1"/>
  <c r="O3145" i="1"/>
  <c r="P3145" i="1"/>
  <c r="Q3145" i="1"/>
  <c r="C3139" i="1"/>
  <c r="D3139" i="1"/>
  <c r="E3139" i="1"/>
  <c r="F3139" i="1"/>
  <c r="G3139" i="1"/>
  <c r="H3139" i="1"/>
  <c r="I3139" i="1"/>
  <c r="J3139" i="1"/>
  <c r="K3139" i="1"/>
  <c r="L3139" i="1"/>
  <c r="M3139" i="1"/>
  <c r="N3139" i="1"/>
  <c r="O3139" i="1"/>
  <c r="P3139" i="1"/>
  <c r="Q3139" i="1"/>
  <c r="I3103" i="1"/>
  <c r="J3103" i="1"/>
  <c r="K3103" i="1"/>
  <c r="L3103" i="1"/>
  <c r="M3103" i="1"/>
  <c r="N3103" i="1"/>
  <c r="O3103" i="1"/>
  <c r="P3103" i="1"/>
  <c r="Q3103" i="1"/>
  <c r="G3101" i="1"/>
  <c r="H3101" i="1"/>
  <c r="I3101" i="1"/>
  <c r="J3101" i="1"/>
  <c r="K3101" i="1"/>
  <c r="L3101" i="1"/>
  <c r="M3101" i="1"/>
  <c r="N3101" i="1"/>
  <c r="O3101" i="1"/>
  <c r="P3101" i="1"/>
  <c r="Q3101" i="1"/>
  <c r="I3100" i="1"/>
  <c r="J3100" i="1"/>
  <c r="K3100" i="1"/>
  <c r="L3100" i="1"/>
  <c r="M3100" i="1"/>
  <c r="N3100" i="1"/>
  <c r="O3100" i="1"/>
  <c r="P3100" i="1"/>
  <c r="Q3100" i="1"/>
  <c r="H3099" i="1"/>
  <c r="I3099" i="1"/>
  <c r="J3099" i="1"/>
  <c r="K3099" i="1"/>
  <c r="L3099" i="1"/>
  <c r="M3099" i="1"/>
  <c r="N3099" i="1"/>
  <c r="O3099" i="1"/>
  <c r="P3099" i="1"/>
  <c r="Q3099" i="1"/>
  <c r="D3090" i="1"/>
  <c r="E3090" i="1"/>
  <c r="F3090" i="1"/>
  <c r="G3090" i="1"/>
  <c r="H3090" i="1"/>
  <c r="I3090" i="1"/>
  <c r="J3090" i="1"/>
  <c r="K3090" i="1"/>
  <c r="L3090" i="1"/>
  <c r="M3090" i="1"/>
  <c r="N3090" i="1"/>
  <c r="O3090" i="1"/>
  <c r="P3090" i="1"/>
  <c r="Q3090" i="1"/>
  <c r="E3091" i="1"/>
  <c r="F3091" i="1"/>
  <c r="G3091" i="1"/>
  <c r="H3091" i="1"/>
  <c r="I3091" i="1"/>
  <c r="J3091" i="1"/>
  <c r="K3091" i="1"/>
  <c r="L3091" i="1"/>
  <c r="M3091" i="1"/>
  <c r="N3091" i="1"/>
  <c r="O3091" i="1"/>
  <c r="P3091" i="1"/>
  <c r="Q3091" i="1"/>
  <c r="F3092" i="1"/>
  <c r="G3092" i="1"/>
  <c r="H3092" i="1"/>
  <c r="I3092" i="1"/>
  <c r="J3092" i="1"/>
  <c r="K3092" i="1"/>
  <c r="L3092" i="1"/>
  <c r="M3092" i="1"/>
  <c r="N3092" i="1"/>
  <c r="O3092" i="1"/>
  <c r="P3092" i="1"/>
  <c r="Q3092" i="1"/>
  <c r="G3093" i="1"/>
  <c r="H3093" i="1"/>
  <c r="I3093" i="1"/>
  <c r="J3093" i="1"/>
  <c r="K3093" i="1"/>
  <c r="L3093" i="1"/>
  <c r="M3093" i="1"/>
  <c r="N3093" i="1"/>
  <c r="O3093" i="1"/>
  <c r="P3093" i="1"/>
  <c r="Q3093" i="1"/>
  <c r="H3094" i="1"/>
  <c r="I3094" i="1"/>
  <c r="J3094" i="1"/>
  <c r="K3094" i="1"/>
  <c r="L3094" i="1"/>
  <c r="M3094" i="1"/>
  <c r="N3094" i="1"/>
  <c r="O3094" i="1"/>
  <c r="P3094" i="1"/>
  <c r="Q3094" i="1"/>
  <c r="D3095" i="1"/>
  <c r="E3095" i="1"/>
  <c r="F3095" i="1"/>
  <c r="G3095" i="1"/>
  <c r="H3095" i="1"/>
  <c r="I3095" i="1"/>
  <c r="J3095" i="1"/>
  <c r="K3095" i="1"/>
  <c r="L3095" i="1"/>
  <c r="M3095" i="1"/>
  <c r="N3095" i="1"/>
  <c r="O3095" i="1"/>
  <c r="P3095" i="1"/>
  <c r="Q3095" i="1"/>
  <c r="E3096" i="1"/>
  <c r="F3096" i="1"/>
  <c r="G3096" i="1"/>
  <c r="H3096" i="1"/>
  <c r="I3096" i="1"/>
  <c r="J3096" i="1"/>
  <c r="K3096" i="1"/>
  <c r="L3096" i="1"/>
  <c r="M3096" i="1"/>
  <c r="N3096" i="1"/>
  <c r="O3096" i="1"/>
  <c r="P3096" i="1"/>
  <c r="Q3096" i="1"/>
  <c r="C3097" i="1"/>
  <c r="D3097" i="1"/>
  <c r="E3097" i="1"/>
  <c r="F3097" i="1"/>
  <c r="G3097" i="1"/>
  <c r="H3097" i="1"/>
  <c r="I3097" i="1"/>
  <c r="J3097" i="1"/>
  <c r="K3097" i="1"/>
  <c r="L3097" i="1"/>
  <c r="M3097" i="1"/>
  <c r="N3097" i="1"/>
  <c r="O3097" i="1"/>
  <c r="P3097" i="1"/>
  <c r="Q3097" i="1"/>
  <c r="C3098" i="1"/>
  <c r="D3098" i="1"/>
  <c r="E3098" i="1"/>
  <c r="F3098" i="1"/>
  <c r="G3098" i="1"/>
  <c r="H3098" i="1"/>
  <c r="I3098" i="1"/>
  <c r="J3098" i="1"/>
  <c r="K3098" i="1"/>
  <c r="L3098" i="1"/>
  <c r="M3098" i="1"/>
  <c r="N3098" i="1"/>
  <c r="O3098" i="1"/>
  <c r="P3098" i="1"/>
  <c r="Q3098" i="1"/>
  <c r="C3089" i="1"/>
  <c r="D3089" i="1"/>
  <c r="E3089" i="1"/>
  <c r="F3089" i="1"/>
  <c r="G3089" i="1"/>
  <c r="H3089" i="1"/>
  <c r="I3089" i="1"/>
  <c r="J3089" i="1"/>
  <c r="K3089" i="1"/>
  <c r="L3089" i="1"/>
  <c r="M3089" i="1"/>
  <c r="N3089" i="1"/>
  <c r="O3089" i="1"/>
  <c r="P3089" i="1"/>
  <c r="Q3089" i="1"/>
  <c r="I3084" i="1"/>
  <c r="J3084" i="1"/>
  <c r="K3084" i="1"/>
  <c r="L3084" i="1"/>
  <c r="M3084" i="1"/>
  <c r="N3084" i="1"/>
  <c r="O3084" i="1"/>
  <c r="P3084" i="1"/>
  <c r="Q3084" i="1"/>
  <c r="F3083" i="1"/>
  <c r="G3083" i="1"/>
  <c r="H3083" i="1"/>
  <c r="I3083" i="1"/>
  <c r="J3083" i="1"/>
  <c r="K3083" i="1"/>
  <c r="L3083" i="1"/>
  <c r="M3083" i="1"/>
  <c r="N3083" i="1"/>
  <c r="O3083" i="1"/>
  <c r="P3083" i="1"/>
  <c r="Q3083" i="1"/>
  <c r="I3082" i="1"/>
  <c r="J3082" i="1"/>
  <c r="K3082" i="1"/>
  <c r="L3082" i="1"/>
  <c r="M3082" i="1"/>
  <c r="N3082" i="1"/>
  <c r="O3082" i="1"/>
  <c r="P3082" i="1"/>
  <c r="Q3082" i="1"/>
  <c r="H3081" i="1"/>
  <c r="I3081" i="1"/>
  <c r="J3081" i="1"/>
  <c r="K3081" i="1"/>
  <c r="L3081" i="1"/>
  <c r="M3081" i="1"/>
  <c r="N3081" i="1"/>
  <c r="O3081" i="1"/>
  <c r="P3081" i="1"/>
  <c r="Q3081" i="1"/>
  <c r="C3071" i="1"/>
  <c r="D3071" i="1"/>
  <c r="E3071" i="1"/>
  <c r="F3071" i="1"/>
  <c r="G3071" i="1"/>
  <c r="H3071" i="1"/>
  <c r="I3071" i="1"/>
  <c r="J3071" i="1"/>
  <c r="K3071" i="1"/>
  <c r="L3071" i="1"/>
  <c r="M3071" i="1"/>
  <c r="N3071" i="1"/>
  <c r="O3071" i="1"/>
  <c r="P3071" i="1"/>
  <c r="Q3071" i="1"/>
  <c r="D3072" i="1"/>
  <c r="E3072" i="1"/>
  <c r="F3072" i="1"/>
  <c r="G3072" i="1"/>
  <c r="H3072" i="1"/>
  <c r="I3072" i="1"/>
  <c r="J3072" i="1"/>
  <c r="K3072" i="1"/>
  <c r="L3072" i="1"/>
  <c r="M3072" i="1"/>
  <c r="N3072" i="1"/>
  <c r="O3072" i="1"/>
  <c r="P3072" i="1"/>
  <c r="Q3072" i="1"/>
  <c r="E3073" i="1"/>
  <c r="F3073" i="1"/>
  <c r="G3073" i="1"/>
  <c r="H3073" i="1"/>
  <c r="I3073" i="1"/>
  <c r="J3073" i="1"/>
  <c r="K3073" i="1"/>
  <c r="L3073" i="1"/>
  <c r="M3073" i="1"/>
  <c r="N3073" i="1"/>
  <c r="O3073" i="1"/>
  <c r="P3073" i="1"/>
  <c r="Q3073" i="1"/>
  <c r="F3074" i="1"/>
  <c r="G3074" i="1"/>
  <c r="H3074" i="1"/>
  <c r="I3074" i="1"/>
  <c r="J3074" i="1"/>
  <c r="K3074" i="1"/>
  <c r="L3074" i="1"/>
  <c r="M3074" i="1"/>
  <c r="N3074" i="1"/>
  <c r="O3074" i="1"/>
  <c r="P3074" i="1"/>
  <c r="Q3074" i="1"/>
  <c r="G3075" i="1"/>
  <c r="H3075" i="1"/>
  <c r="I3075" i="1"/>
  <c r="J3075" i="1"/>
  <c r="K3075" i="1"/>
  <c r="L3075" i="1"/>
  <c r="M3075" i="1"/>
  <c r="N3075" i="1"/>
  <c r="O3075" i="1"/>
  <c r="P3075" i="1"/>
  <c r="Q3075" i="1"/>
  <c r="C3076" i="1"/>
  <c r="D3076" i="1"/>
  <c r="E3076" i="1"/>
  <c r="F3076" i="1"/>
  <c r="G3076" i="1"/>
  <c r="H3076" i="1"/>
  <c r="I3076" i="1"/>
  <c r="J3076" i="1"/>
  <c r="K3076" i="1"/>
  <c r="L3076" i="1"/>
  <c r="M3076" i="1"/>
  <c r="N3076" i="1"/>
  <c r="O3076" i="1"/>
  <c r="P3076" i="1"/>
  <c r="Q3076" i="1"/>
  <c r="D3077" i="1"/>
  <c r="E3077" i="1"/>
  <c r="F3077" i="1"/>
  <c r="G3077" i="1"/>
  <c r="H3077" i="1"/>
  <c r="I3077" i="1"/>
  <c r="J3077" i="1"/>
  <c r="K3077" i="1"/>
  <c r="L3077" i="1"/>
  <c r="M3077" i="1"/>
  <c r="N3077" i="1"/>
  <c r="O3077" i="1"/>
  <c r="P3077" i="1"/>
  <c r="Q3077" i="1"/>
  <c r="E3078" i="1"/>
  <c r="F3078" i="1"/>
  <c r="G3078" i="1"/>
  <c r="H3078" i="1"/>
  <c r="I3078" i="1"/>
  <c r="J3078" i="1"/>
  <c r="K3078" i="1"/>
  <c r="L3078" i="1"/>
  <c r="M3078" i="1"/>
  <c r="N3078" i="1"/>
  <c r="O3078" i="1"/>
  <c r="P3078" i="1"/>
  <c r="Q3078" i="1"/>
  <c r="C3079" i="1"/>
  <c r="D3079" i="1"/>
  <c r="E3079" i="1"/>
  <c r="F3079" i="1"/>
  <c r="G3079" i="1"/>
  <c r="H3079" i="1"/>
  <c r="I3079" i="1"/>
  <c r="J3079" i="1"/>
  <c r="K3079" i="1"/>
  <c r="L3079" i="1"/>
  <c r="M3079" i="1"/>
  <c r="N3079" i="1"/>
  <c r="O3079" i="1"/>
  <c r="P3079" i="1"/>
  <c r="Q3079" i="1"/>
  <c r="C3080" i="1"/>
  <c r="D3080" i="1"/>
  <c r="E3080" i="1"/>
  <c r="F3080" i="1"/>
  <c r="G3080" i="1"/>
  <c r="H3080" i="1"/>
  <c r="I3080" i="1"/>
  <c r="J3080" i="1"/>
  <c r="K3080" i="1"/>
  <c r="L3080" i="1"/>
  <c r="M3080" i="1"/>
  <c r="N3080" i="1"/>
  <c r="O3080" i="1"/>
  <c r="P3080" i="1"/>
  <c r="Q3080" i="1"/>
  <c r="C3070" i="1"/>
  <c r="D3070" i="1"/>
  <c r="E3070" i="1"/>
  <c r="F3070" i="1"/>
  <c r="G3070" i="1"/>
  <c r="H3070" i="1"/>
  <c r="I3070" i="1"/>
  <c r="J3070" i="1"/>
  <c r="K3070" i="1"/>
  <c r="L3070" i="1"/>
  <c r="M3070" i="1"/>
  <c r="N3070" i="1"/>
  <c r="O3070" i="1"/>
  <c r="P3070" i="1"/>
  <c r="Q3070" i="1"/>
  <c r="K3034" i="1"/>
  <c r="L3034" i="1"/>
  <c r="M3034" i="1"/>
  <c r="M3035" i="1" s="1"/>
  <c r="N3034" i="1"/>
  <c r="O3034" i="1"/>
  <c r="P3034" i="1"/>
  <c r="Q3034" i="1"/>
  <c r="G3034" i="1"/>
  <c r="H3034" i="1"/>
  <c r="I3034" i="1"/>
  <c r="F3032" i="1"/>
  <c r="G3032" i="1"/>
  <c r="H3032" i="1"/>
  <c r="I3032" i="1"/>
  <c r="J3032" i="1"/>
  <c r="K3032" i="1"/>
  <c r="L3032" i="1"/>
  <c r="M3032" i="1"/>
  <c r="N3032" i="1"/>
  <c r="O3032" i="1"/>
  <c r="P3032" i="1"/>
  <c r="Q3032" i="1"/>
  <c r="E3031" i="1"/>
  <c r="G3031" i="1"/>
  <c r="H3031" i="1"/>
  <c r="I3031" i="1"/>
  <c r="K3031" i="1"/>
  <c r="L3031" i="1"/>
  <c r="M3031" i="1"/>
  <c r="N3031" i="1"/>
  <c r="O3031" i="1"/>
  <c r="P3031" i="1"/>
  <c r="Q3031" i="1"/>
  <c r="D3030" i="1"/>
  <c r="F3030" i="1"/>
  <c r="G3030" i="1"/>
  <c r="H3030" i="1"/>
  <c r="I3030" i="1"/>
  <c r="J3030" i="1"/>
  <c r="K3030" i="1"/>
  <c r="L3030" i="1"/>
  <c r="M3030" i="1"/>
  <c r="N3030" i="1"/>
  <c r="O3030" i="1"/>
  <c r="P3030" i="1"/>
  <c r="Q3030" i="1"/>
  <c r="C3029" i="1"/>
  <c r="E3029" i="1"/>
  <c r="F3029" i="1"/>
  <c r="G3029" i="1"/>
  <c r="H3029" i="1"/>
  <c r="I3029" i="1"/>
  <c r="J3029" i="1"/>
  <c r="K3029" i="1"/>
  <c r="L3029" i="1"/>
  <c r="M3029" i="1"/>
  <c r="N3029" i="1"/>
  <c r="O3029" i="1"/>
  <c r="P3029" i="1"/>
  <c r="Q3029" i="1"/>
  <c r="D3028" i="1"/>
  <c r="E3028" i="1"/>
  <c r="F3028" i="1"/>
  <c r="G3028" i="1"/>
  <c r="H3028" i="1"/>
  <c r="I3028" i="1"/>
  <c r="J3028" i="1"/>
  <c r="K3028" i="1"/>
  <c r="L3028" i="1"/>
  <c r="M3028" i="1"/>
  <c r="N3028" i="1"/>
  <c r="O3028" i="1"/>
  <c r="P3028" i="1"/>
  <c r="Q3028" i="1"/>
  <c r="C3021" i="1"/>
  <c r="D3021" i="1"/>
  <c r="E3021" i="1"/>
  <c r="F3021" i="1"/>
  <c r="G3021" i="1"/>
  <c r="H3021" i="1"/>
  <c r="I3021" i="1"/>
  <c r="J3021" i="1"/>
  <c r="K3021" i="1"/>
  <c r="L3021" i="1"/>
  <c r="M3021" i="1"/>
  <c r="N3021" i="1"/>
  <c r="O3021" i="1"/>
  <c r="P3021" i="1"/>
  <c r="Q3021" i="1"/>
  <c r="C3022" i="1"/>
  <c r="D3022" i="1"/>
  <c r="E3022" i="1"/>
  <c r="F3022" i="1"/>
  <c r="G3022" i="1"/>
  <c r="H3022" i="1"/>
  <c r="I3022" i="1"/>
  <c r="J3022" i="1"/>
  <c r="K3022" i="1"/>
  <c r="L3022" i="1"/>
  <c r="M3022" i="1"/>
  <c r="N3022" i="1"/>
  <c r="O3022" i="1"/>
  <c r="P3022" i="1"/>
  <c r="Q3022" i="1"/>
  <c r="C3023" i="1"/>
  <c r="D3023" i="1"/>
  <c r="E3023" i="1"/>
  <c r="F3023" i="1"/>
  <c r="G3023" i="1"/>
  <c r="H3023" i="1"/>
  <c r="I3023" i="1"/>
  <c r="J3023" i="1"/>
  <c r="K3023" i="1"/>
  <c r="L3023" i="1"/>
  <c r="M3023" i="1"/>
  <c r="N3023" i="1"/>
  <c r="O3023" i="1"/>
  <c r="P3023" i="1"/>
  <c r="Q3023" i="1"/>
  <c r="C3024" i="1"/>
  <c r="D3024" i="1"/>
  <c r="E3024" i="1"/>
  <c r="F3024" i="1"/>
  <c r="G3024" i="1"/>
  <c r="H3024" i="1"/>
  <c r="I3024" i="1"/>
  <c r="J3024" i="1"/>
  <c r="K3024" i="1"/>
  <c r="L3024" i="1"/>
  <c r="M3024" i="1"/>
  <c r="N3024" i="1"/>
  <c r="O3024" i="1"/>
  <c r="P3024" i="1"/>
  <c r="Q3024" i="1"/>
  <c r="C3025" i="1"/>
  <c r="D3025" i="1"/>
  <c r="E3025" i="1"/>
  <c r="F3025" i="1"/>
  <c r="G3025" i="1"/>
  <c r="H3025" i="1"/>
  <c r="I3025" i="1"/>
  <c r="J3025" i="1"/>
  <c r="K3025" i="1"/>
  <c r="L3025" i="1"/>
  <c r="M3025" i="1"/>
  <c r="N3025" i="1"/>
  <c r="O3025" i="1"/>
  <c r="P3025" i="1"/>
  <c r="Q3025" i="1"/>
  <c r="C3026" i="1"/>
  <c r="D3026" i="1"/>
  <c r="E3026" i="1"/>
  <c r="F3026" i="1"/>
  <c r="G3026" i="1"/>
  <c r="H3026" i="1"/>
  <c r="I3026" i="1"/>
  <c r="J3026" i="1"/>
  <c r="K3026" i="1"/>
  <c r="L3026" i="1"/>
  <c r="M3026" i="1"/>
  <c r="N3026" i="1"/>
  <c r="O3026" i="1"/>
  <c r="P3026" i="1"/>
  <c r="Q3026" i="1"/>
  <c r="C3027" i="1"/>
  <c r="D3027" i="1"/>
  <c r="E3027" i="1"/>
  <c r="F3027" i="1"/>
  <c r="G3027" i="1"/>
  <c r="H3027" i="1"/>
  <c r="I3027" i="1"/>
  <c r="J3027" i="1"/>
  <c r="K3027" i="1"/>
  <c r="L3027" i="1"/>
  <c r="M3027" i="1"/>
  <c r="N3027" i="1"/>
  <c r="O3027" i="1"/>
  <c r="P3027" i="1"/>
  <c r="Q3027" i="1"/>
  <c r="C3020" i="1"/>
  <c r="D3020" i="1"/>
  <c r="E3020" i="1"/>
  <c r="F3020" i="1"/>
  <c r="G3020" i="1"/>
  <c r="H3020" i="1"/>
  <c r="I3020" i="1"/>
  <c r="J3020" i="1"/>
  <c r="K3020" i="1"/>
  <c r="L3020" i="1"/>
  <c r="M3020" i="1"/>
  <c r="N3020" i="1"/>
  <c r="O3020" i="1"/>
  <c r="P3020" i="1"/>
  <c r="Q3020" i="1"/>
  <c r="G3015" i="1"/>
  <c r="H3015" i="1"/>
  <c r="I3015" i="1"/>
  <c r="K3015" i="1"/>
  <c r="L3015" i="1"/>
  <c r="M3015" i="1"/>
  <c r="N3015" i="1"/>
  <c r="O3015" i="1"/>
  <c r="P3015" i="1"/>
  <c r="Q3015" i="1"/>
  <c r="F3014" i="1"/>
  <c r="G3014" i="1"/>
  <c r="H3014" i="1"/>
  <c r="I3014" i="1"/>
  <c r="J3014" i="1"/>
  <c r="K3014" i="1"/>
  <c r="L3014" i="1"/>
  <c r="M3014" i="1"/>
  <c r="N3014" i="1"/>
  <c r="O3014" i="1"/>
  <c r="P3014" i="1"/>
  <c r="Q3014" i="1"/>
  <c r="E3013" i="1"/>
  <c r="G3013" i="1"/>
  <c r="H3013" i="1"/>
  <c r="I3013" i="1"/>
  <c r="K3013" i="1"/>
  <c r="L3013" i="1"/>
  <c r="M3013" i="1"/>
  <c r="N3013" i="1"/>
  <c r="O3013" i="1"/>
  <c r="P3013" i="1"/>
  <c r="Q3013" i="1"/>
  <c r="D3012" i="1"/>
  <c r="F3012" i="1"/>
  <c r="G3012" i="1"/>
  <c r="H3012" i="1"/>
  <c r="I3012" i="1"/>
  <c r="J3012" i="1"/>
  <c r="K3012" i="1"/>
  <c r="L3012" i="1"/>
  <c r="M3012" i="1"/>
  <c r="N3012" i="1"/>
  <c r="O3012" i="1"/>
  <c r="P3012" i="1"/>
  <c r="Q3012" i="1"/>
  <c r="C3011" i="1"/>
  <c r="E3011" i="1"/>
  <c r="F3011" i="1"/>
  <c r="G3011" i="1"/>
  <c r="H3011" i="1"/>
  <c r="I3011" i="1"/>
  <c r="J3011" i="1"/>
  <c r="K3011" i="1"/>
  <c r="L3011" i="1"/>
  <c r="M3011" i="1"/>
  <c r="N3011" i="1"/>
  <c r="O3011" i="1"/>
  <c r="P3011" i="1"/>
  <c r="Q3011" i="1"/>
  <c r="D3010" i="1"/>
  <c r="E3010" i="1"/>
  <c r="F3010" i="1"/>
  <c r="G3010" i="1"/>
  <c r="H3010" i="1"/>
  <c r="I3010" i="1"/>
  <c r="J3010" i="1"/>
  <c r="K3010" i="1"/>
  <c r="L3010" i="1"/>
  <c r="M3010" i="1"/>
  <c r="N3010" i="1"/>
  <c r="O3010" i="1"/>
  <c r="P3010" i="1"/>
  <c r="Q3010" i="1"/>
  <c r="C3002" i="1"/>
  <c r="D3002" i="1"/>
  <c r="E3002" i="1"/>
  <c r="F3002" i="1"/>
  <c r="G3002" i="1"/>
  <c r="H3002" i="1"/>
  <c r="I3002" i="1"/>
  <c r="J3002" i="1"/>
  <c r="K3002" i="1"/>
  <c r="L3002" i="1"/>
  <c r="M3002" i="1"/>
  <c r="N3002" i="1"/>
  <c r="O3002" i="1"/>
  <c r="P3002" i="1"/>
  <c r="Q3002" i="1"/>
  <c r="C3003" i="1"/>
  <c r="D3003" i="1"/>
  <c r="E3003" i="1"/>
  <c r="F3003" i="1"/>
  <c r="G3003" i="1"/>
  <c r="H3003" i="1"/>
  <c r="I3003" i="1"/>
  <c r="J3003" i="1"/>
  <c r="K3003" i="1"/>
  <c r="L3003" i="1"/>
  <c r="M3003" i="1"/>
  <c r="N3003" i="1"/>
  <c r="O3003" i="1"/>
  <c r="P3003" i="1"/>
  <c r="Q3003" i="1"/>
  <c r="C3004" i="1"/>
  <c r="D3004" i="1"/>
  <c r="E3004" i="1"/>
  <c r="F3004" i="1"/>
  <c r="G3004" i="1"/>
  <c r="H3004" i="1"/>
  <c r="I3004" i="1"/>
  <c r="J3004" i="1"/>
  <c r="K3004" i="1"/>
  <c r="L3004" i="1"/>
  <c r="M3004" i="1"/>
  <c r="N3004" i="1"/>
  <c r="O3004" i="1"/>
  <c r="P3004" i="1"/>
  <c r="Q3004" i="1"/>
  <c r="C3005" i="1"/>
  <c r="D3005" i="1"/>
  <c r="E3005" i="1"/>
  <c r="F3005" i="1"/>
  <c r="G3005" i="1"/>
  <c r="H3005" i="1"/>
  <c r="I3005" i="1"/>
  <c r="J3005" i="1"/>
  <c r="K3005" i="1"/>
  <c r="L3005" i="1"/>
  <c r="M3005" i="1"/>
  <c r="N3005" i="1"/>
  <c r="O3005" i="1"/>
  <c r="P3005" i="1"/>
  <c r="Q3005" i="1"/>
  <c r="C3006" i="1"/>
  <c r="D3006" i="1"/>
  <c r="E3006" i="1"/>
  <c r="F3006" i="1"/>
  <c r="G3006" i="1"/>
  <c r="H3006" i="1"/>
  <c r="I3006" i="1"/>
  <c r="J3006" i="1"/>
  <c r="K3006" i="1"/>
  <c r="L3006" i="1"/>
  <c r="M3006" i="1"/>
  <c r="N3006" i="1"/>
  <c r="O3006" i="1"/>
  <c r="P3006" i="1"/>
  <c r="Q3006" i="1"/>
  <c r="C3007" i="1"/>
  <c r="D3007" i="1"/>
  <c r="E3007" i="1"/>
  <c r="F3007" i="1"/>
  <c r="G3007" i="1"/>
  <c r="H3007" i="1"/>
  <c r="I3007" i="1"/>
  <c r="J3007" i="1"/>
  <c r="K3007" i="1"/>
  <c r="L3007" i="1"/>
  <c r="M3007" i="1"/>
  <c r="N3007" i="1"/>
  <c r="O3007" i="1"/>
  <c r="P3007" i="1"/>
  <c r="Q3007" i="1"/>
  <c r="C3008" i="1"/>
  <c r="D3008" i="1"/>
  <c r="E3008" i="1"/>
  <c r="F3008" i="1"/>
  <c r="G3008" i="1"/>
  <c r="H3008" i="1"/>
  <c r="I3008" i="1"/>
  <c r="J3008" i="1"/>
  <c r="K3008" i="1"/>
  <c r="L3008" i="1"/>
  <c r="M3008" i="1"/>
  <c r="N3008" i="1"/>
  <c r="O3008" i="1"/>
  <c r="P3008" i="1"/>
  <c r="Q3008" i="1"/>
  <c r="C3009" i="1"/>
  <c r="D3009" i="1"/>
  <c r="E3009" i="1"/>
  <c r="F3009" i="1"/>
  <c r="G3009" i="1"/>
  <c r="H3009" i="1"/>
  <c r="I3009" i="1"/>
  <c r="J3009" i="1"/>
  <c r="K3009" i="1"/>
  <c r="L3009" i="1"/>
  <c r="M3009" i="1"/>
  <c r="N3009" i="1"/>
  <c r="O3009" i="1"/>
  <c r="P3009" i="1"/>
  <c r="Q3009" i="1"/>
  <c r="C3001" i="1"/>
  <c r="D3001" i="1"/>
  <c r="E3001" i="1"/>
  <c r="F3001" i="1"/>
  <c r="G3001" i="1"/>
  <c r="H3001" i="1"/>
  <c r="I3001" i="1"/>
  <c r="J3001" i="1"/>
  <c r="K3001" i="1"/>
  <c r="L3001" i="1"/>
  <c r="M3001" i="1"/>
  <c r="N3001" i="1"/>
  <c r="O3001" i="1"/>
  <c r="P3001" i="1"/>
  <c r="Q3001" i="1"/>
  <c r="F2945" i="1"/>
  <c r="G2945" i="1"/>
  <c r="H2945" i="1"/>
  <c r="I2945" i="1"/>
  <c r="J2945" i="1"/>
  <c r="K2945" i="1"/>
  <c r="L2945" i="1"/>
  <c r="M2945" i="1"/>
  <c r="N2945" i="1"/>
  <c r="O2945" i="1"/>
  <c r="P2945" i="1"/>
  <c r="Q2945" i="1"/>
  <c r="H2946" i="1"/>
  <c r="I2946" i="1"/>
  <c r="J2946" i="1"/>
  <c r="K2946" i="1"/>
  <c r="L2946" i="1"/>
  <c r="M2946" i="1"/>
  <c r="N2946" i="1"/>
  <c r="O2946" i="1"/>
  <c r="P2946" i="1"/>
  <c r="Q2946" i="1"/>
  <c r="C2944" i="1"/>
  <c r="D2944" i="1"/>
  <c r="H2944" i="1"/>
  <c r="I2944" i="1"/>
  <c r="J2944" i="1"/>
  <c r="K2944" i="1"/>
  <c r="L2944" i="1"/>
  <c r="M2944" i="1"/>
  <c r="N2944" i="1"/>
  <c r="O2944" i="1"/>
  <c r="P2944" i="1"/>
  <c r="Q2944" i="1"/>
  <c r="C2943" i="1"/>
  <c r="D2943" i="1"/>
  <c r="G2943" i="1"/>
  <c r="H2943" i="1"/>
  <c r="I2943" i="1"/>
  <c r="J2943" i="1"/>
  <c r="K2943" i="1"/>
  <c r="L2943" i="1"/>
  <c r="M2943" i="1"/>
  <c r="N2943" i="1"/>
  <c r="O2943" i="1"/>
  <c r="P2943" i="1"/>
  <c r="Q2943" i="1"/>
  <c r="C2942" i="1"/>
  <c r="D2942" i="1"/>
  <c r="F2942" i="1"/>
  <c r="G2942" i="1"/>
  <c r="H2942" i="1"/>
  <c r="I2942" i="1"/>
  <c r="J2942" i="1"/>
  <c r="K2942" i="1"/>
  <c r="L2942" i="1"/>
  <c r="M2942" i="1"/>
  <c r="N2942" i="1"/>
  <c r="O2942" i="1"/>
  <c r="P2942" i="1"/>
  <c r="Q2942" i="1"/>
  <c r="C2933" i="1"/>
  <c r="D2933" i="1"/>
  <c r="E2933" i="1"/>
  <c r="F2933" i="1"/>
  <c r="G2933" i="1"/>
  <c r="H2933" i="1"/>
  <c r="I2933" i="1"/>
  <c r="J2933" i="1"/>
  <c r="K2933" i="1"/>
  <c r="L2933" i="1"/>
  <c r="M2933" i="1"/>
  <c r="N2933" i="1"/>
  <c r="O2933" i="1"/>
  <c r="P2933" i="1"/>
  <c r="Q2933" i="1"/>
  <c r="C2934" i="1"/>
  <c r="D2934" i="1"/>
  <c r="E2934" i="1"/>
  <c r="F2934" i="1"/>
  <c r="G2934" i="1"/>
  <c r="H2934" i="1"/>
  <c r="I2934" i="1"/>
  <c r="J2934" i="1"/>
  <c r="K2934" i="1"/>
  <c r="L2934" i="1"/>
  <c r="M2934" i="1"/>
  <c r="N2934" i="1"/>
  <c r="O2934" i="1"/>
  <c r="P2934" i="1"/>
  <c r="Q2934" i="1"/>
  <c r="C2935" i="1"/>
  <c r="D2935" i="1"/>
  <c r="E2935" i="1"/>
  <c r="F2935" i="1"/>
  <c r="G2935" i="1"/>
  <c r="H2935" i="1"/>
  <c r="I2935" i="1"/>
  <c r="J2935" i="1"/>
  <c r="K2935" i="1"/>
  <c r="L2935" i="1"/>
  <c r="M2935" i="1"/>
  <c r="N2935" i="1"/>
  <c r="O2935" i="1"/>
  <c r="P2935" i="1"/>
  <c r="Q2935" i="1"/>
  <c r="C2936" i="1"/>
  <c r="D2936" i="1"/>
  <c r="E2936" i="1"/>
  <c r="F2936" i="1"/>
  <c r="G2936" i="1"/>
  <c r="H2936" i="1"/>
  <c r="I2936" i="1"/>
  <c r="J2936" i="1"/>
  <c r="K2936" i="1"/>
  <c r="L2936" i="1"/>
  <c r="M2936" i="1"/>
  <c r="N2936" i="1"/>
  <c r="O2936" i="1"/>
  <c r="P2936" i="1"/>
  <c r="Q2936" i="1"/>
  <c r="C2937" i="1"/>
  <c r="D2937" i="1"/>
  <c r="E2937" i="1"/>
  <c r="F2937" i="1"/>
  <c r="G2937" i="1"/>
  <c r="H2937" i="1"/>
  <c r="I2937" i="1"/>
  <c r="J2937" i="1"/>
  <c r="K2937" i="1"/>
  <c r="L2937" i="1"/>
  <c r="M2937" i="1"/>
  <c r="N2937" i="1"/>
  <c r="O2937" i="1"/>
  <c r="P2937" i="1"/>
  <c r="Q2937" i="1"/>
  <c r="C2938" i="1"/>
  <c r="D2938" i="1"/>
  <c r="E2938" i="1"/>
  <c r="F2938" i="1"/>
  <c r="G2938" i="1"/>
  <c r="H2938" i="1"/>
  <c r="I2938" i="1"/>
  <c r="J2938" i="1"/>
  <c r="K2938" i="1"/>
  <c r="L2938" i="1"/>
  <c r="M2938" i="1"/>
  <c r="N2938" i="1"/>
  <c r="O2938" i="1"/>
  <c r="P2938" i="1"/>
  <c r="Q2938" i="1"/>
  <c r="C2939" i="1"/>
  <c r="D2939" i="1"/>
  <c r="E2939" i="1"/>
  <c r="F2939" i="1"/>
  <c r="G2939" i="1"/>
  <c r="H2939" i="1"/>
  <c r="I2939" i="1"/>
  <c r="J2939" i="1"/>
  <c r="K2939" i="1"/>
  <c r="L2939" i="1"/>
  <c r="M2939" i="1"/>
  <c r="N2939" i="1"/>
  <c r="O2939" i="1"/>
  <c r="P2939" i="1"/>
  <c r="Q2939" i="1"/>
  <c r="C2940" i="1"/>
  <c r="D2940" i="1"/>
  <c r="E2940" i="1"/>
  <c r="F2940" i="1"/>
  <c r="G2940" i="1"/>
  <c r="H2940" i="1"/>
  <c r="I2940" i="1"/>
  <c r="J2940" i="1"/>
  <c r="K2940" i="1"/>
  <c r="L2940" i="1"/>
  <c r="M2940" i="1"/>
  <c r="N2940" i="1"/>
  <c r="O2940" i="1"/>
  <c r="P2940" i="1"/>
  <c r="Q2940" i="1"/>
  <c r="C2941" i="1"/>
  <c r="D2941" i="1"/>
  <c r="E2941" i="1"/>
  <c r="F2941" i="1"/>
  <c r="G2941" i="1"/>
  <c r="H2941" i="1"/>
  <c r="I2941" i="1"/>
  <c r="J2941" i="1"/>
  <c r="K2941" i="1"/>
  <c r="L2941" i="1"/>
  <c r="M2941" i="1"/>
  <c r="N2941" i="1"/>
  <c r="O2941" i="1"/>
  <c r="P2941" i="1"/>
  <c r="Q2941" i="1"/>
  <c r="C2932" i="1"/>
  <c r="D2932" i="1"/>
  <c r="E2932" i="1"/>
  <c r="F2932" i="1"/>
  <c r="G2932" i="1"/>
  <c r="H2932" i="1"/>
  <c r="I2932" i="1"/>
  <c r="J2932" i="1"/>
  <c r="K2932" i="1"/>
  <c r="L2932" i="1"/>
  <c r="M2932" i="1"/>
  <c r="N2932" i="1"/>
  <c r="O2932" i="1"/>
  <c r="P2932" i="1"/>
  <c r="Q2932" i="1"/>
  <c r="G2896" i="1"/>
  <c r="H2896" i="1"/>
  <c r="I2896" i="1"/>
  <c r="J2896" i="1"/>
  <c r="K2896" i="1"/>
  <c r="L2896" i="1"/>
  <c r="M2896" i="1"/>
  <c r="N2896" i="1"/>
  <c r="O2896" i="1"/>
  <c r="P2896" i="1"/>
  <c r="Q2896" i="1"/>
  <c r="F2894" i="1"/>
  <c r="G2894" i="1"/>
  <c r="H2894" i="1"/>
  <c r="I2894" i="1"/>
  <c r="J2894" i="1"/>
  <c r="K2894" i="1"/>
  <c r="L2894" i="1"/>
  <c r="M2894" i="1"/>
  <c r="N2894" i="1"/>
  <c r="O2894" i="1"/>
  <c r="P2894" i="1"/>
  <c r="Q2894" i="1"/>
  <c r="D2893" i="1"/>
  <c r="E2893" i="1"/>
  <c r="F2893" i="1"/>
  <c r="G2893" i="1"/>
  <c r="H2893" i="1"/>
  <c r="I2893" i="1"/>
  <c r="J2893" i="1"/>
  <c r="K2893" i="1"/>
  <c r="L2893" i="1"/>
  <c r="M2893" i="1"/>
  <c r="N2893" i="1"/>
  <c r="O2893" i="1"/>
  <c r="P2893" i="1"/>
  <c r="Q2893" i="1"/>
  <c r="C2883" i="1"/>
  <c r="D2883" i="1"/>
  <c r="E2883" i="1"/>
  <c r="F2883" i="1"/>
  <c r="G2883" i="1"/>
  <c r="H2883" i="1"/>
  <c r="I2883" i="1"/>
  <c r="J2883" i="1"/>
  <c r="K2883" i="1"/>
  <c r="L2883" i="1"/>
  <c r="M2883" i="1"/>
  <c r="N2883" i="1"/>
  <c r="O2883" i="1"/>
  <c r="P2883" i="1"/>
  <c r="Q2883" i="1"/>
  <c r="C2884" i="1"/>
  <c r="D2884" i="1"/>
  <c r="E2884" i="1"/>
  <c r="F2884" i="1"/>
  <c r="G2884" i="1"/>
  <c r="H2884" i="1"/>
  <c r="I2884" i="1"/>
  <c r="J2884" i="1"/>
  <c r="K2884" i="1"/>
  <c r="L2884" i="1"/>
  <c r="M2884" i="1"/>
  <c r="N2884" i="1"/>
  <c r="O2884" i="1"/>
  <c r="P2884" i="1"/>
  <c r="Q2884" i="1"/>
  <c r="C2885" i="1"/>
  <c r="D2885" i="1"/>
  <c r="E2885" i="1"/>
  <c r="F2885" i="1"/>
  <c r="G2885" i="1"/>
  <c r="H2885" i="1"/>
  <c r="I2885" i="1"/>
  <c r="J2885" i="1"/>
  <c r="K2885" i="1"/>
  <c r="L2885" i="1"/>
  <c r="M2885" i="1"/>
  <c r="N2885" i="1"/>
  <c r="O2885" i="1"/>
  <c r="P2885" i="1"/>
  <c r="Q2885" i="1"/>
  <c r="C2886" i="1"/>
  <c r="D2886" i="1"/>
  <c r="E2886" i="1"/>
  <c r="F2886" i="1"/>
  <c r="G2886" i="1"/>
  <c r="H2886" i="1"/>
  <c r="I2886" i="1"/>
  <c r="J2886" i="1"/>
  <c r="K2886" i="1"/>
  <c r="L2886" i="1"/>
  <c r="M2886" i="1"/>
  <c r="N2886" i="1"/>
  <c r="O2886" i="1"/>
  <c r="P2886" i="1"/>
  <c r="Q2886" i="1"/>
  <c r="C2887" i="1"/>
  <c r="D2887" i="1"/>
  <c r="E2887" i="1"/>
  <c r="F2887" i="1"/>
  <c r="G2887" i="1"/>
  <c r="H2887" i="1"/>
  <c r="I2887" i="1"/>
  <c r="J2887" i="1"/>
  <c r="K2887" i="1"/>
  <c r="L2887" i="1"/>
  <c r="M2887" i="1"/>
  <c r="N2887" i="1"/>
  <c r="O2887" i="1"/>
  <c r="P2887" i="1"/>
  <c r="Q2887" i="1"/>
  <c r="C2888" i="1"/>
  <c r="D2888" i="1"/>
  <c r="E2888" i="1"/>
  <c r="F2888" i="1"/>
  <c r="G2888" i="1"/>
  <c r="H2888" i="1"/>
  <c r="I2888" i="1"/>
  <c r="J2888" i="1"/>
  <c r="K2888" i="1"/>
  <c r="L2888" i="1"/>
  <c r="M2888" i="1"/>
  <c r="N2888" i="1"/>
  <c r="O2888" i="1"/>
  <c r="P2888" i="1"/>
  <c r="Q2888" i="1"/>
  <c r="C2889" i="1"/>
  <c r="D2889" i="1"/>
  <c r="E2889" i="1"/>
  <c r="F2889" i="1"/>
  <c r="G2889" i="1"/>
  <c r="H2889" i="1"/>
  <c r="I2889" i="1"/>
  <c r="J2889" i="1"/>
  <c r="K2889" i="1"/>
  <c r="L2889" i="1"/>
  <c r="M2889" i="1"/>
  <c r="N2889" i="1"/>
  <c r="O2889" i="1"/>
  <c r="P2889" i="1"/>
  <c r="Q2889" i="1"/>
  <c r="C2890" i="1"/>
  <c r="D2890" i="1"/>
  <c r="E2890" i="1"/>
  <c r="F2890" i="1"/>
  <c r="G2890" i="1"/>
  <c r="H2890" i="1"/>
  <c r="I2890" i="1"/>
  <c r="J2890" i="1"/>
  <c r="K2890" i="1"/>
  <c r="L2890" i="1"/>
  <c r="M2890" i="1"/>
  <c r="N2890" i="1"/>
  <c r="O2890" i="1"/>
  <c r="P2890" i="1"/>
  <c r="Q2890" i="1"/>
  <c r="C2891" i="1"/>
  <c r="D2891" i="1"/>
  <c r="E2891" i="1"/>
  <c r="F2891" i="1"/>
  <c r="G2891" i="1"/>
  <c r="H2891" i="1"/>
  <c r="I2891" i="1"/>
  <c r="J2891" i="1"/>
  <c r="K2891" i="1"/>
  <c r="L2891" i="1"/>
  <c r="M2891" i="1"/>
  <c r="N2891" i="1"/>
  <c r="O2891" i="1"/>
  <c r="P2891" i="1"/>
  <c r="Q2891" i="1"/>
  <c r="C2892" i="1"/>
  <c r="D2892" i="1"/>
  <c r="E2892" i="1"/>
  <c r="F2892" i="1"/>
  <c r="G2892" i="1"/>
  <c r="H2892" i="1"/>
  <c r="I2892" i="1"/>
  <c r="J2892" i="1"/>
  <c r="K2892" i="1"/>
  <c r="L2892" i="1"/>
  <c r="M2892" i="1"/>
  <c r="N2892" i="1"/>
  <c r="O2892" i="1"/>
  <c r="P2892" i="1"/>
  <c r="Q2892" i="1"/>
  <c r="C2882" i="1"/>
  <c r="D2882" i="1"/>
  <c r="E2882" i="1"/>
  <c r="F2882" i="1"/>
  <c r="G2882" i="1"/>
  <c r="H2882" i="1"/>
  <c r="I2882" i="1"/>
  <c r="J2882" i="1"/>
  <c r="K2882" i="1"/>
  <c r="L2882" i="1"/>
  <c r="M2882" i="1"/>
  <c r="N2882" i="1"/>
  <c r="O2882" i="1"/>
  <c r="P2882" i="1"/>
  <c r="Q2882" i="1"/>
  <c r="G2877" i="1"/>
  <c r="H2877" i="1"/>
  <c r="I2877" i="1"/>
  <c r="J2877" i="1"/>
  <c r="K2877" i="1"/>
  <c r="L2877" i="1"/>
  <c r="M2877" i="1"/>
  <c r="N2877" i="1"/>
  <c r="O2877" i="1"/>
  <c r="P2877" i="1"/>
  <c r="Q2877" i="1"/>
  <c r="F2876" i="1"/>
  <c r="G2876" i="1"/>
  <c r="H2876" i="1"/>
  <c r="I2876" i="1"/>
  <c r="J2876" i="1"/>
  <c r="K2876" i="1"/>
  <c r="L2876" i="1"/>
  <c r="M2876" i="1"/>
  <c r="N2876" i="1"/>
  <c r="O2876" i="1"/>
  <c r="P2876" i="1"/>
  <c r="Q2876" i="1"/>
  <c r="D2875" i="1"/>
  <c r="E2875" i="1"/>
  <c r="F2875" i="1"/>
  <c r="G2875" i="1"/>
  <c r="H2875" i="1"/>
  <c r="I2875" i="1"/>
  <c r="J2875" i="1"/>
  <c r="K2875" i="1"/>
  <c r="L2875" i="1"/>
  <c r="M2875" i="1"/>
  <c r="N2875" i="1"/>
  <c r="O2875" i="1"/>
  <c r="P2875" i="1"/>
  <c r="Q2875" i="1"/>
  <c r="C2864" i="1"/>
  <c r="D2864" i="1"/>
  <c r="E2864" i="1"/>
  <c r="F2864" i="1"/>
  <c r="G2864" i="1"/>
  <c r="H2864" i="1"/>
  <c r="I2864" i="1"/>
  <c r="J2864" i="1"/>
  <c r="K2864" i="1"/>
  <c r="L2864" i="1"/>
  <c r="M2864" i="1"/>
  <c r="N2864" i="1"/>
  <c r="O2864" i="1"/>
  <c r="P2864" i="1"/>
  <c r="Q2864" i="1"/>
  <c r="C2865" i="1"/>
  <c r="D2865" i="1"/>
  <c r="E2865" i="1"/>
  <c r="F2865" i="1"/>
  <c r="G2865" i="1"/>
  <c r="H2865" i="1"/>
  <c r="I2865" i="1"/>
  <c r="J2865" i="1"/>
  <c r="K2865" i="1"/>
  <c r="L2865" i="1"/>
  <c r="M2865" i="1"/>
  <c r="N2865" i="1"/>
  <c r="O2865" i="1"/>
  <c r="P2865" i="1"/>
  <c r="Q2865" i="1"/>
  <c r="C2866" i="1"/>
  <c r="D2866" i="1"/>
  <c r="E2866" i="1"/>
  <c r="F2866" i="1"/>
  <c r="G2866" i="1"/>
  <c r="H2866" i="1"/>
  <c r="I2866" i="1"/>
  <c r="J2866" i="1"/>
  <c r="K2866" i="1"/>
  <c r="L2866" i="1"/>
  <c r="M2866" i="1"/>
  <c r="N2866" i="1"/>
  <c r="O2866" i="1"/>
  <c r="P2866" i="1"/>
  <c r="Q2866" i="1"/>
  <c r="C2867" i="1"/>
  <c r="D2867" i="1"/>
  <c r="E2867" i="1"/>
  <c r="F2867" i="1"/>
  <c r="G2867" i="1"/>
  <c r="H2867" i="1"/>
  <c r="I2867" i="1"/>
  <c r="J2867" i="1"/>
  <c r="K2867" i="1"/>
  <c r="L2867" i="1"/>
  <c r="M2867" i="1"/>
  <c r="N2867" i="1"/>
  <c r="O2867" i="1"/>
  <c r="P2867" i="1"/>
  <c r="Q2867" i="1"/>
  <c r="C2868" i="1"/>
  <c r="D2868" i="1"/>
  <c r="E2868" i="1"/>
  <c r="F2868" i="1"/>
  <c r="G2868" i="1"/>
  <c r="H2868" i="1"/>
  <c r="I2868" i="1"/>
  <c r="J2868" i="1"/>
  <c r="K2868" i="1"/>
  <c r="L2868" i="1"/>
  <c r="M2868" i="1"/>
  <c r="N2868" i="1"/>
  <c r="O2868" i="1"/>
  <c r="P2868" i="1"/>
  <c r="Q2868" i="1"/>
  <c r="C2869" i="1"/>
  <c r="D2869" i="1"/>
  <c r="E2869" i="1"/>
  <c r="F2869" i="1"/>
  <c r="G2869" i="1"/>
  <c r="H2869" i="1"/>
  <c r="I2869" i="1"/>
  <c r="J2869" i="1"/>
  <c r="K2869" i="1"/>
  <c r="L2869" i="1"/>
  <c r="M2869" i="1"/>
  <c r="N2869" i="1"/>
  <c r="O2869" i="1"/>
  <c r="P2869" i="1"/>
  <c r="Q2869" i="1"/>
  <c r="C2870" i="1"/>
  <c r="D2870" i="1"/>
  <c r="E2870" i="1"/>
  <c r="F2870" i="1"/>
  <c r="G2870" i="1"/>
  <c r="H2870" i="1"/>
  <c r="I2870" i="1"/>
  <c r="J2870" i="1"/>
  <c r="K2870" i="1"/>
  <c r="L2870" i="1"/>
  <c r="M2870" i="1"/>
  <c r="N2870" i="1"/>
  <c r="O2870" i="1"/>
  <c r="P2870" i="1"/>
  <c r="Q2870" i="1"/>
  <c r="C2871" i="1"/>
  <c r="D2871" i="1"/>
  <c r="E2871" i="1"/>
  <c r="F2871" i="1"/>
  <c r="G2871" i="1"/>
  <c r="H2871" i="1"/>
  <c r="I2871" i="1"/>
  <c r="J2871" i="1"/>
  <c r="K2871" i="1"/>
  <c r="L2871" i="1"/>
  <c r="M2871" i="1"/>
  <c r="N2871" i="1"/>
  <c r="O2871" i="1"/>
  <c r="P2871" i="1"/>
  <c r="Q2871" i="1"/>
  <c r="C2872" i="1"/>
  <c r="D2872" i="1"/>
  <c r="E2872" i="1"/>
  <c r="F2872" i="1"/>
  <c r="G2872" i="1"/>
  <c r="H2872" i="1"/>
  <c r="I2872" i="1"/>
  <c r="J2872" i="1"/>
  <c r="K2872" i="1"/>
  <c r="L2872" i="1"/>
  <c r="M2872" i="1"/>
  <c r="N2872" i="1"/>
  <c r="O2872" i="1"/>
  <c r="P2872" i="1"/>
  <c r="Q2872" i="1"/>
  <c r="C2873" i="1"/>
  <c r="D2873" i="1"/>
  <c r="E2873" i="1"/>
  <c r="F2873" i="1"/>
  <c r="G2873" i="1"/>
  <c r="H2873" i="1"/>
  <c r="I2873" i="1"/>
  <c r="J2873" i="1"/>
  <c r="K2873" i="1"/>
  <c r="L2873" i="1"/>
  <c r="M2873" i="1"/>
  <c r="N2873" i="1"/>
  <c r="O2873" i="1"/>
  <c r="P2873" i="1"/>
  <c r="Q2873" i="1"/>
  <c r="C2874" i="1"/>
  <c r="D2874" i="1"/>
  <c r="E2874" i="1"/>
  <c r="F2874" i="1"/>
  <c r="G2874" i="1"/>
  <c r="H2874" i="1"/>
  <c r="I2874" i="1"/>
  <c r="J2874" i="1"/>
  <c r="K2874" i="1"/>
  <c r="L2874" i="1"/>
  <c r="M2874" i="1"/>
  <c r="N2874" i="1"/>
  <c r="O2874" i="1"/>
  <c r="P2874" i="1"/>
  <c r="Q2874" i="1"/>
  <c r="C2863" i="1"/>
  <c r="D2863" i="1"/>
  <c r="E2863" i="1"/>
  <c r="F2863" i="1"/>
  <c r="G2863" i="1"/>
  <c r="H2863" i="1"/>
  <c r="I2863" i="1"/>
  <c r="J2863" i="1"/>
  <c r="K2863" i="1"/>
  <c r="L2863" i="1"/>
  <c r="M2863" i="1"/>
  <c r="N2863" i="1"/>
  <c r="O2863" i="1"/>
  <c r="P2863" i="1"/>
  <c r="Q2863" i="1"/>
  <c r="C2815" i="1"/>
  <c r="D2815" i="1"/>
  <c r="E2815" i="1"/>
  <c r="F2815" i="1"/>
  <c r="G2815" i="1"/>
  <c r="H2815" i="1"/>
  <c r="I2815" i="1"/>
  <c r="J2815" i="1"/>
  <c r="K2815" i="1"/>
  <c r="L2815" i="1"/>
  <c r="M2815" i="1"/>
  <c r="N2815" i="1"/>
  <c r="O2815" i="1"/>
  <c r="P2815" i="1"/>
  <c r="Q2815" i="1"/>
  <c r="G2827" i="1"/>
  <c r="H2827" i="1"/>
  <c r="I2827" i="1"/>
  <c r="J2827" i="1"/>
  <c r="K2827" i="1"/>
  <c r="L2827" i="1"/>
  <c r="M2827" i="1"/>
  <c r="N2827" i="1"/>
  <c r="O2827" i="1"/>
  <c r="P2827" i="1"/>
  <c r="Q2827" i="1"/>
  <c r="F2825" i="1"/>
  <c r="G2825" i="1"/>
  <c r="H2825" i="1"/>
  <c r="I2825" i="1"/>
  <c r="J2825" i="1"/>
  <c r="K2825" i="1"/>
  <c r="L2825" i="1"/>
  <c r="M2825" i="1"/>
  <c r="N2825" i="1"/>
  <c r="O2825" i="1"/>
  <c r="P2825" i="1"/>
  <c r="Q2825" i="1"/>
  <c r="C2814" i="1"/>
  <c r="D2814" i="1"/>
  <c r="E2814" i="1"/>
  <c r="F2814" i="1"/>
  <c r="G2814" i="1"/>
  <c r="H2814" i="1"/>
  <c r="I2814" i="1"/>
  <c r="J2814" i="1"/>
  <c r="K2814" i="1"/>
  <c r="L2814" i="1"/>
  <c r="M2814" i="1"/>
  <c r="N2814" i="1"/>
  <c r="O2814" i="1"/>
  <c r="P2814" i="1"/>
  <c r="Q2814" i="1"/>
  <c r="C2816" i="1"/>
  <c r="D2816" i="1"/>
  <c r="E2816" i="1"/>
  <c r="F2816" i="1"/>
  <c r="G2816" i="1"/>
  <c r="H2816" i="1"/>
  <c r="I2816" i="1"/>
  <c r="J2816" i="1"/>
  <c r="K2816" i="1"/>
  <c r="L2816" i="1"/>
  <c r="M2816" i="1"/>
  <c r="N2816" i="1"/>
  <c r="O2816" i="1"/>
  <c r="P2816" i="1"/>
  <c r="Q2816" i="1"/>
  <c r="C2817" i="1"/>
  <c r="D2817" i="1"/>
  <c r="E2817" i="1"/>
  <c r="F2817" i="1"/>
  <c r="G2817" i="1"/>
  <c r="H2817" i="1"/>
  <c r="I2817" i="1"/>
  <c r="J2817" i="1"/>
  <c r="K2817" i="1"/>
  <c r="L2817" i="1"/>
  <c r="M2817" i="1"/>
  <c r="N2817" i="1"/>
  <c r="O2817" i="1"/>
  <c r="P2817" i="1"/>
  <c r="Q2817" i="1"/>
  <c r="C2818" i="1"/>
  <c r="D2818" i="1"/>
  <c r="E2818" i="1"/>
  <c r="F2818" i="1"/>
  <c r="G2818" i="1"/>
  <c r="H2818" i="1"/>
  <c r="I2818" i="1"/>
  <c r="J2818" i="1"/>
  <c r="K2818" i="1"/>
  <c r="L2818" i="1"/>
  <c r="M2818" i="1"/>
  <c r="N2818" i="1"/>
  <c r="O2818" i="1"/>
  <c r="P2818" i="1"/>
  <c r="Q2818" i="1"/>
  <c r="C2819" i="1"/>
  <c r="D2819" i="1"/>
  <c r="E2819" i="1"/>
  <c r="F2819" i="1"/>
  <c r="G2819" i="1"/>
  <c r="H2819" i="1"/>
  <c r="I2819" i="1"/>
  <c r="J2819" i="1"/>
  <c r="K2819" i="1"/>
  <c r="L2819" i="1"/>
  <c r="M2819" i="1"/>
  <c r="N2819" i="1"/>
  <c r="O2819" i="1"/>
  <c r="P2819" i="1"/>
  <c r="Q2819" i="1"/>
  <c r="C2820" i="1"/>
  <c r="D2820" i="1"/>
  <c r="E2820" i="1"/>
  <c r="F2820" i="1"/>
  <c r="G2820" i="1"/>
  <c r="H2820" i="1"/>
  <c r="I2820" i="1"/>
  <c r="J2820" i="1"/>
  <c r="K2820" i="1"/>
  <c r="L2820" i="1"/>
  <c r="M2820" i="1"/>
  <c r="N2820" i="1"/>
  <c r="O2820" i="1"/>
  <c r="P2820" i="1"/>
  <c r="Q2820" i="1"/>
  <c r="C2821" i="1"/>
  <c r="D2821" i="1"/>
  <c r="E2821" i="1"/>
  <c r="F2821" i="1"/>
  <c r="G2821" i="1"/>
  <c r="H2821" i="1"/>
  <c r="I2821" i="1"/>
  <c r="J2821" i="1"/>
  <c r="K2821" i="1"/>
  <c r="L2821" i="1"/>
  <c r="M2821" i="1"/>
  <c r="N2821" i="1"/>
  <c r="O2821" i="1"/>
  <c r="P2821" i="1"/>
  <c r="Q2821" i="1"/>
  <c r="C2822" i="1"/>
  <c r="D2822" i="1"/>
  <c r="E2822" i="1"/>
  <c r="F2822" i="1"/>
  <c r="G2822" i="1"/>
  <c r="H2822" i="1"/>
  <c r="I2822" i="1"/>
  <c r="J2822" i="1"/>
  <c r="K2822" i="1"/>
  <c r="L2822" i="1"/>
  <c r="M2822" i="1"/>
  <c r="N2822" i="1"/>
  <c r="O2822" i="1"/>
  <c r="P2822" i="1"/>
  <c r="Q2822" i="1"/>
  <c r="C2823" i="1"/>
  <c r="D2823" i="1"/>
  <c r="E2823" i="1"/>
  <c r="F2823" i="1"/>
  <c r="G2823" i="1"/>
  <c r="H2823" i="1"/>
  <c r="I2823" i="1"/>
  <c r="J2823" i="1"/>
  <c r="K2823" i="1"/>
  <c r="L2823" i="1"/>
  <c r="M2823" i="1"/>
  <c r="N2823" i="1"/>
  <c r="O2823" i="1"/>
  <c r="P2823" i="1"/>
  <c r="Q2823" i="1"/>
  <c r="C2824" i="1"/>
  <c r="D2824" i="1"/>
  <c r="E2824" i="1"/>
  <c r="F2824" i="1"/>
  <c r="G2824" i="1"/>
  <c r="H2824" i="1"/>
  <c r="I2824" i="1"/>
  <c r="J2824" i="1"/>
  <c r="K2824" i="1"/>
  <c r="L2824" i="1"/>
  <c r="M2824" i="1"/>
  <c r="N2824" i="1"/>
  <c r="O2824" i="1"/>
  <c r="P2824" i="1"/>
  <c r="Q2824" i="1"/>
  <c r="C2813" i="1"/>
  <c r="D2813" i="1"/>
  <c r="E2813" i="1"/>
  <c r="F2813" i="1"/>
  <c r="G2813" i="1"/>
  <c r="H2813" i="1"/>
  <c r="I2813" i="1"/>
  <c r="J2813" i="1"/>
  <c r="K2813" i="1"/>
  <c r="L2813" i="1"/>
  <c r="M2813" i="1"/>
  <c r="N2813" i="1"/>
  <c r="O2813" i="1"/>
  <c r="P2813" i="1"/>
  <c r="Q2813" i="1"/>
  <c r="G2808" i="1"/>
  <c r="H2808" i="1"/>
  <c r="I2808" i="1"/>
  <c r="J2808" i="1"/>
  <c r="K2808" i="1"/>
  <c r="L2808" i="1"/>
  <c r="M2808" i="1"/>
  <c r="N2808" i="1"/>
  <c r="O2808" i="1"/>
  <c r="P2808" i="1"/>
  <c r="Q2808" i="1"/>
  <c r="F2807" i="1"/>
  <c r="G2807" i="1"/>
  <c r="H2807" i="1"/>
  <c r="I2807" i="1"/>
  <c r="J2807" i="1"/>
  <c r="K2807" i="1"/>
  <c r="L2807" i="1"/>
  <c r="M2807" i="1"/>
  <c r="N2807" i="1"/>
  <c r="O2807" i="1"/>
  <c r="P2807" i="1"/>
  <c r="Q2807" i="1"/>
  <c r="C2795" i="1"/>
  <c r="D2795" i="1"/>
  <c r="E2795" i="1"/>
  <c r="F2795" i="1"/>
  <c r="G2795" i="1"/>
  <c r="H2795" i="1"/>
  <c r="I2795" i="1"/>
  <c r="J2795" i="1"/>
  <c r="K2795" i="1"/>
  <c r="L2795" i="1"/>
  <c r="M2795" i="1"/>
  <c r="N2795" i="1"/>
  <c r="O2795" i="1"/>
  <c r="P2795" i="1"/>
  <c r="Q2795" i="1"/>
  <c r="C2796" i="1"/>
  <c r="D2796" i="1"/>
  <c r="E2796" i="1"/>
  <c r="F2796" i="1"/>
  <c r="G2796" i="1"/>
  <c r="H2796" i="1"/>
  <c r="I2796" i="1"/>
  <c r="J2796" i="1"/>
  <c r="K2796" i="1"/>
  <c r="L2796" i="1"/>
  <c r="M2796" i="1"/>
  <c r="N2796" i="1"/>
  <c r="O2796" i="1"/>
  <c r="P2796" i="1"/>
  <c r="Q2796" i="1"/>
  <c r="C2797" i="1"/>
  <c r="D2797" i="1"/>
  <c r="E2797" i="1"/>
  <c r="F2797" i="1"/>
  <c r="G2797" i="1"/>
  <c r="H2797" i="1"/>
  <c r="I2797" i="1"/>
  <c r="J2797" i="1"/>
  <c r="K2797" i="1"/>
  <c r="L2797" i="1"/>
  <c r="M2797" i="1"/>
  <c r="N2797" i="1"/>
  <c r="O2797" i="1"/>
  <c r="P2797" i="1"/>
  <c r="Q2797" i="1"/>
  <c r="C2798" i="1"/>
  <c r="D2798" i="1"/>
  <c r="E2798" i="1"/>
  <c r="F2798" i="1"/>
  <c r="G2798" i="1"/>
  <c r="H2798" i="1"/>
  <c r="I2798" i="1"/>
  <c r="J2798" i="1"/>
  <c r="K2798" i="1"/>
  <c r="L2798" i="1"/>
  <c r="M2798" i="1"/>
  <c r="N2798" i="1"/>
  <c r="O2798" i="1"/>
  <c r="P2798" i="1"/>
  <c r="Q2798" i="1"/>
  <c r="C2799" i="1"/>
  <c r="D2799" i="1"/>
  <c r="E2799" i="1"/>
  <c r="F2799" i="1"/>
  <c r="G2799" i="1"/>
  <c r="H2799" i="1"/>
  <c r="I2799" i="1"/>
  <c r="J2799" i="1"/>
  <c r="K2799" i="1"/>
  <c r="L2799" i="1"/>
  <c r="M2799" i="1"/>
  <c r="N2799" i="1"/>
  <c r="O2799" i="1"/>
  <c r="P2799" i="1"/>
  <c r="Q2799" i="1"/>
  <c r="C2800" i="1"/>
  <c r="D2800" i="1"/>
  <c r="E2800" i="1"/>
  <c r="F2800" i="1"/>
  <c r="G2800" i="1"/>
  <c r="H2800" i="1"/>
  <c r="I2800" i="1"/>
  <c r="J2800" i="1"/>
  <c r="K2800" i="1"/>
  <c r="L2800" i="1"/>
  <c r="M2800" i="1"/>
  <c r="N2800" i="1"/>
  <c r="O2800" i="1"/>
  <c r="P2800" i="1"/>
  <c r="Q2800" i="1"/>
  <c r="C2801" i="1"/>
  <c r="D2801" i="1"/>
  <c r="E2801" i="1"/>
  <c r="F2801" i="1"/>
  <c r="G2801" i="1"/>
  <c r="H2801" i="1"/>
  <c r="I2801" i="1"/>
  <c r="J2801" i="1"/>
  <c r="K2801" i="1"/>
  <c r="L2801" i="1"/>
  <c r="M2801" i="1"/>
  <c r="N2801" i="1"/>
  <c r="O2801" i="1"/>
  <c r="P2801" i="1"/>
  <c r="Q2801" i="1"/>
  <c r="C2802" i="1"/>
  <c r="D2802" i="1"/>
  <c r="E2802" i="1"/>
  <c r="F2802" i="1"/>
  <c r="G2802" i="1"/>
  <c r="H2802" i="1"/>
  <c r="I2802" i="1"/>
  <c r="J2802" i="1"/>
  <c r="K2802" i="1"/>
  <c r="L2802" i="1"/>
  <c r="M2802" i="1"/>
  <c r="N2802" i="1"/>
  <c r="O2802" i="1"/>
  <c r="P2802" i="1"/>
  <c r="Q2802" i="1"/>
  <c r="C2803" i="1"/>
  <c r="D2803" i="1"/>
  <c r="E2803" i="1"/>
  <c r="F2803" i="1"/>
  <c r="G2803" i="1"/>
  <c r="H2803" i="1"/>
  <c r="I2803" i="1"/>
  <c r="J2803" i="1"/>
  <c r="K2803" i="1"/>
  <c r="L2803" i="1"/>
  <c r="M2803" i="1"/>
  <c r="N2803" i="1"/>
  <c r="O2803" i="1"/>
  <c r="P2803" i="1"/>
  <c r="Q2803" i="1"/>
  <c r="C2804" i="1"/>
  <c r="D2804" i="1"/>
  <c r="E2804" i="1"/>
  <c r="F2804" i="1"/>
  <c r="G2804" i="1"/>
  <c r="H2804" i="1"/>
  <c r="I2804" i="1"/>
  <c r="J2804" i="1"/>
  <c r="K2804" i="1"/>
  <c r="L2804" i="1"/>
  <c r="M2804" i="1"/>
  <c r="N2804" i="1"/>
  <c r="O2804" i="1"/>
  <c r="P2804" i="1"/>
  <c r="Q2804" i="1"/>
  <c r="C2805" i="1"/>
  <c r="D2805" i="1"/>
  <c r="E2805" i="1"/>
  <c r="F2805" i="1"/>
  <c r="G2805" i="1"/>
  <c r="H2805" i="1"/>
  <c r="I2805" i="1"/>
  <c r="J2805" i="1"/>
  <c r="K2805" i="1"/>
  <c r="L2805" i="1"/>
  <c r="M2805" i="1"/>
  <c r="N2805" i="1"/>
  <c r="O2805" i="1"/>
  <c r="P2805" i="1"/>
  <c r="Q2805" i="1"/>
  <c r="C2806" i="1"/>
  <c r="D2806" i="1"/>
  <c r="E2806" i="1"/>
  <c r="F2806" i="1"/>
  <c r="G2806" i="1"/>
  <c r="H2806" i="1"/>
  <c r="I2806" i="1"/>
  <c r="J2806" i="1"/>
  <c r="K2806" i="1"/>
  <c r="L2806" i="1"/>
  <c r="M2806" i="1"/>
  <c r="N2806" i="1"/>
  <c r="O2806" i="1"/>
  <c r="P2806" i="1"/>
  <c r="Q2806" i="1"/>
  <c r="C2794" i="1"/>
  <c r="D2794" i="1"/>
  <c r="E2794" i="1"/>
  <c r="F2794" i="1"/>
  <c r="G2794" i="1"/>
  <c r="H2794" i="1"/>
  <c r="I2794" i="1"/>
  <c r="J2794" i="1"/>
  <c r="K2794" i="1"/>
  <c r="L2794" i="1"/>
  <c r="M2794" i="1"/>
  <c r="N2794" i="1"/>
  <c r="O2794" i="1"/>
  <c r="P2794" i="1"/>
  <c r="Q2794" i="1"/>
  <c r="G2758" i="1"/>
  <c r="H2758" i="1"/>
  <c r="I2758" i="1"/>
  <c r="J2758" i="1"/>
  <c r="K2758" i="1"/>
  <c r="L2758" i="1"/>
  <c r="M2758" i="1"/>
  <c r="N2758" i="1"/>
  <c r="O2758" i="1"/>
  <c r="P2758" i="1"/>
  <c r="Q2758" i="1"/>
  <c r="F2756" i="1"/>
  <c r="G2756" i="1"/>
  <c r="H2756" i="1"/>
  <c r="I2756" i="1"/>
  <c r="J2756" i="1"/>
  <c r="K2756" i="1"/>
  <c r="L2756" i="1"/>
  <c r="M2756" i="1"/>
  <c r="N2756" i="1"/>
  <c r="O2756" i="1"/>
  <c r="P2756" i="1"/>
  <c r="Q2756" i="1"/>
  <c r="C2745" i="1"/>
  <c r="D2745" i="1"/>
  <c r="E2745" i="1"/>
  <c r="F2745" i="1"/>
  <c r="G2745" i="1"/>
  <c r="H2745" i="1"/>
  <c r="I2745" i="1"/>
  <c r="J2745" i="1"/>
  <c r="K2745" i="1"/>
  <c r="L2745" i="1"/>
  <c r="M2745" i="1"/>
  <c r="N2745" i="1"/>
  <c r="O2745" i="1"/>
  <c r="P2745" i="1"/>
  <c r="Q2745" i="1"/>
  <c r="C2746" i="1"/>
  <c r="D2746" i="1"/>
  <c r="E2746" i="1"/>
  <c r="F2746" i="1"/>
  <c r="G2746" i="1"/>
  <c r="H2746" i="1"/>
  <c r="I2746" i="1"/>
  <c r="J2746" i="1"/>
  <c r="K2746" i="1"/>
  <c r="L2746" i="1"/>
  <c r="M2746" i="1"/>
  <c r="N2746" i="1"/>
  <c r="O2746" i="1"/>
  <c r="P2746" i="1"/>
  <c r="Q2746" i="1"/>
  <c r="C2747" i="1"/>
  <c r="D2747" i="1"/>
  <c r="E2747" i="1"/>
  <c r="F2747" i="1"/>
  <c r="G2747" i="1"/>
  <c r="H2747" i="1"/>
  <c r="I2747" i="1"/>
  <c r="J2747" i="1"/>
  <c r="K2747" i="1"/>
  <c r="L2747" i="1"/>
  <c r="M2747" i="1"/>
  <c r="N2747" i="1"/>
  <c r="O2747" i="1"/>
  <c r="P2747" i="1"/>
  <c r="Q2747" i="1"/>
  <c r="C2748" i="1"/>
  <c r="D2748" i="1"/>
  <c r="E2748" i="1"/>
  <c r="F2748" i="1"/>
  <c r="G2748" i="1"/>
  <c r="H2748" i="1"/>
  <c r="I2748" i="1"/>
  <c r="J2748" i="1"/>
  <c r="K2748" i="1"/>
  <c r="L2748" i="1"/>
  <c r="M2748" i="1"/>
  <c r="N2748" i="1"/>
  <c r="O2748" i="1"/>
  <c r="P2748" i="1"/>
  <c r="Q2748" i="1"/>
  <c r="C2749" i="1"/>
  <c r="D2749" i="1"/>
  <c r="E2749" i="1"/>
  <c r="F2749" i="1"/>
  <c r="G2749" i="1"/>
  <c r="H2749" i="1"/>
  <c r="I2749" i="1"/>
  <c r="J2749" i="1"/>
  <c r="K2749" i="1"/>
  <c r="L2749" i="1"/>
  <c r="M2749" i="1"/>
  <c r="N2749" i="1"/>
  <c r="O2749" i="1"/>
  <c r="P2749" i="1"/>
  <c r="Q2749" i="1"/>
  <c r="C2750" i="1"/>
  <c r="D2750" i="1"/>
  <c r="E2750" i="1"/>
  <c r="F2750" i="1"/>
  <c r="G2750" i="1"/>
  <c r="H2750" i="1"/>
  <c r="I2750" i="1"/>
  <c r="J2750" i="1"/>
  <c r="K2750" i="1"/>
  <c r="L2750" i="1"/>
  <c r="M2750" i="1"/>
  <c r="N2750" i="1"/>
  <c r="O2750" i="1"/>
  <c r="P2750" i="1"/>
  <c r="Q2750" i="1"/>
  <c r="C2751" i="1"/>
  <c r="D2751" i="1"/>
  <c r="E2751" i="1"/>
  <c r="F2751" i="1"/>
  <c r="G2751" i="1"/>
  <c r="H2751" i="1"/>
  <c r="I2751" i="1"/>
  <c r="J2751" i="1"/>
  <c r="K2751" i="1"/>
  <c r="L2751" i="1"/>
  <c r="M2751" i="1"/>
  <c r="N2751" i="1"/>
  <c r="O2751" i="1"/>
  <c r="P2751" i="1"/>
  <c r="Q2751" i="1"/>
  <c r="C2752" i="1"/>
  <c r="D2752" i="1"/>
  <c r="E2752" i="1"/>
  <c r="F2752" i="1"/>
  <c r="G2752" i="1"/>
  <c r="H2752" i="1"/>
  <c r="I2752" i="1"/>
  <c r="J2752" i="1"/>
  <c r="K2752" i="1"/>
  <c r="L2752" i="1"/>
  <c r="M2752" i="1"/>
  <c r="N2752" i="1"/>
  <c r="O2752" i="1"/>
  <c r="P2752" i="1"/>
  <c r="Q2752" i="1"/>
  <c r="C2753" i="1"/>
  <c r="D2753" i="1"/>
  <c r="E2753" i="1"/>
  <c r="F2753" i="1"/>
  <c r="G2753" i="1"/>
  <c r="H2753" i="1"/>
  <c r="I2753" i="1"/>
  <c r="J2753" i="1"/>
  <c r="K2753" i="1"/>
  <c r="L2753" i="1"/>
  <c r="M2753" i="1"/>
  <c r="N2753" i="1"/>
  <c r="O2753" i="1"/>
  <c r="P2753" i="1"/>
  <c r="Q2753" i="1"/>
  <c r="C2754" i="1"/>
  <c r="D2754" i="1"/>
  <c r="E2754" i="1"/>
  <c r="F2754" i="1"/>
  <c r="G2754" i="1"/>
  <c r="H2754" i="1"/>
  <c r="I2754" i="1"/>
  <c r="J2754" i="1"/>
  <c r="K2754" i="1"/>
  <c r="L2754" i="1"/>
  <c r="M2754" i="1"/>
  <c r="N2754" i="1"/>
  <c r="O2754" i="1"/>
  <c r="P2754" i="1"/>
  <c r="Q2754" i="1"/>
  <c r="C2755" i="1"/>
  <c r="D2755" i="1"/>
  <c r="E2755" i="1"/>
  <c r="F2755" i="1"/>
  <c r="G2755" i="1"/>
  <c r="H2755" i="1"/>
  <c r="I2755" i="1"/>
  <c r="J2755" i="1"/>
  <c r="K2755" i="1"/>
  <c r="L2755" i="1"/>
  <c r="M2755" i="1"/>
  <c r="N2755" i="1"/>
  <c r="O2755" i="1"/>
  <c r="P2755" i="1"/>
  <c r="Q2755" i="1"/>
  <c r="C2744" i="1"/>
  <c r="D2744" i="1"/>
  <c r="E2744" i="1"/>
  <c r="F2744" i="1"/>
  <c r="G2744" i="1"/>
  <c r="H2744" i="1"/>
  <c r="I2744" i="1"/>
  <c r="J2744" i="1"/>
  <c r="K2744" i="1"/>
  <c r="L2744" i="1"/>
  <c r="M2744" i="1"/>
  <c r="N2744" i="1"/>
  <c r="O2744" i="1"/>
  <c r="P2744" i="1"/>
  <c r="Q2744" i="1"/>
  <c r="G2739" i="1"/>
  <c r="H2739" i="1"/>
  <c r="I2739" i="1"/>
  <c r="J2739" i="1"/>
  <c r="K2739" i="1"/>
  <c r="L2739" i="1"/>
  <c r="M2739" i="1"/>
  <c r="N2739" i="1"/>
  <c r="O2739" i="1"/>
  <c r="P2739" i="1"/>
  <c r="Q2739" i="1"/>
  <c r="F2738" i="1"/>
  <c r="G2738" i="1"/>
  <c r="H2738" i="1"/>
  <c r="I2738" i="1"/>
  <c r="J2738" i="1"/>
  <c r="K2738" i="1"/>
  <c r="L2738" i="1"/>
  <c r="M2738" i="1"/>
  <c r="N2738" i="1"/>
  <c r="O2738" i="1"/>
  <c r="P2738" i="1"/>
  <c r="Q2738" i="1"/>
  <c r="C2726" i="1"/>
  <c r="D2726" i="1"/>
  <c r="E2726" i="1"/>
  <c r="F2726" i="1"/>
  <c r="G2726" i="1"/>
  <c r="H2726" i="1"/>
  <c r="I2726" i="1"/>
  <c r="J2726" i="1"/>
  <c r="K2726" i="1"/>
  <c r="L2726" i="1"/>
  <c r="M2726" i="1"/>
  <c r="N2726" i="1"/>
  <c r="O2726" i="1"/>
  <c r="P2726" i="1"/>
  <c r="Q2726" i="1"/>
  <c r="C2727" i="1"/>
  <c r="D2727" i="1"/>
  <c r="E2727" i="1"/>
  <c r="F2727" i="1"/>
  <c r="G2727" i="1"/>
  <c r="H2727" i="1"/>
  <c r="I2727" i="1"/>
  <c r="J2727" i="1"/>
  <c r="K2727" i="1"/>
  <c r="L2727" i="1"/>
  <c r="M2727" i="1"/>
  <c r="N2727" i="1"/>
  <c r="O2727" i="1"/>
  <c r="P2727" i="1"/>
  <c r="Q2727" i="1"/>
  <c r="C2728" i="1"/>
  <c r="D2728" i="1"/>
  <c r="E2728" i="1"/>
  <c r="F2728" i="1"/>
  <c r="G2728" i="1"/>
  <c r="H2728" i="1"/>
  <c r="I2728" i="1"/>
  <c r="J2728" i="1"/>
  <c r="K2728" i="1"/>
  <c r="L2728" i="1"/>
  <c r="M2728" i="1"/>
  <c r="N2728" i="1"/>
  <c r="O2728" i="1"/>
  <c r="P2728" i="1"/>
  <c r="Q2728" i="1"/>
  <c r="C2729" i="1"/>
  <c r="D2729" i="1"/>
  <c r="E2729" i="1"/>
  <c r="F2729" i="1"/>
  <c r="G2729" i="1"/>
  <c r="H2729" i="1"/>
  <c r="I2729" i="1"/>
  <c r="J2729" i="1"/>
  <c r="K2729" i="1"/>
  <c r="L2729" i="1"/>
  <c r="M2729" i="1"/>
  <c r="N2729" i="1"/>
  <c r="O2729" i="1"/>
  <c r="P2729" i="1"/>
  <c r="Q2729" i="1"/>
  <c r="C2730" i="1"/>
  <c r="D2730" i="1"/>
  <c r="E2730" i="1"/>
  <c r="F2730" i="1"/>
  <c r="G2730" i="1"/>
  <c r="H2730" i="1"/>
  <c r="I2730" i="1"/>
  <c r="J2730" i="1"/>
  <c r="K2730" i="1"/>
  <c r="L2730" i="1"/>
  <c r="M2730" i="1"/>
  <c r="N2730" i="1"/>
  <c r="O2730" i="1"/>
  <c r="P2730" i="1"/>
  <c r="Q2730" i="1"/>
  <c r="C2731" i="1"/>
  <c r="D2731" i="1"/>
  <c r="E2731" i="1"/>
  <c r="F2731" i="1"/>
  <c r="G2731" i="1"/>
  <c r="H2731" i="1"/>
  <c r="I2731" i="1"/>
  <c r="J2731" i="1"/>
  <c r="K2731" i="1"/>
  <c r="L2731" i="1"/>
  <c r="M2731" i="1"/>
  <c r="N2731" i="1"/>
  <c r="O2731" i="1"/>
  <c r="P2731" i="1"/>
  <c r="Q2731" i="1"/>
  <c r="C2732" i="1"/>
  <c r="D2732" i="1"/>
  <c r="E2732" i="1"/>
  <c r="F2732" i="1"/>
  <c r="G2732" i="1"/>
  <c r="H2732" i="1"/>
  <c r="I2732" i="1"/>
  <c r="J2732" i="1"/>
  <c r="K2732" i="1"/>
  <c r="L2732" i="1"/>
  <c r="M2732" i="1"/>
  <c r="N2732" i="1"/>
  <c r="O2732" i="1"/>
  <c r="P2732" i="1"/>
  <c r="Q2732" i="1"/>
  <c r="C2733" i="1"/>
  <c r="D2733" i="1"/>
  <c r="E2733" i="1"/>
  <c r="F2733" i="1"/>
  <c r="G2733" i="1"/>
  <c r="H2733" i="1"/>
  <c r="I2733" i="1"/>
  <c r="J2733" i="1"/>
  <c r="K2733" i="1"/>
  <c r="L2733" i="1"/>
  <c r="M2733" i="1"/>
  <c r="N2733" i="1"/>
  <c r="O2733" i="1"/>
  <c r="P2733" i="1"/>
  <c r="Q2733" i="1"/>
  <c r="C2734" i="1"/>
  <c r="D2734" i="1"/>
  <c r="E2734" i="1"/>
  <c r="F2734" i="1"/>
  <c r="G2734" i="1"/>
  <c r="H2734" i="1"/>
  <c r="I2734" i="1"/>
  <c r="J2734" i="1"/>
  <c r="K2734" i="1"/>
  <c r="L2734" i="1"/>
  <c r="M2734" i="1"/>
  <c r="N2734" i="1"/>
  <c r="O2734" i="1"/>
  <c r="P2734" i="1"/>
  <c r="Q2734" i="1"/>
  <c r="C2735" i="1"/>
  <c r="D2735" i="1"/>
  <c r="E2735" i="1"/>
  <c r="F2735" i="1"/>
  <c r="G2735" i="1"/>
  <c r="H2735" i="1"/>
  <c r="I2735" i="1"/>
  <c r="J2735" i="1"/>
  <c r="K2735" i="1"/>
  <c r="L2735" i="1"/>
  <c r="M2735" i="1"/>
  <c r="N2735" i="1"/>
  <c r="O2735" i="1"/>
  <c r="P2735" i="1"/>
  <c r="Q2735" i="1"/>
  <c r="C2736" i="1"/>
  <c r="D2736" i="1"/>
  <c r="E2736" i="1"/>
  <c r="F2736" i="1"/>
  <c r="G2736" i="1"/>
  <c r="H2736" i="1"/>
  <c r="I2736" i="1"/>
  <c r="J2736" i="1"/>
  <c r="K2736" i="1"/>
  <c r="L2736" i="1"/>
  <c r="M2736" i="1"/>
  <c r="N2736" i="1"/>
  <c r="O2736" i="1"/>
  <c r="P2736" i="1"/>
  <c r="Q2736" i="1"/>
  <c r="C2737" i="1"/>
  <c r="D2737" i="1"/>
  <c r="E2737" i="1"/>
  <c r="F2737" i="1"/>
  <c r="G2737" i="1"/>
  <c r="H2737" i="1"/>
  <c r="I2737" i="1"/>
  <c r="J2737" i="1"/>
  <c r="K2737" i="1"/>
  <c r="L2737" i="1"/>
  <c r="M2737" i="1"/>
  <c r="N2737" i="1"/>
  <c r="O2737" i="1"/>
  <c r="P2737" i="1"/>
  <c r="Q2737" i="1"/>
  <c r="C2725" i="1"/>
  <c r="D2725" i="1"/>
  <c r="E2725" i="1"/>
  <c r="F2725" i="1"/>
  <c r="G2725" i="1"/>
  <c r="H2725" i="1"/>
  <c r="I2725" i="1"/>
  <c r="J2725" i="1"/>
  <c r="K2725" i="1"/>
  <c r="L2725" i="1"/>
  <c r="M2725" i="1"/>
  <c r="N2725" i="1"/>
  <c r="O2725" i="1"/>
  <c r="P2725" i="1"/>
  <c r="Q2725" i="1"/>
  <c r="G2689" i="1"/>
  <c r="H2689" i="1"/>
  <c r="I2689" i="1"/>
  <c r="J2689" i="1"/>
  <c r="K2689" i="1"/>
  <c r="L2689" i="1"/>
  <c r="M2689" i="1"/>
  <c r="N2689" i="1"/>
  <c r="O2689" i="1"/>
  <c r="P2689" i="1"/>
  <c r="T2690" i="1" s="1"/>
  <c r="Q2689" i="1"/>
  <c r="F2687" i="1"/>
  <c r="G2687" i="1"/>
  <c r="H2687" i="1"/>
  <c r="I2687" i="1"/>
  <c r="J2687" i="1"/>
  <c r="K2687" i="1"/>
  <c r="L2687" i="1"/>
  <c r="M2687" i="1"/>
  <c r="N2687" i="1"/>
  <c r="O2687" i="1"/>
  <c r="P2687" i="1"/>
  <c r="T2688" i="1" s="1"/>
  <c r="Q2687" i="1"/>
  <c r="C2676" i="1"/>
  <c r="D2676" i="1"/>
  <c r="E2676" i="1"/>
  <c r="F2676" i="1"/>
  <c r="G2676" i="1"/>
  <c r="H2676" i="1"/>
  <c r="I2676" i="1"/>
  <c r="J2676" i="1"/>
  <c r="K2676" i="1"/>
  <c r="L2676" i="1"/>
  <c r="M2676" i="1"/>
  <c r="N2676" i="1"/>
  <c r="O2676" i="1"/>
  <c r="P2676" i="1"/>
  <c r="Q2676" i="1"/>
  <c r="C2677" i="1"/>
  <c r="D2677" i="1"/>
  <c r="E2677" i="1"/>
  <c r="F2677" i="1"/>
  <c r="G2677" i="1"/>
  <c r="H2677" i="1"/>
  <c r="I2677" i="1"/>
  <c r="J2677" i="1"/>
  <c r="K2677" i="1"/>
  <c r="L2677" i="1"/>
  <c r="M2677" i="1"/>
  <c r="N2677" i="1"/>
  <c r="O2677" i="1"/>
  <c r="P2677" i="1"/>
  <c r="Q2677" i="1"/>
  <c r="C2678" i="1"/>
  <c r="D2678" i="1"/>
  <c r="E2678" i="1"/>
  <c r="F2678" i="1"/>
  <c r="G2678" i="1"/>
  <c r="H2678" i="1"/>
  <c r="I2678" i="1"/>
  <c r="J2678" i="1"/>
  <c r="K2678" i="1"/>
  <c r="L2678" i="1"/>
  <c r="M2678" i="1"/>
  <c r="N2678" i="1"/>
  <c r="O2678" i="1"/>
  <c r="P2678" i="1"/>
  <c r="Q2678" i="1"/>
  <c r="C2679" i="1"/>
  <c r="D2679" i="1"/>
  <c r="E2679" i="1"/>
  <c r="F2679" i="1"/>
  <c r="G2679" i="1"/>
  <c r="H2679" i="1"/>
  <c r="I2679" i="1"/>
  <c r="J2679" i="1"/>
  <c r="K2679" i="1"/>
  <c r="L2679" i="1"/>
  <c r="M2679" i="1"/>
  <c r="N2679" i="1"/>
  <c r="O2679" i="1"/>
  <c r="P2679" i="1"/>
  <c r="Q2679" i="1"/>
  <c r="C2680" i="1"/>
  <c r="D2680" i="1"/>
  <c r="E2680" i="1"/>
  <c r="F2680" i="1"/>
  <c r="G2680" i="1"/>
  <c r="H2680" i="1"/>
  <c r="I2680" i="1"/>
  <c r="J2680" i="1"/>
  <c r="K2680" i="1"/>
  <c r="L2680" i="1"/>
  <c r="M2680" i="1"/>
  <c r="N2680" i="1"/>
  <c r="O2680" i="1"/>
  <c r="P2680" i="1"/>
  <c r="Q2680" i="1"/>
  <c r="C2681" i="1"/>
  <c r="D2681" i="1"/>
  <c r="E2681" i="1"/>
  <c r="F2681" i="1"/>
  <c r="G2681" i="1"/>
  <c r="H2681" i="1"/>
  <c r="I2681" i="1"/>
  <c r="J2681" i="1"/>
  <c r="K2681" i="1"/>
  <c r="L2681" i="1"/>
  <c r="M2681" i="1"/>
  <c r="N2681" i="1"/>
  <c r="O2681" i="1"/>
  <c r="P2681" i="1"/>
  <c r="Q2681" i="1"/>
  <c r="C2682" i="1"/>
  <c r="D2682" i="1"/>
  <c r="E2682" i="1"/>
  <c r="F2682" i="1"/>
  <c r="G2682" i="1"/>
  <c r="H2682" i="1"/>
  <c r="I2682" i="1"/>
  <c r="J2682" i="1"/>
  <c r="K2682" i="1"/>
  <c r="L2682" i="1"/>
  <c r="M2682" i="1"/>
  <c r="N2682" i="1"/>
  <c r="O2682" i="1"/>
  <c r="P2682" i="1"/>
  <c r="Q2682" i="1"/>
  <c r="C2683" i="1"/>
  <c r="D2683" i="1"/>
  <c r="E2683" i="1"/>
  <c r="F2683" i="1"/>
  <c r="G2683" i="1"/>
  <c r="H2683" i="1"/>
  <c r="I2683" i="1"/>
  <c r="J2683" i="1"/>
  <c r="K2683" i="1"/>
  <c r="L2683" i="1"/>
  <c r="M2683" i="1"/>
  <c r="N2683" i="1"/>
  <c r="O2683" i="1"/>
  <c r="P2683" i="1"/>
  <c r="Q2683" i="1"/>
  <c r="C2684" i="1"/>
  <c r="D2684" i="1"/>
  <c r="E2684" i="1"/>
  <c r="F2684" i="1"/>
  <c r="G2684" i="1"/>
  <c r="H2684" i="1"/>
  <c r="I2684" i="1"/>
  <c r="J2684" i="1"/>
  <c r="K2684" i="1"/>
  <c r="L2684" i="1"/>
  <c r="M2684" i="1"/>
  <c r="N2684" i="1"/>
  <c r="O2684" i="1"/>
  <c r="P2684" i="1"/>
  <c r="Q2684" i="1"/>
  <c r="C2685" i="1"/>
  <c r="D2685" i="1"/>
  <c r="E2685" i="1"/>
  <c r="F2685" i="1"/>
  <c r="G2685" i="1"/>
  <c r="H2685" i="1"/>
  <c r="I2685" i="1"/>
  <c r="J2685" i="1"/>
  <c r="K2685" i="1"/>
  <c r="L2685" i="1"/>
  <c r="M2685" i="1"/>
  <c r="N2685" i="1"/>
  <c r="O2685" i="1"/>
  <c r="P2685" i="1"/>
  <c r="Q2685" i="1"/>
  <c r="C2686" i="1"/>
  <c r="D2686" i="1"/>
  <c r="E2686" i="1"/>
  <c r="F2686" i="1"/>
  <c r="G2686" i="1"/>
  <c r="H2686" i="1"/>
  <c r="I2686" i="1"/>
  <c r="J2686" i="1"/>
  <c r="K2686" i="1"/>
  <c r="L2686" i="1"/>
  <c r="M2686" i="1"/>
  <c r="N2686" i="1"/>
  <c r="O2686" i="1"/>
  <c r="P2686" i="1"/>
  <c r="Q2686" i="1"/>
  <c r="C2675" i="1"/>
  <c r="D2675" i="1"/>
  <c r="E2675" i="1"/>
  <c r="F2675" i="1"/>
  <c r="G2675" i="1"/>
  <c r="H2675" i="1"/>
  <c r="I2675" i="1"/>
  <c r="J2675" i="1"/>
  <c r="K2675" i="1"/>
  <c r="L2675" i="1"/>
  <c r="M2675" i="1"/>
  <c r="N2675" i="1"/>
  <c r="O2675" i="1"/>
  <c r="P2675" i="1"/>
  <c r="Q2675" i="1"/>
  <c r="G2670" i="1"/>
  <c r="H2670" i="1"/>
  <c r="I2670" i="1"/>
  <c r="J2670" i="1"/>
  <c r="K2670" i="1"/>
  <c r="L2670" i="1"/>
  <c r="M2670" i="1"/>
  <c r="N2670" i="1"/>
  <c r="O2670" i="1"/>
  <c r="P2670" i="1"/>
  <c r="Q2670" i="1"/>
  <c r="F2669" i="1"/>
  <c r="G2669" i="1"/>
  <c r="H2669" i="1"/>
  <c r="I2669" i="1"/>
  <c r="J2669" i="1"/>
  <c r="K2669" i="1"/>
  <c r="L2669" i="1"/>
  <c r="M2669" i="1"/>
  <c r="N2669" i="1"/>
  <c r="O2669" i="1"/>
  <c r="P2669" i="1"/>
  <c r="Q2669" i="1"/>
  <c r="C2657" i="1"/>
  <c r="D2657" i="1"/>
  <c r="E2657" i="1"/>
  <c r="F2657" i="1"/>
  <c r="G2657" i="1"/>
  <c r="H2657" i="1"/>
  <c r="I2657" i="1"/>
  <c r="J2657" i="1"/>
  <c r="K2657" i="1"/>
  <c r="L2657" i="1"/>
  <c r="M2657" i="1"/>
  <c r="N2657" i="1"/>
  <c r="O2657" i="1"/>
  <c r="P2657" i="1"/>
  <c r="Q2657" i="1"/>
  <c r="C2658" i="1"/>
  <c r="D2658" i="1"/>
  <c r="E2658" i="1"/>
  <c r="F2658" i="1"/>
  <c r="G2658" i="1"/>
  <c r="H2658" i="1"/>
  <c r="I2658" i="1"/>
  <c r="J2658" i="1"/>
  <c r="K2658" i="1"/>
  <c r="L2658" i="1"/>
  <c r="M2658" i="1"/>
  <c r="N2658" i="1"/>
  <c r="O2658" i="1"/>
  <c r="P2658" i="1"/>
  <c r="Q2658" i="1"/>
  <c r="C2659" i="1"/>
  <c r="D2659" i="1"/>
  <c r="E2659" i="1"/>
  <c r="F2659" i="1"/>
  <c r="G2659" i="1"/>
  <c r="H2659" i="1"/>
  <c r="I2659" i="1"/>
  <c r="J2659" i="1"/>
  <c r="K2659" i="1"/>
  <c r="L2659" i="1"/>
  <c r="M2659" i="1"/>
  <c r="N2659" i="1"/>
  <c r="O2659" i="1"/>
  <c r="P2659" i="1"/>
  <c r="Q2659" i="1"/>
  <c r="C2660" i="1"/>
  <c r="D2660" i="1"/>
  <c r="E2660" i="1"/>
  <c r="F2660" i="1"/>
  <c r="G2660" i="1"/>
  <c r="H2660" i="1"/>
  <c r="I2660" i="1"/>
  <c r="J2660" i="1"/>
  <c r="K2660" i="1"/>
  <c r="L2660" i="1"/>
  <c r="M2660" i="1"/>
  <c r="N2660" i="1"/>
  <c r="O2660" i="1"/>
  <c r="P2660" i="1"/>
  <c r="Q2660" i="1"/>
  <c r="C2661" i="1"/>
  <c r="D2661" i="1"/>
  <c r="E2661" i="1"/>
  <c r="F2661" i="1"/>
  <c r="G2661" i="1"/>
  <c r="H2661" i="1"/>
  <c r="I2661" i="1"/>
  <c r="J2661" i="1"/>
  <c r="K2661" i="1"/>
  <c r="L2661" i="1"/>
  <c r="M2661" i="1"/>
  <c r="N2661" i="1"/>
  <c r="O2661" i="1"/>
  <c r="P2661" i="1"/>
  <c r="Q2661" i="1"/>
  <c r="C2662" i="1"/>
  <c r="D2662" i="1"/>
  <c r="E2662" i="1"/>
  <c r="F2662" i="1"/>
  <c r="G2662" i="1"/>
  <c r="H2662" i="1"/>
  <c r="I2662" i="1"/>
  <c r="J2662" i="1"/>
  <c r="K2662" i="1"/>
  <c r="L2662" i="1"/>
  <c r="M2662" i="1"/>
  <c r="N2662" i="1"/>
  <c r="O2662" i="1"/>
  <c r="P2662" i="1"/>
  <c r="Q2662" i="1"/>
  <c r="C2663" i="1"/>
  <c r="D2663" i="1"/>
  <c r="E2663" i="1"/>
  <c r="F2663" i="1"/>
  <c r="G2663" i="1"/>
  <c r="H2663" i="1"/>
  <c r="I2663" i="1"/>
  <c r="J2663" i="1"/>
  <c r="K2663" i="1"/>
  <c r="L2663" i="1"/>
  <c r="M2663" i="1"/>
  <c r="N2663" i="1"/>
  <c r="O2663" i="1"/>
  <c r="P2663" i="1"/>
  <c r="Q2663" i="1"/>
  <c r="C2664" i="1"/>
  <c r="D2664" i="1"/>
  <c r="E2664" i="1"/>
  <c r="F2664" i="1"/>
  <c r="G2664" i="1"/>
  <c r="H2664" i="1"/>
  <c r="I2664" i="1"/>
  <c r="J2664" i="1"/>
  <c r="K2664" i="1"/>
  <c r="L2664" i="1"/>
  <c r="M2664" i="1"/>
  <c r="N2664" i="1"/>
  <c r="O2664" i="1"/>
  <c r="P2664" i="1"/>
  <c r="Q2664" i="1"/>
  <c r="C2665" i="1"/>
  <c r="D2665" i="1"/>
  <c r="E2665" i="1"/>
  <c r="F2665" i="1"/>
  <c r="G2665" i="1"/>
  <c r="H2665" i="1"/>
  <c r="I2665" i="1"/>
  <c r="J2665" i="1"/>
  <c r="K2665" i="1"/>
  <c r="L2665" i="1"/>
  <c r="M2665" i="1"/>
  <c r="N2665" i="1"/>
  <c r="O2665" i="1"/>
  <c r="P2665" i="1"/>
  <c r="Q2665" i="1"/>
  <c r="C2666" i="1"/>
  <c r="D2666" i="1"/>
  <c r="E2666" i="1"/>
  <c r="F2666" i="1"/>
  <c r="G2666" i="1"/>
  <c r="H2666" i="1"/>
  <c r="I2666" i="1"/>
  <c r="J2666" i="1"/>
  <c r="K2666" i="1"/>
  <c r="L2666" i="1"/>
  <c r="M2666" i="1"/>
  <c r="N2666" i="1"/>
  <c r="O2666" i="1"/>
  <c r="P2666" i="1"/>
  <c r="Q2666" i="1"/>
  <c r="C2667" i="1"/>
  <c r="D2667" i="1"/>
  <c r="E2667" i="1"/>
  <c r="F2667" i="1"/>
  <c r="G2667" i="1"/>
  <c r="H2667" i="1"/>
  <c r="I2667" i="1"/>
  <c r="J2667" i="1"/>
  <c r="K2667" i="1"/>
  <c r="L2667" i="1"/>
  <c r="M2667" i="1"/>
  <c r="N2667" i="1"/>
  <c r="O2667" i="1"/>
  <c r="P2667" i="1"/>
  <c r="Q2667" i="1"/>
  <c r="C2668" i="1"/>
  <c r="D2668" i="1"/>
  <c r="E2668" i="1"/>
  <c r="F2668" i="1"/>
  <c r="G2668" i="1"/>
  <c r="H2668" i="1"/>
  <c r="I2668" i="1"/>
  <c r="J2668" i="1"/>
  <c r="K2668" i="1"/>
  <c r="L2668" i="1"/>
  <c r="M2668" i="1"/>
  <c r="N2668" i="1"/>
  <c r="O2668" i="1"/>
  <c r="P2668" i="1"/>
  <c r="Q2668" i="1"/>
  <c r="C2656" i="1"/>
  <c r="D2656" i="1"/>
  <c r="E2656" i="1"/>
  <c r="F2656" i="1"/>
  <c r="G2656" i="1"/>
  <c r="H2656" i="1"/>
  <c r="I2656" i="1"/>
  <c r="J2656" i="1"/>
  <c r="K2656" i="1"/>
  <c r="L2656" i="1"/>
  <c r="M2656" i="1"/>
  <c r="N2656" i="1"/>
  <c r="O2656" i="1"/>
  <c r="P2656" i="1"/>
  <c r="Q2656" i="1"/>
  <c r="I2620" i="1"/>
  <c r="J2620" i="1"/>
  <c r="K2620" i="1"/>
  <c r="L2620" i="1"/>
  <c r="M2620" i="1"/>
  <c r="N2620" i="1"/>
  <c r="O2620" i="1"/>
  <c r="P2620" i="1"/>
  <c r="Q2620" i="1"/>
  <c r="G2620" i="1"/>
  <c r="F2618" i="1"/>
  <c r="G2618" i="1"/>
  <c r="H2618" i="1"/>
  <c r="I2618" i="1"/>
  <c r="J2618" i="1"/>
  <c r="K2618" i="1"/>
  <c r="L2618" i="1"/>
  <c r="M2618" i="1"/>
  <c r="N2618" i="1"/>
  <c r="O2618" i="1"/>
  <c r="P2618" i="1"/>
  <c r="T2619" i="1" s="1"/>
  <c r="Q2618" i="1"/>
  <c r="M2617" i="1"/>
  <c r="L2617" i="1"/>
  <c r="K2617" i="1"/>
  <c r="J2617" i="1"/>
  <c r="I2617" i="1"/>
  <c r="G2617" i="1"/>
  <c r="F2617" i="1"/>
  <c r="E2617" i="1"/>
  <c r="D2617" i="1"/>
  <c r="C2617" i="1"/>
  <c r="N2617" i="1"/>
  <c r="O2617" i="1"/>
  <c r="P2617" i="1"/>
  <c r="Q2617" i="1"/>
  <c r="C2616" i="1"/>
  <c r="D2616" i="1"/>
  <c r="E2616" i="1"/>
  <c r="F2616" i="1"/>
  <c r="I2616" i="1"/>
  <c r="J2616" i="1"/>
  <c r="K2616" i="1"/>
  <c r="L2616" i="1"/>
  <c r="M2616" i="1"/>
  <c r="N2616" i="1"/>
  <c r="O2616" i="1"/>
  <c r="P2616" i="1"/>
  <c r="Q2616" i="1"/>
  <c r="C2615" i="1"/>
  <c r="D2615" i="1"/>
  <c r="E2615" i="1"/>
  <c r="F2615" i="1"/>
  <c r="H2615" i="1"/>
  <c r="I2615" i="1"/>
  <c r="J2615" i="1"/>
  <c r="K2615" i="1"/>
  <c r="L2615" i="1"/>
  <c r="M2615" i="1"/>
  <c r="N2615" i="1"/>
  <c r="O2615" i="1"/>
  <c r="P2615" i="1"/>
  <c r="Q2615" i="1"/>
  <c r="C2607" i="1"/>
  <c r="D2607" i="1"/>
  <c r="E2607" i="1"/>
  <c r="F2607" i="1"/>
  <c r="G2607" i="1"/>
  <c r="H2607" i="1"/>
  <c r="I2607" i="1"/>
  <c r="J2607" i="1"/>
  <c r="K2607" i="1"/>
  <c r="L2607" i="1"/>
  <c r="M2607" i="1"/>
  <c r="N2607" i="1"/>
  <c r="O2607" i="1"/>
  <c r="P2607" i="1"/>
  <c r="Q2607" i="1"/>
  <c r="C2608" i="1"/>
  <c r="D2608" i="1"/>
  <c r="E2608" i="1"/>
  <c r="F2608" i="1"/>
  <c r="G2608" i="1"/>
  <c r="H2608" i="1"/>
  <c r="I2608" i="1"/>
  <c r="J2608" i="1"/>
  <c r="K2608" i="1"/>
  <c r="L2608" i="1"/>
  <c r="M2608" i="1"/>
  <c r="N2608" i="1"/>
  <c r="O2608" i="1"/>
  <c r="P2608" i="1"/>
  <c r="Q2608" i="1"/>
  <c r="C2609" i="1"/>
  <c r="D2609" i="1"/>
  <c r="E2609" i="1"/>
  <c r="F2609" i="1"/>
  <c r="G2609" i="1"/>
  <c r="H2609" i="1"/>
  <c r="I2609" i="1"/>
  <c r="J2609" i="1"/>
  <c r="K2609" i="1"/>
  <c r="L2609" i="1"/>
  <c r="M2609" i="1"/>
  <c r="N2609" i="1"/>
  <c r="O2609" i="1"/>
  <c r="P2609" i="1"/>
  <c r="Q2609" i="1"/>
  <c r="C2610" i="1"/>
  <c r="D2610" i="1"/>
  <c r="E2610" i="1"/>
  <c r="F2610" i="1"/>
  <c r="G2610" i="1"/>
  <c r="H2610" i="1"/>
  <c r="I2610" i="1"/>
  <c r="J2610" i="1"/>
  <c r="K2610" i="1"/>
  <c r="L2610" i="1"/>
  <c r="M2610" i="1"/>
  <c r="N2610" i="1"/>
  <c r="O2610" i="1"/>
  <c r="P2610" i="1"/>
  <c r="Q2610" i="1"/>
  <c r="C2611" i="1"/>
  <c r="D2611" i="1"/>
  <c r="E2611" i="1"/>
  <c r="F2611" i="1"/>
  <c r="G2611" i="1"/>
  <c r="H2611" i="1"/>
  <c r="I2611" i="1"/>
  <c r="J2611" i="1"/>
  <c r="K2611" i="1"/>
  <c r="L2611" i="1"/>
  <c r="M2611" i="1"/>
  <c r="N2611" i="1"/>
  <c r="O2611" i="1"/>
  <c r="P2611" i="1"/>
  <c r="Q2611" i="1"/>
  <c r="C2612" i="1"/>
  <c r="D2612" i="1"/>
  <c r="E2612" i="1"/>
  <c r="F2612" i="1"/>
  <c r="G2612" i="1"/>
  <c r="H2612" i="1"/>
  <c r="I2612" i="1"/>
  <c r="J2612" i="1"/>
  <c r="K2612" i="1"/>
  <c r="L2612" i="1"/>
  <c r="M2612" i="1"/>
  <c r="N2612" i="1"/>
  <c r="O2612" i="1"/>
  <c r="P2612" i="1"/>
  <c r="Q2612" i="1"/>
  <c r="C2613" i="1"/>
  <c r="D2613" i="1"/>
  <c r="E2613" i="1"/>
  <c r="F2613" i="1"/>
  <c r="G2613" i="1"/>
  <c r="H2613" i="1"/>
  <c r="I2613" i="1"/>
  <c r="J2613" i="1"/>
  <c r="K2613" i="1"/>
  <c r="L2613" i="1"/>
  <c r="M2613" i="1"/>
  <c r="N2613" i="1"/>
  <c r="O2613" i="1"/>
  <c r="P2613" i="1"/>
  <c r="Q2613" i="1"/>
  <c r="C2614" i="1"/>
  <c r="D2614" i="1"/>
  <c r="E2614" i="1"/>
  <c r="F2614" i="1"/>
  <c r="G2614" i="1"/>
  <c r="H2614" i="1"/>
  <c r="I2614" i="1"/>
  <c r="J2614" i="1"/>
  <c r="K2614" i="1"/>
  <c r="L2614" i="1"/>
  <c r="M2614" i="1"/>
  <c r="N2614" i="1"/>
  <c r="O2614" i="1"/>
  <c r="P2614" i="1"/>
  <c r="Q2614" i="1"/>
  <c r="C2606" i="1"/>
  <c r="D2606" i="1"/>
  <c r="E2606" i="1"/>
  <c r="F2606" i="1"/>
  <c r="G2606" i="1"/>
  <c r="H2606" i="1"/>
  <c r="I2606" i="1"/>
  <c r="J2606" i="1"/>
  <c r="K2606" i="1"/>
  <c r="L2606" i="1"/>
  <c r="M2606" i="1"/>
  <c r="N2606" i="1"/>
  <c r="O2606" i="1"/>
  <c r="P2606" i="1"/>
  <c r="Q2606" i="1"/>
  <c r="G2601" i="1"/>
  <c r="I2601" i="1"/>
  <c r="J2601" i="1"/>
  <c r="K2601" i="1"/>
  <c r="L2601" i="1"/>
  <c r="M2601" i="1"/>
  <c r="N2601" i="1"/>
  <c r="O2601" i="1"/>
  <c r="P2601" i="1"/>
  <c r="Q2601" i="1"/>
  <c r="F2600" i="1"/>
  <c r="G2600" i="1"/>
  <c r="H2600" i="1"/>
  <c r="I2600" i="1"/>
  <c r="J2600" i="1"/>
  <c r="K2600" i="1"/>
  <c r="L2600" i="1"/>
  <c r="M2600" i="1"/>
  <c r="N2600" i="1"/>
  <c r="O2600" i="1"/>
  <c r="P2600" i="1"/>
  <c r="Q2600" i="1"/>
  <c r="C2599" i="1"/>
  <c r="D2599" i="1"/>
  <c r="E2599" i="1"/>
  <c r="F2599" i="1"/>
  <c r="G2599" i="1"/>
  <c r="I2599" i="1"/>
  <c r="J2599" i="1"/>
  <c r="K2599" i="1"/>
  <c r="L2599" i="1"/>
  <c r="M2599" i="1"/>
  <c r="N2599" i="1"/>
  <c r="O2599" i="1"/>
  <c r="P2599" i="1"/>
  <c r="Q2599" i="1"/>
  <c r="C2598" i="1"/>
  <c r="D2598" i="1"/>
  <c r="E2598" i="1"/>
  <c r="F2598" i="1"/>
  <c r="I2598" i="1"/>
  <c r="J2598" i="1"/>
  <c r="K2598" i="1"/>
  <c r="L2598" i="1"/>
  <c r="M2598" i="1"/>
  <c r="N2598" i="1"/>
  <c r="O2598" i="1"/>
  <c r="P2598" i="1"/>
  <c r="Q2598" i="1"/>
  <c r="C2597" i="1"/>
  <c r="D2597" i="1"/>
  <c r="E2597" i="1"/>
  <c r="F2597" i="1"/>
  <c r="H2597" i="1"/>
  <c r="I2597" i="1"/>
  <c r="J2597" i="1"/>
  <c r="K2597" i="1"/>
  <c r="L2597" i="1"/>
  <c r="M2597" i="1"/>
  <c r="N2597" i="1"/>
  <c r="O2597" i="1"/>
  <c r="P2597" i="1"/>
  <c r="Q2597" i="1"/>
  <c r="C2588" i="1"/>
  <c r="D2588" i="1"/>
  <c r="E2588" i="1"/>
  <c r="F2588" i="1"/>
  <c r="G2588" i="1"/>
  <c r="H2588" i="1"/>
  <c r="I2588" i="1"/>
  <c r="J2588" i="1"/>
  <c r="K2588" i="1"/>
  <c r="L2588" i="1"/>
  <c r="M2588" i="1"/>
  <c r="N2588" i="1"/>
  <c r="O2588" i="1"/>
  <c r="P2588" i="1"/>
  <c r="Q2588" i="1"/>
  <c r="C2589" i="1"/>
  <c r="D2589" i="1"/>
  <c r="E2589" i="1"/>
  <c r="F2589" i="1"/>
  <c r="G2589" i="1"/>
  <c r="H2589" i="1"/>
  <c r="I2589" i="1"/>
  <c r="J2589" i="1"/>
  <c r="K2589" i="1"/>
  <c r="L2589" i="1"/>
  <c r="M2589" i="1"/>
  <c r="N2589" i="1"/>
  <c r="O2589" i="1"/>
  <c r="P2589" i="1"/>
  <c r="Q2589" i="1"/>
  <c r="C2590" i="1"/>
  <c r="D2590" i="1"/>
  <c r="E2590" i="1"/>
  <c r="F2590" i="1"/>
  <c r="G2590" i="1"/>
  <c r="H2590" i="1"/>
  <c r="I2590" i="1"/>
  <c r="J2590" i="1"/>
  <c r="K2590" i="1"/>
  <c r="L2590" i="1"/>
  <c r="M2590" i="1"/>
  <c r="N2590" i="1"/>
  <c r="O2590" i="1"/>
  <c r="P2590" i="1"/>
  <c r="Q2590" i="1"/>
  <c r="C2591" i="1"/>
  <c r="D2591" i="1"/>
  <c r="E2591" i="1"/>
  <c r="F2591" i="1"/>
  <c r="G2591" i="1"/>
  <c r="H2591" i="1"/>
  <c r="I2591" i="1"/>
  <c r="J2591" i="1"/>
  <c r="K2591" i="1"/>
  <c r="L2591" i="1"/>
  <c r="M2591" i="1"/>
  <c r="N2591" i="1"/>
  <c r="O2591" i="1"/>
  <c r="P2591" i="1"/>
  <c r="Q2591" i="1"/>
  <c r="C2592" i="1"/>
  <c r="D2592" i="1"/>
  <c r="E2592" i="1"/>
  <c r="F2592" i="1"/>
  <c r="G2592" i="1"/>
  <c r="H2592" i="1"/>
  <c r="I2592" i="1"/>
  <c r="J2592" i="1"/>
  <c r="K2592" i="1"/>
  <c r="L2592" i="1"/>
  <c r="M2592" i="1"/>
  <c r="N2592" i="1"/>
  <c r="O2592" i="1"/>
  <c r="P2592" i="1"/>
  <c r="Q2592" i="1"/>
  <c r="C2593" i="1"/>
  <c r="D2593" i="1"/>
  <c r="E2593" i="1"/>
  <c r="F2593" i="1"/>
  <c r="G2593" i="1"/>
  <c r="H2593" i="1"/>
  <c r="I2593" i="1"/>
  <c r="J2593" i="1"/>
  <c r="K2593" i="1"/>
  <c r="L2593" i="1"/>
  <c r="M2593" i="1"/>
  <c r="N2593" i="1"/>
  <c r="O2593" i="1"/>
  <c r="P2593" i="1"/>
  <c r="Q2593" i="1"/>
  <c r="C2594" i="1"/>
  <c r="D2594" i="1"/>
  <c r="E2594" i="1"/>
  <c r="F2594" i="1"/>
  <c r="G2594" i="1"/>
  <c r="H2594" i="1"/>
  <c r="I2594" i="1"/>
  <c r="J2594" i="1"/>
  <c r="K2594" i="1"/>
  <c r="L2594" i="1"/>
  <c r="M2594" i="1"/>
  <c r="N2594" i="1"/>
  <c r="O2594" i="1"/>
  <c r="P2594" i="1"/>
  <c r="Q2594" i="1"/>
  <c r="C2595" i="1"/>
  <c r="D2595" i="1"/>
  <c r="E2595" i="1"/>
  <c r="F2595" i="1"/>
  <c r="G2595" i="1"/>
  <c r="H2595" i="1"/>
  <c r="I2595" i="1"/>
  <c r="J2595" i="1"/>
  <c r="K2595" i="1"/>
  <c r="L2595" i="1"/>
  <c r="M2595" i="1"/>
  <c r="N2595" i="1"/>
  <c r="O2595" i="1"/>
  <c r="P2595" i="1"/>
  <c r="Q2595" i="1"/>
  <c r="C2596" i="1"/>
  <c r="D2596" i="1"/>
  <c r="E2596" i="1"/>
  <c r="F2596" i="1"/>
  <c r="G2596" i="1"/>
  <c r="H2596" i="1"/>
  <c r="I2596" i="1"/>
  <c r="J2596" i="1"/>
  <c r="K2596" i="1"/>
  <c r="L2596" i="1"/>
  <c r="M2596" i="1"/>
  <c r="N2596" i="1"/>
  <c r="O2596" i="1"/>
  <c r="P2596" i="1"/>
  <c r="Q2596" i="1"/>
  <c r="C2587" i="1"/>
  <c r="D2587" i="1"/>
  <c r="E2587" i="1"/>
  <c r="F2587" i="1"/>
  <c r="G2587" i="1"/>
  <c r="H2587" i="1"/>
  <c r="I2587" i="1"/>
  <c r="J2587" i="1"/>
  <c r="K2587" i="1"/>
  <c r="L2587" i="1"/>
  <c r="M2587" i="1"/>
  <c r="N2587" i="1"/>
  <c r="O2587" i="1"/>
  <c r="P2587" i="1"/>
  <c r="Q2587" i="1"/>
  <c r="G2551" i="1"/>
  <c r="H2551" i="1"/>
  <c r="I2551" i="1"/>
  <c r="J2551" i="1"/>
  <c r="K2551" i="1"/>
  <c r="L2551" i="1"/>
  <c r="M2551" i="1"/>
  <c r="N2551" i="1"/>
  <c r="O2551" i="1"/>
  <c r="P2551" i="1"/>
  <c r="T2552" i="1" s="1"/>
  <c r="Q2551" i="1"/>
  <c r="F2549" i="1"/>
  <c r="H2549" i="1"/>
  <c r="I2549" i="1"/>
  <c r="J2549" i="1"/>
  <c r="K2549" i="1"/>
  <c r="L2549" i="1"/>
  <c r="M2549" i="1"/>
  <c r="N2549" i="1"/>
  <c r="O2549" i="1"/>
  <c r="P2549" i="1"/>
  <c r="Q2549" i="1"/>
  <c r="D2548" i="1"/>
  <c r="E2548" i="1"/>
  <c r="F2548" i="1"/>
  <c r="G2548" i="1"/>
  <c r="H2548" i="1"/>
  <c r="I2548" i="1"/>
  <c r="J2548" i="1"/>
  <c r="K2548" i="1"/>
  <c r="L2548" i="1"/>
  <c r="M2548" i="1"/>
  <c r="N2548" i="1"/>
  <c r="O2548" i="1"/>
  <c r="P2548" i="1"/>
  <c r="Q2548" i="1"/>
  <c r="C2540" i="1"/>
  <c r="D2540" i="1"/>
  <c r="E2540" i="1"/>
  <c r="F2540" i="1"/>
  <c r="G2540" i="1"/>
  <c r="H2540" i="1"/>
  <c r="I2540" i="1"/>
  <c r="J2540" i="1"/>
  <c r="K2540" i="1"/>
  <c r="L2540" i="1"/>
  <c r="M2540" i="1"/>
  <c r="N2540" i="1"/>
  <c r="O2540" i="1"/>
  <c r="P2540" i="1"/>
  <c r="Q2540" i="1"/>
  <c r="C2541" i="1"/>
  <c r="D2541" i="1"/>
  <c r="E2541" i="1"/>
  <c r="F2541" i="1"/>
  <c r="G2541" i="1"/>
  <c r="H2541" i="1"/>
  <c r="I2541" i="1"/>
  <c r="J2541" i="1"/>
  <c r="K2541" i="1"/>
  <c r="L2541" i="1"/>
  <c r="M2541" i="1"/>
  <c r="N2541" i="1"/>
  <c r="O2541" i="1"/>
  <c r="P2541" i="1"/>
  <c r="Q2541" i="1"/>
  <c r="C2542" i="1"/>
  <c r="D2542" i="1"/>
  <c r="E2542" i="1"/>
  <c r="F2542" i="1"/>
  <c r="G2542" i="1"/>
  <c r="H2542" i="1"/>
  <c r="I2542" i="1"/>
  <c r="J2542" i="1"/>
  <c r="K2542" i="1"/>
  <c r="L2542" i="1"/>
  <c r="M2542" i="1"/>
  <c r="N2542" i="1"/>
  <c r="O2542" i="1"/>
  <c r="P2542" i="1"/>
  <c r="Q2542" i="1"/>
  <c r="C2543" i="1"/>
  <c r="D2543" i="1"/>
  <c r="E2543" i="1"/>
  <c r="F2543" i="1"/>
  <c r="G2543" i="1"/>
  <c r="H2543" i="1"/>
  <c r="I2543" i="1"/>
  <c r="J2543" i="1"/>
  <c r="K2543" i="1"/>
  <c r="L2543" i="1"/>
  <c r="M2543" i="1"/>
  <c r="N2543" i="1"/>
  <c r="O2543" i="1"/>
  <c r="P2543" i="1"/>
  <c r="Q2543" i="1"/>
  <c r="C2544" i="1"/>
  <c r="D2544" i="1"/>
  <c r="E2544" i="1"/>
  <c r="F2544" i="1"/>
  <c r="G2544" i="1"/>
  <c r="H2544" i="1"/>
  <c r="I2544" i="1"/>
  <c r="J2544" i="1"/>
  <c r="K2544" i="1"/>
  <c r="L2544" i="1"/>
  <c r="M2544" i="1"/>
  <c r="N2544" i="1"/>
  <c r="O2544" i="1"/>
  <c r="P2544" i="1"/>
  <c r="Q2544" i="1"/>
  <c r="C2545" i="1"/>
  <c r="D2545" i="1"/>
  <c r="E2545" i="1"/>
  <c r="F2545" i="1"/>
  <c r="G2545" i="1"/>
  <c r="H2545" i="1"/>
  <c r="I2545" i="1"/>
  <c r="J2545" i="1"/>
  <c r="K2545" i="1"/>
  <c r="L2545" i="1"/>
  <c r="M2545" i="1"/>
  <c r="N2545" i="1"/>
  <c r="O2545" i="1"/>
  <c r="P2545" i="1"/>
  <c r="Q2545" i="1"/>
  <c r="C2546" i="1"/>
  <c r="D2546" i="1"/>
  <c r="E2546" i="1"/>
  <c r="F2546" i="1"/>
  <c r="G2546" i="1"/>
  <c r="H2546" i="1"/>
  <c r="I2546" i="1"/>
  <c r="J2546" i="1"/>
  <c r="K2546" i="1"/>
  <c r="L2546" i="1"/>
  <c r="M2546" i="1"/>
  <c r="N2546" i="1"/>
  <c r="O2546" i="1"/>
  <c r="P2546" i="1"/>
  <c r="Q2546" i="1"/>
  <c r="C2547" i="1"/>
  <c r="D2547" i="1"/>
  <c r="E2547" i="1"/>
  <c r="F2547" i="1"/>
  <c r="G2547" i="1"/>
  <c r="H2547" i="1"/>
  <c r="I2547" i="1"/>
  <c r="J2547" i="1"/>
  <c r="K2547" i="1"/>
  <c r="L2547" i="1"/>
  <c r="M2547" i="1"/>
  <c r="N2547" i="1"/>
  <c r="O2547" i="1"/>
  <c r="P2547" i="1"/>
  <c r="Q2547" i="1"/>
  <c r="C2539" i="1"/>
  <c r="D2539" i="1"/>
  <c r="E2539" i="1"/>
  <c r="F2539" i="1"/>
  <c r="G2539" i="1"/>
  <c r="H2539" i="1"/>
  <c r="I2539" i="1"/>
  <c r="J2539" i="1"/>
  <c r="K2539" i="1"/>
  <c r="L2539" i="1"/>
  <c r="M2539" i="1"/>
  <c r="N2539" i="1"/>
  <c r="O2539" i="1"/>
  <c r="P2539" i="1"/>
  <c r="Q2539" i="1"/>
  <c r="C2538" i="1"/>
  <c r="E2538" i="1"/>
  <c r="F2538" i="1"/>
  <c r="G2538" i="1"/>
  <c r="H2538" i="1"/>
  <c r="I2538" i="1"/>
  <c r="J2538" i="1"/>
  <c r="K2538" i="1"/>
  <c r="L2538" i="1"/>
  <c r="M2538" i="1"/>
  <c r="N2538" i="1"/>
  <c r="O2538" i="1"/>
  <c r="P2538" i="1"/>
  <c r="Q2538" i="1"/>
  <c r="E2537" i="1"/>
  <c r="F2537" i="1"/>
  <c r="G2537" i="1"/>
  <c r="H2537" i="1"/>
  <c r="I2537" i="1"/>
  <c r="J2537" i="1"/>
  <c r="K2537" i="1"/>
  <c r="L2537" i="1"/>
  <c r="M2537" i="1"/>
  <c r="N2537" i="1"/>
  <c r="O2537" i="1"/>
  <c r="P2537" i="1"/>
  <c r="Q2537" i="1"/>
  <c r="G2532" i="1"/>
  <c r="H2532" i="1"/>
  <c r="I2532" i="1"/>
  <c r="J2532" i="1"/>
  <c r="K2532" i="1"/>
  <c r="L2532" i="1"/>
  <c r="M2532" i="1"/>
  <c r="N2532" i="1"/>
  <c r="O2532" i="1"/>
  <c r="P2532" i="1"/>
  <c r="Q2532" i="1"/>
  <c r="F2531" i="1"/>
  <c r="H2531" i="1"/>
  <c r="I2531" i="1"/>
  <c r="J2531" i="1"/>
  <c r="K2531" i="1"/>
  <c r="L2531" i="1"/>
  <c r="M2531" i="1"/>
  <c r="N2531" i="1"/>
  <c r="O2531" i="1"/>
  <c r="P2531" i="1"/>
  <c r="Q2531" i="1"/>
  <c r="D2530" i="1"/>
  <c r="E2530" i="1"/>
  <c r="F2530" i="1"/>
  <c r="G2530" i="1"/>
  <c r="H2530" i="1"/>
  <c r="I2530" i="1"/>
  <c r="J2530" i="1"/>
  <c r="K2530" i="1"/>
  <c r="L2530" i="1"/>
  <c r="M2530" i="1"/>
  <c r="N2530" i="1"/>
  <c r="O2530" i="1"/>
  <c r="P2530" i="1"/>
  <c r="Q2530" i="1"/>
  <c r="C2523" i="1"/>
  <c r="D2523" i="1"/>
  <c r="E2523" i="1"/>
  <c r="F2523" i="1"/>
  <c r="G2523" i="1"/>
  <c r="H2523" i="1"/>
  <c r="I2523" i="1"/>
  <c r="J2523" i="1"/>
  <c r="K2523" i="1"/>
  <c r="L2523" i="1"/>
  <c r="M2523" i="1"/>
  <c r="N2523" i="1"/>
  <c r="O2523" i="1"/>
  <c r="P2523" i="1"/>
  <c r="Q2523" i="1"/>
  <c r="C2524" i="1"/>
  <c r="D2524" i="1"/>
  <c r="E2524" i="1"/>
  <c r="F2524" i="1"/>
  <c r="G2524" i="1"/>
  <c r="H2524" i="1"/>
  <c r="I2524" i="1"/>
  <c r="J2524" i="1"/>
  <c r="K2524" i="1"/>
  <c r="L2524" i="1"/>
  <c r="M2524" i="1"/>
  <c r="N2524" i="1"/>
  <c r="O2524" i="1"/>
  <c r="P2524" i="1"/>
  <c r="Q2524" i="1"/>
  <c r="C2525" i="1"/>
  <c r="D2525" i="1"/>
  <c r="E2525" i="1"/>
  <c r="F2525" i="1"/>
  <c r="G2525" i="1"/>
  <c r="H2525" i="1"/>
  <c r="I2525" i="1"/>
  <c r="J2525" i="1"/>
  <c r="K2525" i="1"/>
  <c r="L2525" i="1"/>
  <c r="M2525" i="1"/>
  <c r="N2525" i="1"/>
  <c r="O2525" i="1"/>
  <c r="P2525" i="1"/>
  <c r="Q2525" i="1"/>
  <c r="C2526" i="1"/>
  <c r="D2526" i="1"/>
  <c r="E2526" i="1"/>
  <c r="F2526" i="1"/>
  <c r="G2526" i="1"/>
  <c r="H2526" i="1"/>
  <c r="I2526" i="1"/>
  <c r="J2526" i="1"/>
  <c r="K2526" i="1"/>
  <c r="L2526" i="1"/>
  <c r="M2526" i="1"/>
  <c r="N2526" i="1"/>
  <c r="O2526" i="1"/>
  <c r="P2526" i="1"/>
  <c r="Q2526" i="1"/>
  <c r="C2527" i="1"/>
  <c r="D2527" i="1"/>
  <c r="E2527" i="1"/>
  <c r="F2527" i="1"/>
  <c r="G2527" i="1"/>
  <c r="H2527" i="1"/>
  <c r="I2527" i="1"/>
  <c r="J2527" i="1"/>
  <c r="K2527" i="1"/>
  <c r="L2527" i="1"/>
  <c r="M2527" i="1"/>
  <c r="N2527" i="1"/>
  <c r="O2527" i="1"/>
  <c r="P2527" i="1"/>
  <c r="Q2527" i="1"/>
  <c r="C2528" i="1"/>
  <c r="D2528" i="1"/>
  <c r="E2528" i="1"/>
  <c r="F2528" i="1"/>
  <c r="G2528" i="1"/>
  <c r="H2528" i="1"/>
  <c r="I2528" i="1"/>
  <c r="J2528" i="1"/>
  <c r="K2528" i="1"/>
  <c r="L2528" i="1"/>
  <c r="M2528" i="1"/>
  <c r="N2528" i="1"/>
  <c r="O2528" i="1"/>
  <c r="P2528" i="1"/>
  <c r="Q2528" i="1"/>
  <c r="C2529" i="1"/>
  <c r="D2529" i="1"/>
  <c r="E2529" i="1"/>
  <c r="F2529" i="1"/>
  <c r="G2529" i="1"/>
  <c r="H2529" i="1"/>
  <c r="I2529" i="1"/>
  <c r="J2529" i="1"/>
  <c r="K2529" i="1"/>
  <c r="L2529" i="1"/>
  <c r="M2529" i="1"/>
  <c r="N2529" i="1"/>
  <c r="O2529" i="1"/>
  <c r="P2529" i="1"/>
  <c r="Q2529" i="1"/>
  <c r="C2522" i="1"/>
  <c r="D2522" i="1"/>
  <c r="E2522" i="1"/>
  <c r="F2522" i="1"/>
  <c r="G2522" i="1"/>
  <c r="H2522" i="1"/>
  <c r="I2522" i="1"/>
  <c r="J2522" i="1"/>
  <c r="K2522" i="1"/>
  <c r="L2522" i="1"/>
  <c r="M2522" i="1"/>
  <c r="N2522" i="1"/>
  <c r="O2522" i="1"/>
  <c r="P2522" i="1"/>
  <c r="Q2522" i="1"/>
  <c r="D2518" i="1"/>
  <c r="E2518" i="1"/>
  <c r="F2518" i="1"/>
  <c r="G2518" i="1"/>
  <c r="H2518" i="1"/>
  <c r="I2518" i="1"/>
  <c r="J2518" i="1"/>
  <c r="K2518" i="1"/>
  <c r="L2518" i="1"/>
  <c r="M2518" i="1"/>
  <c r="N2518" i="1"/>
  <c r="O2518" i="1"/>
  <c r="P2518" i="1"/>
  <c r="Q2518" i="1"/>
  <c r="E2519" i="1"/>
  <c r="F2519" i="1"/>
  <c r="G2519" i="1"/>
  <c r="H2519" i="1"/>
  <c r="I2519" i="1"/>
  <c r="J2519" i="1"/>
  <c r="K2519" i="1"/>
  <c r="L2519" i="1"/>
  <c r="M2519" i="1"/>
  <c r="N2519" i="1"/>
  <c r="O2519" i="1"/>
  <c r="P2519" i="1"/>
  <c r="Q2519" i="1"/>
  <c r="C2520" i="1"/>
  <c r="E2520" i="1"/>
  <c r="F2520" i="1"/>
  <c r="G2520" i="1"/>
  <c r="H2520" i="1"/>
  <c r="I2520" i="1"/>
  <c r="J2520" i="1"/>
  <c r="K2520" i="1"/>
  <c r="L2520" i="1"/>
  <c r="M2520" i="1"/>
  <c r="N2520" i="1"/>
  <c r="O2520" i="1"/>
  <c r="P2520" i="1"/>
  <c r="Q2520" i="1"/>
  <c r="G2482" i="1"/>
  <c r="H2482" i="1"/>
  <c r="I2482" i="1"/>
  <c r="J2482" i="1"/>
  <c r="K2482" i="1"/>
  <c r="L2482" i="1"/>
  <c r="M2482" i="1"/>
  <c r="N2482" i="1"/>
  <c r="O2482" i="1"/>
  <c r="P2482" i="1"/>
  <c r="Q2482" i="1"/>
  <c r="F2480" i="1"/>
  <c r="G2480" i="1"/>
  <c r="H2480" i="1"/>
  <c r="I2480" i="1"/>
  <c r="J2480" i="1"/>
  <c r="K2480" i="1"/>
  <c r="L2480" i="1"/>
  <c r="M2480" i="1"/>
  <c r="N2480" i="1"/>
  <c r="O2480" i="1"/>
  <c r="P2480" i="1"/>
  <c r="Q2480" i="1"/>
  <c r="C2469" i="1"/>
  <c r="D2469" i="1"/>
  <c r="E2469" i="1"/>
  <c r="F2469" i="1"/>
  <c r="G2469" i="1"/>
  <c r="H2469" i="1"/>
  <c r="I2469" i="1"/>
  <c r="J2469" i="1"/>
  <c r="K2469" i="1"/>
  <c r="L2469" i="1"/>
  <c r="M2469" i="1"/>
  <c r="N2469" i="1"/>
  <c r="O2469" i="1"/>
  <c r="P2469" i="1"/>
  <c r="Q2469" i="1"/>
  <c r="C2470" i="1"/>
  <c r="D2470" i="1"/>
  <c r="E2470" i="1"/>
  <c r="F2470" i="1"/>
  <c r="G2470" i="1"/>
  <c r="H2470" i="1"/>
  <c r="I2470" i="1"/>
  <c r="J2470" i="1"/>
  <c r="K2470" i="1"/>
  <c r="L2470" i="1"/>
  <c r="M2470" i="1"/>
  <c r="N2470" i="1"/>
  <c r="O2470" i="1"/>
  <c r="P2470" i="1"/>
  <c r="Q2470" i="1"/>
  <c r="C2471" i="1"/>
  <c r="D2471" i="1"/>
  <c r="E2471" i="1"/>
  <c r="F2471" i="1"/>
  <c r="G2471" i="1"/>
  <c r="H2471" i="1"/>
  <c r="I2471" i="1"/>
  <c r="J2471" i="1"/>
  <c r="K2471" i="1"/>
  <c r="L2471" i="1"/>
  <c r="M2471" i="1"/>
  <c r="N2471" i="1"/>
  <c r="O2471" i="1"/>
  <c r="P2471" i="1"/>
  <c r="Q2471" i="1"/>
  <c r="C2472" i="1"/>
  <c r="D2472" i="1"/>
  <c r="E2472" i="1"/>
  <c r="F2472" i="1"/>
  <c r="G2472" i="1"/>
  <c r="H2472" i="1"/>
  <c r="I2472" i="1"/>
  <c r="J2472" i="1"/>
  <c r="K2472" i="1"/>
  <c r="L2472" i="1"/>
  <c r="M2472" i="1"/>
  <c r="N2472" i="1"/>
  <c r="O2472" i="1"/>
  <c r="P2472" i="1"/>
  <c r="Q2472" i="1"/>
  <c r="C2473" i="1"/>
  <c r="D2473" i="1"/>
  <c r="E2473" i="1"/>
  <c r="F2473" i="1"/>
  <c r="G2473" i="1"/>
  <c r="H2473" i="1"/>
  <c r="I2473" i="1"/>
  <c r="J2473" i="1"/>
  <c r="K2473" i="1"/>
  <c r="L2473" i="1"/>
  <c r="M2473" i="1"/>
  <c r="N2473" i="1"/>
  <c r="O2473" i="1"/>
  <c r="P2473" i="1"/>
  <c r="Q2473" i="1"/>
  <c r="C2474" i="1"/>
  <c r="D2474" i="1"/>
  <c r="E2474" i="1"/>
  <c r="F2474" i="1"/>
  <c r="G2474" i="1"/>
  <c r="H2474" i="1"/>
  <c r="I2474" i="1"/>
  <c r="J2474" i="1"/>
  <c r="K2474" i="1"/>
  <c r="L2474" i="1"/>
  <c r="M2474" i="1"/>
  <c r="N2474" i="1"/>
  <c r="O2474" i="1"/>
  <c r="P2474" i="1"/>
  <c r="Q2474" i="1"/>
  <c r="C2475" i="1"/>
  <c r="D2475" i="1"/>
  <c r="E2475" i="1"/>
  <c r="F2475" i="1"/>
  <c r="G2475" i="1"/>
  <c r="H2475" i="1"/>
  <c r="I2475" i="1"/>
  <c r="J2475" i="1"/>
  <c r="K2475" i="1"/>
  <c r="L2475" i="1"/>
  <c r="M2475" i="1"/>
  <c r="N2475" i="1"/>
  <c r="O2475" i="1"/>
  <c r="P2475" i="1"/>
  <c r="Q2475" i="1"/>
  <c r="C2476" i="1"/>
  <c r="D2476" i="1"/>
  <c r="E2476" i="1"/>
  <c r="F2476" i="1"/>
  <c r="G2476" i="1"/>
  <c r="H2476" i="1"/>
  <c r="I2476" i="1"/>
  <c r="J2476" i="1"/>
  <c r="K2476" i="1"/>
  <c r="L2476" i="1"/>
  <c r="M2476" i="1"/>
  <c r="N2476" i="1"/>
  <c r="O2476" i="1"/>
  <c r="P2476" i="1"/>
  <c r="Q2476" i="1"/>
  <c r="C2477" i="1"/>
  <c r="D2477" i="1"/>
  <c r="E2477" i="1"/>
  <c r="F2477" i="1"/>
  <c r="G2477" i="1"/>
  <c r="H2477" i="1"/>
  <c r="I2477" i="1"/>
  <c r="J2477" i="1"/>
  <c r="K2477" i="1"/>
  <c r="L2477" i="1"/>
  <c r="M2477" i="1"/>
  <c r="N2477" i="1"/>
  <c r="O2477" i="1"/>
  <c r="P2477" i="1"/>
  <c r="Q2477" i="1"/>
  <c r="C2478" i="1"/>
  <c r="D2478" i="1"/>
  <c r="E2478" i="1"/>
  <c r="F2478" i="1"/>
  <c r="G2478" i="1"/>
  <c r="H2478" i="1"/>
  <c r="I2478" i="1"/>
  <c r="J2478" i="1"/>
  <c r="K2478" i="1"/>
  <c r="L2478" i="1"/>
  <c r="M2478" i="1"/>
  <c r="N2478" i="1"/>
  <c r="O2478" i="1"/>
  <c r="P2478" i="1"/>
  <c r="Q2478" i="1"/>
  <c r="C2479" i="1"/>
  <c r="D2479" i="1"/>
  <c r="E2479" i="1"/>
  <c r="F2479" i="1"/>
  <c r="G2479" i="1"/>
  <c r="H2479" i="1"/>
  <c r="I2479" i="1"/>
  <c r="J2479" i="1"/>
  <c r="K2479" i="1"/>
  <c r="L2479" i="1"/>
  <c r="M2479" i="1"/>
  <c r="N2479" i="1"/>
  <c r="O2479" i="1"/>
  <c r="P2479" i="1"/>
  <c r="Q2479" i="1"/>
  <c r="C2468" i="1"/>
  <c r="D2468" i="1"/>
  <c r="E2468" i="1"/>
  <c r="F2468" i="1"/>
  <c r="G2468" i="1"/>
  <c r="H2468" i="1"/>
  <c r="I2468" i="1"/>
  <c r="J2468" i="1"/>
  <c r="K2468" i="1"/>
  <c r="L2468" i="1"/>
  <c r="M2468" i="1"/>
  <c r="N2468" i="1"/>
  <c r="O2468" i="1"/>
  <c r="P2468" i="1"/>
  <c r="Q2468" i="1"/>
  <c r="F2462" i="1"/>
  <c r="G2462" i="1"/>
  <c r="H2462" i="1"/>
  <c r="I2462" i="1"/>
  <c r="J2462" i="1"/>
  <c r="K2462" i="1"/>
  <c r="L2462" i="1"/>
  <c r="M2462" i="1"/>
  <c r="N2462" i="1"/>
  <c r="O2462" i="1"/>
  <c r="P2462" i="1"/>
  <c r="Q2462" i="1"/>
  <c r="G2463" i="1"/>
  <c r="H2463" i="1"/>
  <c r="I2463" i="1"/>
  <c r="J2463" i="1"/>
  <c r="K2463" i="1"/>
  <c r="L2463" i="1"/>
  <c r="M2463" i="1"/>
  <c r="N2463" i="1"/>
  <c r="O2463" i="1"/>
  <c r="P2463" i="1"/>
  <c r="Q2463" i="1"/>
  <c r="C2450" i="1"/>
  <c r="D2450" i="1"/>
  <c r="E2450" i="1"/>
  <c r="F2450" i="1"/>
  <c r="G2450" i="1"/>
  <c r="H2450" i="1"/>
  <c r="I2450" i="1"/>
  <c r="J2450" i="1"/>
  <c r="K2450" i="1"/>
  <c r="L2450" i="1"/>
  <c r="M2450" i="1"/>
  <c r="N2450" i="1"/>
  <c r="O2450" i="1"/>
  <c r="P2450" i="1"/>
  <c r="Q2450" i="1"/>
  <c r="C2451" i="1"/>
  <c r="D2451" i="1"/>
  <c r="E2451" i="1"/>
  <c r="F2451" i="1"/>
  <c r="G2451" i="1"/>
  <c r="H2451" i="1"/>
  <c r="I2451" i="1"/>
  <c r="J2451" i="1"/>
  <c r="K2451" i="1"/>
  <c r="L2451" i="1"/>
  <c r="M2451" i="1"/>
  <c r="N2451" i="1"/>
  <c r="O2451" i="1"/>
  <c r="P2451" i="1"/>
  <c r="Q2451" i="1"/>
  <c r="C2452" i="1"/>
  <c r="D2452" i="1"/>
  <c r="E2452" i="1"/>
  <c r="F2452" i="1"/>
  <c r="G2452" i="1"/>
  <c r="H2452" i="1"/>
  <c r="I2452" i="1"/>
  <c r="J2452" i="1"/>
  <c r="K2452" i="1"/>
  <c r="L2452" i="1"/>
  <c r="M2452" i="1"/>
  <c r="N2452" i="1"/>
  <c r="O2452" i="1"/>
  <c r="P2452" i="1"/>
  <c r="Q2452" i="1"/>
  <c r="C2453" i="1"/>
  <c r="D2453" i="1"/>
  <c r="E2453" i="1"/>
  <c r="F2453" i="1"/>
  <c r="G2453" i="1"/>
  <c r="H2453" i="1"/>
  <c r="I2453" i="1"/>
  <c r="J2453" i="1"/>
  <c r="K2453" i="1"/>
  <c r="L2453" i="1"/>
  <c r="M2453" i="1"/>
  <c r="N2453" i="1"/>
  <c r="O2453" i="1"/>
  <c r="P2453" i="1"/>
  <c r="Q2453" i="1"/>
  <c r="C2454" i="1"/>
  <c r="D2454" i="1"/>
  <c r="E2454" i="1"/>
  <c r="F2454" i="1"/>
  <c r="G2454" i="1"/>
  <c r="H2454" i="1"/>
  <c r="I2454" i="1"/>
  <c r="J2454" i="1"/>
  <c r="K2454" i="1"/>
  <c r="L2454" i="1"/>
  <c r="M2454" i="1"/>
  <c r="N2454" i="1"/>
  <c r="O2454" i="1"/>
  <c r="P2454" i="1"/>
  <c r="Q2454" i="1"/>
  <c r="C2455" i="1"/>
  <c r="D2455" i="1"/>
  <c r="E2455" i="1"/>
  <c r="F2455" i="1"/>
  <c r="G2455" i="1"/>
  <c r="H2455" i="1"/>
  <c r="I2455" i="1"/>
  <c r="J2455" i="1"/>
  <c r="K2455" i="1"/>
  <c r="L2455" i="1"/>
  <c r="M2455" i="1"/>
  <c r="N2455" i="1"/>
  <c r="O2455" i="1"/>
  <c r="P2455" i="1"/>
  <c r="Q2455" i="1"/>
  <c r="C2456" i="1"/>
  <c r="D2456" i="1"/>
  <c r="E2456" i="1"/>
  <c r="F2456" i="1"/>
  <c r="G2456" i="1"/>
  <c r="H2456" i="1"/>
  <c r="I2456" i="1"/>
  <c r="J2456" i="1"/>
  <c r="K2456" i="1"/>
  <c r="L2456" i="1"/>
  <c r="M2456" i="1"/>
  <c r="N2456" i="1"/>
  <c r="O2456" i="1"/>
  <c r="P2456" i="1"/>
  <c r="Q2456" i="1"/>
  <c r="C2457" i="1"/>
  <c r="D2457" i="1"/>
  <c r="E2457" i="1"/>
  <c r="F2457" i="1"/>
  <c r="G2457" i="1"/>
  <c r="H2457" i="1"/>
  <c r="I2457" i="1"/>
  <c r="J2457" i="1"/>
  <c r="K2457" i="1"/>
  <c r="L2457" i="1"/>
  <c r="M2457" i="1"/>
  <c r="N2457" i="1"/>
  <c r="O2457" i="1"/>
  <c r="P2457" i="1"/>
  <c r="Q2457" i="1"/>
  <c r="C2458" i="1"/>
  <c r="D2458" i="1"/>
  <c r="E2458" i="1"/>
  <c r="F2458" i="1"/>
  <c r="G2458" i="1"/>
  <c r="H2458" i="1"/>
  <c r="I2458" i="1"/>
  <c r="J2458" i="1"/>
  <c r="K2458" i="1"/>
  <c r="L2458" i="1"/>
  <c r="M2458" i="1"/>
  <c r="N2458" i="1"/>
  <c r="O2458" i="1"/>
  <c r="P2458" i="1"/>
  <c r="Q2458" i="1"/>
  <c r="C2459" i="1"/>
  <c r="D2459" i="1"/>
  <c r="E2459" i="1"/>
  <c r="F2459" i="1"/>
  <c r="G2459" i="1"/>
  <c r="H2459" i="1"/>
  <c r="I2459" i="1"/>
  <c r="J2459" i="1"/>
  <c r="K2459" i="1"/>
  <c r="L2459" i="1"/>
  <c r="M2459" i="1"/>
  <c r="N2459" i="1"/>
  <c r="O2459" i="1"/>
  <c r="P2459" i="1"/>
  <c r="Q2459" i="1"/>
  <c r="C2460" i="1"/>
  <c r="D2460" i="1"/>
  <c r="E2460" i="1"/>
  <c r="F2460" i="1"/>
  <c r="G2460" i="1"/>
  <c r="H2460" i="1"/>
  <c r="I2460" i="1"/>
  <c r="J2460" i="1"/>
  <c r="K2460" i="1"/>
  <c r="L2460" i="1"/>
  <c r="M2460" i="1"/>
  <c r="N2460" i="1"/>
  <c r="O2460" i="1"/>
  <c r="P2460" i="1"/>
  <c r="Q2460" i="1"/>
  <c r="C2461" i="1"/>
  <c r="D2461" i="1"/>
  <c r="E2461" i="1"/>
  <c r="F2461" i="1"/>
  <c r="G2461" i="1"/>
  <c r="H2461" i="1"/>
  <c r="I2461" i="1"/>
  <c r="J2461" i="1"/>
  <c r="K2461" i="1"/>
  <c r="L2461" i="1"/>
  <c r="M2461" i="1"/>
  <c r="N2461" i="1"/>
  <c r="O2461" i="1"/>
  <c r="P2461" i="1"/>
  <c r="Q2461" i="1"/>
  <c r="C2449" i="1"/>
  <c r="D2449" i="1"/>
  <c r="E2449" i="1"/>
  <c r="F2449" i="1"/>
  <c r="G2449" i="1"/>
  <c r="H2449" i="1"/>
  <c r="I2449" i="1"/>
  <c r="J2449" i="1"/>
  <c r="K2449" i="1"/>
  <c r="L2449" i="1"/>
  <c r="M2449" i="1"/>
  <c r="N2449" i="1"/>
  <c r="O2449" i="1"/>
  <c r="P2449" i="1"/>
  <c r="Q2449" i="1"/>
  <c r="G2413" i="1"/>
  <c r="H2413" i="1"/>
  <c r="I2413" i="1"/>
  <c r="J2413" i="1"/>
  <c r="K2413" i="1"/>
  <c r="L2413" i="1"/>
  <c r="M2413" i="1"/>
  <c r="N2413" i="1"/>
  <c r="O2413" i="1"/>
  <c r="P2413" i="1"/>
  <c r="T2414" i="1" s="1"/>
  <c r="Q2413" i="1"/>
  <c r="C2406" i="1"/>
  <c r="D2406" i="1"/>
  <c r="E2406" i="1"/>
  <c r="F2406" i="1"/>
  <c r="G2406" i="1"/>
  <c r="H2406" i="1"/>
  <c r="I2406" i="1"/>
  <c r="J2406" i="1"/>
  <c r="K2406" i="1"/>
  <c r="L2406" i="1"/>
  <c r="M2406" i="1"/>
  <c r="N2406" i="1"/>
  <c r="O2406" i="1"/>
  <c r="P2406" i="1"/>
  <c r="Q2406" i="1"/>
  <c r="C2407" i="1"/>
  <c r="D2407" i="1"/>
  <c r="E2407" i="1"/>
  <c r="F2407" i="1"/>
  <c r="G2407" i="1"/>
  <c r="H2407" i="1"/>
  <c r="I2407" i="1"/>
  <c r="J2407" i="1"/>
  <c r="K2407" i="1"/>
  <c r="L2407" i="1"/>
  <c r="M2407" i="1"/>
  <c r="N2407" i="1"/>
  <c r="O2407" i="1"/>
  <c r="P2407" i="1"/>
  <c r="Q2407" i="1"/>
  <c r="C2408" i="1"/>
  <c r="D2408" i="1"/>
  <c r="E2408" i="1"/>
  <c r="F2408" i="1"/>
  <c r="G2408" i="1"/>
  <c r="H2408" i="1"/>
  <c r="I2408" i="1"/>
  <c r="J2408" i="1"/>
  <c r="K2408" i="1"/>
  <c r="L2408" i="1"/>
  <c r="M2408" i="1"/>
  <c r="N2408" i="1"/>
  <c r="O2408" i="1"/>
  <c r="P2408" i="1"/>
  <c r="Q2408" i="1"/>
  <c r="C2409" i="1"/>
  <c r="D2409" i="1"/>
  <c r="E2409" i="1"/>
  <c r="F2409" i="1"/>
  <c r="G2409" i="1"/>
  <c r="H2409" i="1"/>
  <c r="I2409" i="1"/>
  <c r="J2409" i="1"/>
  <c r="K2409" i="1"/>
  <c r="L2409" i="1"/>
  <c r="M2409" i="1"/>
  <c r="N2409" i="1"/>
  <c r="O2409" i="1"/>
  <c r="P2409" i="1"/>
  <c r="Q2409" i="1"/>
  <c r="C2410" i="1"/>
  <c r="D2410" i="1"/>
  <c r="E2410" i="1"/>
  <c r="F2410" i="1"/>
  <c r="G2410" i="1"/>
  <c r="H2410" i="1"/>
  <c r="I2410" i="1"/>
  <c r="J2410" i="1"/>
  <c r="K2410" i="1"/>
  <c r="L2410" i="1"/>
  <c r="M2410" i="1"/>
  <c r="N2410" i="1"/>
  <c r="O2410" i="1"/>
  <c r="P2410" i="1"/>
  <c r="Q2410" i="1"/>
  <c r="C2405" i="1"/>
  <c r="D2405" i="1"/>
  <c r="E2405" i="1"/>
  <c r="F2405" i="1"/>
  <c r="G2405" i="1"/>
  <c r="H2405" i="1"/>
  <c r="I2405" i="1"/>
  <c r="J2405" i="1"/>
  <c r="K2405" i="1"/>
  <c r="L2405" i="1"/>
  <c r="M2405" i="1"/>
  <c r="N2405" i="1"/>
  <c r="O2405" i="1"/>
  <c r="P2405" i="1"/>
  <c r="Q2405" i="1"/>
  <c r="C2392" i="1"/>
  <c r="D2392" i="1"/>
  <c r="E2392" i="1"/>
  <c r="F2392" i="1"/>
  <c r="G2392" i="1"/>
  <c r="H2392" i="1"/>
  <c r="I2392" i="1"/>
  <c r="J2392" i="1"/>
  <c r="K2392" i="1"/>
  <c r="L2392" i="1"/>
  <c r="M2392" i="1"/>
  <c r="N2392" i="1"/>
  <c r="O2392" i="1"/>
  <c r="P2392" i="1"/>
  <c r="Q2392" i="1"/>
  <c r="G2394" i="1"/>
  <c r="H2394" i="1"/>
  <c r="I2394" i="1"/>
  <c r="J2394" i="1"/>
  <c r="K2394" i="1"/>
  <c r="L2394" i="1"/>
  <c r="M2394" i="1"/>
  <c r="N2394" i="1"/>
  <c r="O2394" i="1"/>
  <c r="P2394" i="1"/>
  <c r="Q2394" i="1"/>
  <c r="C2387" i="1"/>
  <c r="D2387" i="1"/>
  <c r="E2387" i="1"/>
  <c r="F2387" i="1"/>
  <c r="G2387" i="1"/>
  <c r="H2387" i="1"/>
  <c r="I2387" i="1"/>
  <c r="J2387" i="1"/>
  <c r="K2387" i="1"/>
  <c r="L2387" i="1"/>
  <c r="M2387" i="1"/>
  <c r="N2387" i="1"/>
  <c r="O2387" i="1"/>
  <c r="P2387" i="1"/>
  <c r="Q2387" i="1"/>
  <c r="C2388" i="1"/>
  <c r="D2388" i="1"/>
  <c r="E2388" i="1"/>
  <c r="F2388" i="1"/>
  <c r="G2388" i="1"/>
  <c r="H2388" i="1"/>
  <c r="I2388" i="1"/>
  <c r="J2388" i="1"/>
  <c r="K2388" i="1"/>
  <c r="L2388" i="1"/>
  <c r="M2388" i="1"/>
  <c r="N2388" i="1"/>
  <c r="O2388" i="1"/>
  <c r="P2388" i="1"/>
  <c r="Q2388" i="1"/>
  <c r="C2389" i="1"/>
  <c r="D2389" i="1"/>
  <c r="E2389" i="1"/>
  <c r="F2389" i="1"/>
  <c r="G2389" i="1"/>
  <c r="H2389" i="1"/>
  <c r="I2389" i="1"/>
  <c r="J2389" i="1"/>
  <c r="K2389" i="1"/>
  <c r="L2389" i="1"/>
  <c r="M2389" i="1"/>
  <c r="N2389" i="1"/>
  <c r="O2389" i="1"/>
  <c r="P2389" i="1"/>
  <c r="Q2389" i="1"/>
  <c r="C2390" i="1"/>
  <c r="D2390" i="1"/>
  <c r="E2390" i="1"/>
  <c r="F2390" i="1"/>
  <c r="G2390" i="1"/>
  <c r="H2390" i="1"/>
  <c r="I2390" i="1"/>
  <c r="J2390" i="1"/>
  <c r="K2390" i="1"/>
  <c r="L2390" i="1"/>
  <c r="M2390" i="1"/>
  <c r="N2390" i="1"/>
  <c r="O2390" i="1"/>
  <c r="P2390" i="1"/>
  <c r="Q2390" i="1"/>
  <c r="C2391" i="1"/>
  <c r="D2391" i="1"/>
  <c r="E2391" i="1"/>
  <c r="F2391" i="1"/>
  <c r="G2391" i="1"/>
  <c r="H2391" i="1"/>
  <c r="I2391" i="1"/>
  <c r="J2391" i="1"/>
  <c r="K2391" i="1"/>
  <c r="L2391" i="1"/>
  <c r="M2391" i="1"/>
  <c r="N2391" i="1"/>
  <c r="O2391" i="1"/>
  <c r="P2391" i="1"/>
  <c r="Q2391" i="1"/>
  <c r="C2386" i="1"/>
  <c r="D2386" i="1"/>
  <c r="E2386" i="1"/>
  <c r="F2386" i="1"/>
  <c r="G2386" i="1"/>
  <c r="H2386" i="1"/>
  <c r="I2386" i="1"/>
  <c r="J2386" i="1"/>
  <c r="K2386" i="1"/>
  <c r="L2386" i="1"/>
  <c r="M2386" i="1"/>
  <c r="N2386" i="1"/>
  <c r="O2386" i="1"/>
  <c r="P2386" i="1"/>
  <c r="Q2386" i="1"/>
  <c r="G2344" i="1"/>
  <c r="H2344" i="1"/>
  <c r="C2341" i="1"/>
  <c r="D2341" i="1"/>
  <c r="E2341" i="1"/>
  <c r="F2341" i="1"/>
  <c r="G2341" i="1"/>
  <c r="H2341" i="1"/>
  <c r="C2337" i="1"/>
  <c r="D2337" i="1"/>
  <c r="E2337" i="1"/>
  <c r="F2337" i="1"/>
  <c r="G2337" i="1"/>
  <c r="H2337" i="1"/>
  <c r="I2337" i="1"/>
  <c r="J2337" i="1"/>
  <c r="K2337" i="1"/>
  <c r="L2337" i="1"/>
  <c r="M2337" i="1"/>
  <c r="N2337" i="1"/>
  <c r="O2337" i="1"/>
  <c r="P2337" i="1"/>
  <c r="Q2337" i="1"/>
  <c r="C2338" i="1"/>
  <c r="D2338" i="1"/>
  <c r="E2338" i="1"/>
  <c r="F2338" i="1"/>
  <c r="G2338" i="1"/>
  <c r="H2338" i="1"/>
  <c r="I2338" i="1"/>
  <c r="J2338" i="1"/>
  <c r="K2338" i="1"/>
  <c r="L2338" i="1"/>
  <c r="M2338" i="1"/>
  <c r="N2338" i="1"/>
  <c r="O2338" i="1"/>
  <c r="P2338" i="1"/>
  <c r="Q2338" i="1"/>
  <c r="C2339" i="1"/>
  <c r="D2339" i="1"/>
  <c r="E2339" i="1"/>
  <c r="F2339" i="1"/>
  <c r="G2339" i="1"/>
  <c r="H2339" i="1"/>
  <c r="I2339" i="1"/>
  <c r="J2339" i="1"/>
  <c r="K2339" i="1"/>
  <c r="L2339" i="1"/>
  <c r="M2339" i="1"/>
  <c r="N2339" i="1"/>
  <c r="O2339" i="1"/>
  <c r="P2339" i="1"/>
  <c r="Q2339" i="1"/>
  <c r="C2340" i="1"/>
  <c r="D2340" i="1"/>
  <c r="E2340" i="1"/>
  <c r="F2340" i="1"/>
  <c r="G2340" i="1"/>
  <c r="H2340" i="1"/>
  <c r="I2340" i="1"/>
  <c r="J2340" i="1"/>
  <c r="K2340" i="1"/>
  <c r="L2340" i="1"/>
  <c r="M2340" i="1"/>
  <c r="N2340" i="1"/>
  <c r="O2340" i="1"/>
  <c r="P2340" i="1"/>
  <c r="Q2340" i="1"/>
  <c r="C2336" i="1"/>
  <c r="D2336" i="1"/>
  <c r="E2336" i="1"/>
  <c r="F2336" i="1"/>
  <c r="G2336" i="1"/>
  <c r="H2336" i="1"/>
  <c r="I2336" i="1"/>
  <c r="J2336" i="1"/>
  <c r="K2336" i="1"/>
  <c r="L2336" i="1"/>
  <c r="M2336" i="1"/>
  <c r="N2336" i="1"/>
  <c r="O2336" i="1"/>
  <c r="P2336" i="1"/>
  <c r="Q2336" i="1"/>
  <c r="G2325" i="1"/>
  <c r="H2325" i="1"/>
  <c r="N2325" i="1"/>
  <c r="O2325" i="1"/>
  <c r="P2325" i="1"/>
  <c r="Q2325" i="1"/>
  <c r="C2323" i="1"/>
  <c r="D2323" i="1"/>
  <c r="E2323" i="1"/>
  <c r="F2323" i="1"/>
  <c r="G2323" i="1"/>
  <c r="H2323" i="1"/>
  <c r="N2323" i="1"/>
  <c r="O2323" i="1"/>
  <c r="P2323" i="1"/>
  <c r="Q2323" i="1"/>
  <c r="C2319" i="1"/>
  <c r="D2319" i="1"/>
  <c r="E2319" i="1"/>
  <c r="F2319" i="1"/>
  <c r="G2319" i="1"/>
  <c r="H2319" i="1"/>
  <c r="I2319" i="1"/>
  <c r="J2319" i="1"/>
  <c r="K2319" i="1"/>
  <c r="L2319" i="1"/>
  <c r="M2319" i="1"/>
  <c r="N2319" i="1"/>
  <c r="O2319" i="1"/>
  <c r="P2319" i="1"/>
  <c r="Q2319" i="1"/>
  <c r="C2320" i="1"/>
  <c r="D2320" i="1"/>
  <c r="E2320" i="1"/>
  <c r="F2320" i="1"/>
  <c r="G2320" i="1"/>
  <c r="H2320" i="1"/>
  <c r="I2320" i="1"/>
  <c r="J2320" i="1"/>
  <c r="K2320" i="1"/>
  <c r="L2320" i="1"/>
  <c r="M2320" i="1"/>
  <c r="N2320" i="1"/>
  <c r="O2320" i="1"/>
  <c r="P2320" i="1"/>
  <c r="Q2320" i="1"/>
  <c r="C2321" i="1"/>
  <c r="D2321" i="1"/>
  <c r="E2321" i="1"/>
  <c r="F2321" i="1"/>
  <c r="G2321" i="1"/>
  <c r="H2321" i="1"/>
  <c r="I2321" i="1"/>
  <c r="J2321" i="1"/>
  <c r="K2321" i="1"/>
  <c r="L2321" i="1"/>
  <c r="M2321" i="1"/>
  <c r="N2321" i="1"/>
  <c r="O2321" i="1"/>
  <c r="P2321" i="1"/>
  <c r="Q2321" i="1"/>
  <c r="C2322" i="1"/>
  <c r="D2322" i="1"/>
  <c r="E2322" i="1"/>
  <c r="F2322" i="1"/>
  <c r="G2322" i="1"/>
  <c r="H2322" i="1"/>
  <c r="I2322" i="1"/>
  <c r="J2322" i="1"/>
  <c r="K2322" i="1"/>
  <c r="L2322" i="1"/>
  <c r="M2322" i="1"/>
  <c r="N2322" i="1"/>
  <c r="O2322" i="1"/>
  <c r="P2322" i="1"/>
  <c r="Q2322" i="1"/>
  <c r="C2318" i="1"/>
  <c r="D2318" i="1"/>
  <c r="E2318" i="1"/>
  <c r="F2318" i="1"/>
  <c r="G2318" i="1"/>
  <c r="H2318" i="1"/>
  <c r="I2318" i="1"/>
  <c r="J2318" i="1"/>
  <c r="K2318" i="1"/>
  <c r="L2318" i="1"/>
  <c r="M2318" i="1"/>
  <c r="N2318" i="1"/>
  <c r="O2318" i="1"/>
  <c r="P2318" i="1"/>
  <c r="Q2318" i="1"/>
  <c r="C2317" i="1"/>
  <c r="D2317" i="1"/>
  <c r="E2317" i="1"/>
  <c r="F2317" i="1"/>
  <c r="G2317" i="1"/>
  <c r="H2317" i="1"/>
  <c r="I2317" i="1"/>
  <c r="J2317" i="1"/>
  <c r="K2317" i="1"/>
  <c r="M2317" i="1"/>
  <c r="G2275" i="1"/>
  <c r="H2275" i="1"/>
  <c r="I2275" i="1"/>
  <c r="J2275" i="1"/>
  <c r="K2275" i="1"/>
  <c r="O2276" i="1" s="1"/>
  <c r="F2273" i="1"/>
  <c r="G2273" i="1"/>
  <c r="H2273" i="1"/>
  <c r="I2273" i="1"/>
  <c r="J2273" i="1"/>
  <c r="K2273" i="1"/>
  <c r="L2273" i="1"/>
  <c r="M2273" i="1"/>
  <c r="N2273" i="1"/>
  <c r="O2273" i="1"/>
  <c r="P2273" i="1"/>
  <c r="Q2273" i="1"/>
  <c r="C2262" i="1"/>
  <c r="D2262" i="1"/>
  <c r="E2262" i="1"/>
  <c r="F2262" i="1"/>
  <c r="G2262" i="1"/>
  <c r="H2262" i="1"/>
  <c r="I2262" i="1"/>
  <c r="J2262" i="1"/>
  <c r="K2262" i="1"/>
  <c r="L2262" i="1"/>
  <c r="M2262" i="1"/>
  <c r="N2262" i="1"/>
  <c r="O2262" i="1"/>
  <c r="P2262" i="1"/>
  <c r="Q2262" i="1"/>
  <c r="C2263" i="1"/>
  <c r="D2263" i="1"/>
  <c r="E2263" i="1"/>
  <c r="F2263" i="1"/>
  <c r="G2263" i="1"/>
  <c r="H2263" i="1"/>
  <c r="I2263" i="1"/>
  <c r="J2263" i="1"/>
  <c r="K2263" i="1"/>
  <c r="L2263" i="1"/>
  <c r="M2263" i="1"/>
  <c r="N2263" i="1"/>
  <c r="O2263" i="1"/>
  <c r="P2263" i="1"/>
  <c r="Q2263" i="1"/>
  <c r="C2264" i="1"/>
  <c r="D2264" i="1"/>
  <c r="E2264" i="1"/>
  <c r="F2264" i="1"/>
  <c r="G2264" i="1"/>
  <c r="H2264" i="1"/>
  <c r="I2264" i="1"/>
  <c r="J2264" i="1"/>
  <c r="K2264" i="1"/>
  <c r="L2264" i="1"/>
  <c r="M2264" i="1"/>
  <c r="N2264" i="1"/>
  <c r="O2264" i="1"/>
  <c r="P2264" i="1"/>
  <c r="Q2264" i="1"/>
  <c r="C2265" i="1"/>
  <c r="D2265" i="1"/>
  <c r="E2265" i="1"/>
  <c r="F2265" i="1"/>
  <c r="G2265" i="1"/>
  <c r="H2265" i="1"/>
  <c r="I2265" i="1"/>
  <c r="J2265" i="1"/>
  <c r="K2265" i="1"/>
  <c r="L2265" i="1"/>
  <c r="M2265" i="1"/>
  <c r="N2265" i="1"/>
  <c r="O2265" i="1"/>
  <c r="P2265" i="1"/>
  <c r="Q2265" i="1"/>
  <c r="C2266" i="1"/>
  <c r="D2266" i="1"/>
  <c r="E2266" i="1"/>
  <c r="F2266" i="1"/>
  <c r="G2266" i="1"/>
  <c r="H2266" i="1"/>
  <c r="I2266" i="1"/>
  <c r="J2266" i="1"/>
  <c r="K2266" i="1"/>
  <c r="L2266" i="1"/>
  <c r="M2266" i="1"/>
  <c r="N2266" i="1"/>
  <c r="O2266" i="1"/>
  <c r="P2266" i="1"/>
  <c r="Q2266" i="1"/>
  <c r="C2267" i="1"/>
  <c r="D2267" i="1"/>
  <c r="E2267" i="1"/>
  <c r="F2267" i="1"/>
  <c r="G2267" i="1"/>
  <c r="H2267" i="1"/>
  <c r="I2267" i="1"/>
  <c r="J2267" i="1"/>
  <c r="K2267" i="1"/>
  <c r="L2267" i="1"/>
  <c r="M2267" i="1"/>
  <c r="N2267" i="1"/>
  <c r="O2267" i="1"/>
  <c r="P2267" i="1"/>
  <c r="Q2267" i="1"/>
  <c r="C2268" i="1"/>
  <c r="D2268" i="1"/>
  <c r="E2268" i="1"/>
  <c r="F2268" i="1"/>
  <c r="G2268" i="1"/>
  <c r="H2268" i="1"/>
  <c r="I2268" i="1"/>
  <c r="J2268" i="1"/>
  <c r="K2268" i="1"/>
  <c r="L2268" i="1"/>
  <c r="M2268" i="1"/>
  <c r="N2268" i="1"/>
  <c r="O2268" i="1"/>
  <c r="P2268" i="1"/>
  <c r="Q2268" i="1"/>
  <c r="C2269" i="1"/>
  <c r="D2269" i="1"/>
  <c r="E2269" i="1"/>
  <c r="F2269" i="1"/>
  <c r="G2269" i="1"/>
  <c r="H2269" i="1"/>
  <c r="I2269" i="1"/>
  <c r="J2269" i="1"/>
  <c r="K2269" i="1"/>
  <c r="L2269" i="1"/>
  <c r="M2269" i="1"/>
  <c r="N2269" i="1"/>
  <c r="O2269" i="1"/>
  <c r="P2269" i="1"/>
  <c r="Q2269" i="1"/>
  <c r="C2270" i="1"/>
  <c r="D2270" i="1"/>
  <c r="E2270" i="1"/>
  <c r="F2270" i="1"/>
  <c r="G2270" i="1"/>
  <c r="H2270" i="1"/>
  <c r="I2270" i="1"/>
  <c r="J2270" i="1"/>
  <c r="K2270" i="1"/>
  <c r="L2270" i="1"/>
  <c r="M2270" i="1"/>
  <c r="N2270" i="1"/>
  <c r="O2270" i="1"/>
  <c r="P2270" i="1"/>
  <c r="Q2270" i="1"/>
  <c r="C2271" i="1"/>
  <c r="D2271" i="1"/>
  <c r="E2271" i="1"/>
  <c r="F2271" i="1"/>
  <c r="G2271" i="1"/>
  <c r="H2271" i="1"/>
  <c r="I2271" i="1"/>
  <c r="J2271" i="1"/>
  <c r="K2271" i="1"/>
  <c r="L2271" i="1"/>
  <c r="M2271" i="1"/>
  <c r="N2271" i="1"/>
  <c r="O2271" i="1"/>
  <c r="P2271" i="1"/>
  <c r="Q2271" i="1"/>
  <c r="C2272" i="1"/>
  <c r="D2272" i="1"/>
  <c r="E2272" i="1"/>
  <c r="F2272" i="1"/>
  <c r="G2272" i="1"/>
  <c r="H2272" i="1"/>
  <c r="I2272" i="1"/>
  <c r="J2272" i="1"/>
  <c r="K2272" i="1"/>
  <c r="Q2272" i="1"/>
  <c r="C2261" i="1"/>
  <c r="D2261" i="1"/>
  <c r="E2261" i="1"/>
  <c r="F2261" i="1"/>
  <c r="G2261" i="1"/>
  <c r="H2261" i="1"/>
  <c r="I2261" i="1"/>
  <c r="J2261" i="1"/>
  <c r="K2261" i="1"/>
  <c r="L2261" i="1"/>
  <c r="M2261" i="1"/>
  <c r="N2261" i="1"/>
  <c r="O2261" i="1"/>
  <c r="P2261" i="1"/>
  <c r="Q2261" i="1"/>
  <c r="G2256" i="1"/>
  <c r="H2256" i="1"/>
  <c r="I2256" i="1"/>
  <c r="J2256" i="1"/>
  <c r="K2256" i="1"/>
  <c r="F2255" i="1"/>
  <c r="G2255" i="1"/>
  <c r="H2255" i="1"/>
  <c r="I2255" i="1"/>
  <c r="J2255" i="1"/>
  <c r="K2255" i="1"/>
  <c r="L2255" i="1"/>
  <c r="M2255" i="1"/>
  <c r="N2255" i="1"/>
  <c r="O2255" i="1"/>
  <c r="P2255" i="1"/>
  <c r="Q2255" i="1"/>
  <c r="C2254" i="1"/>
  <c r="D2254" i="1"/>
  <c r="E2254" i="1"/>
  <c r="F2254" i="1"/>
  <c r="G2254" i="1"/>
  <c r="H2254" i="1"/>
  <c r="I2254" i="1"/>
  <c r="J2254" i="1"/>
  <c r="K2254" i="1"/>
  <c r="Q2254" i="1"/>
  <c r="C2243" i="1"/>
  <c r="D2243" i="1"/>
  <c r="E2243" i="1"/>
  <c r="F2243" i="1"/>
  <c r="G2243" i="1"/>
  <c r="H2243" i="1"/>
  <c r="I2243" i="1"/>
  <c r="J2243" i="1"/>
  <c r="K2243" i="1"/>
  <c r="L2243" i="1"/>
  <c r="M2243" i="1"/>
  <c r="N2243" i="1"/>
  <c r="O2243" i="1"/>
  <c r="P2243" i="1"/>
  <c r="Q2243" i="1"/>
  <c r="C2244" i="1"/>
  <c r="D2244" i="1"/>
  <c r="E2244" i="1"/>
  <c r="F2244" i="1"/>
  <c r="G2244" i="1"/>
  <c r="H2244" i="1"/>
  <c r="I2244" i="1"/>
  <c r="J2244" i="1"/>
  <c r="K2244" i="1"/>
  <c r="L2244" i="1"/>
  <c r="M2244" i="1"/>
  <c r="N2244" i="1"/>
  <c r="O2244" i="1"/>
  <c r="P2244" i="1"/>
  <c r="Q2244" i="1"/>
  <c r="C2245" i="1"/>
  <c r="D2245" i="1"/>
  <c r="E2245" i="1"/>
  <c r="F2245" i="1"/>
  <c r="G2245" i="1"/>
  <c r="H2245" i="1"/>
  <c r="I2245" i="1"/>
  <c r="J2245" i="1"/>
  <c r="K2245" i="1"/>
  <c r="L2245" i="1"/>
  <c r="M2245" i="1"/>
  <c r="N2245" i="1"/>
  <c r="O2245" i="1"/>
  <c r="P2245" i="1"/>
  <c r="Q2245" i="1"/>
  <c r="C2246" i="1"/>
  <c r="D2246" i="1"/>
  <c r="E2246" i="1"/>
  <c r="F2246" i="1"/>
  <c r="G2246" i="1"/>
  <c r="H2246" i="1"/>
  <c r="I2246" i="1"/>
  <c r="J2246" i="1"/>
  <c r="K2246" i="1"/>
  <c r="L2246" i="1"/>
  <c r="M2246" i="1"/>
  <c r="N2246" i="1"/>
  <c r="O2246" i="1"/>
  <c r="P2246" i="1"/>
  <c r="Q2246" i="1"/>
  <c r="C2247" i="1"/>
  <c r="D2247" i="1"/>
  <c r="E2247" i="1"/>
  <c r="F2247" i="1"/>
  <c r="G2247" i="1"/>
  <c r="H2247" i="1"/>
  <c r="I2247" i="1"/>
  <c r="J2247" i="1"/>
  <c r="K2247" i="1"/>
  <c r="L2247" i="1"/>
  <c r="M2247" i="1"/>
  <c r="N2247" i="1"/>
  <c r="O2247" i="1"/>
  <c r="P2247" i="1"/>
  <c r="Q2247" i="1"/>
  <c r="C2248" i="1"/>
  <c r="D2248" i="1"/>
  <c r="E2248" i="1"/>
  <c r="F2248" i="1"/>
  <c r="G2248" i="1"/>
  <c r="H2248" i="1"/>
  <c r="I2248" i="1"/>
  <c r="J2248" i="1"/>
  <c r="K2248" i="1"/>
  <c r="L2248" i="1"/>
  <c r="M2248" i="1"/>
  <c r="N2248" i="1"/>
  <c r="O2248" i="1"/>
  <c r="P2248" i="1"/>
  <c r="Q2248" i="1"/>
  <c r="C2249" i="1"/>
  <c r="D2249" i="1"/>
  <c r="E2249" i="1"/>
  <c r="F2249" i="1"/>
  <c r="G2249" i="1"/>
  <c r="H2249" i="1"/>
  <c r="I2249" i="1"/>
  <c r="J2249" i="1"/>
  <c r="K2249" i="1"/>
  <c r="L2249" i="1"/>
  <c r="M2249" i="1"/>
  <c r="N2249" i="1"/>
  <c r="O2249" i="1"/>
  <c r="P2249" i="1"/>
  <c r="Q2249" i="1"/>
  <c r="C2250" i="1"/>
  <c r="D2250" i="1"/>
  <c r="E2250" i="1"/>
  <c r="F2250" i="1"/>
  <c r="G2250" i="1"/>
  <c r="H2250" i="1"/>
  <c r="I2250" i="1"/>
  <c r="J2250" i="1"/>
  <c r="K2250" i="1"/>
  <c r="L2250" i="1"/>
  <c r="M2250" i="1"/>
  <c r="N2250" i="1"/>
  <c r="O2250" i="1"/>
  <c r="P2250" i="1"/>
  <c r="Q2250" i="1"/>
  <c r="C2251" i="1"/>
  <c r="D2251" i="1"/>
  <c r="E2251" i="1"/>
  <c r="F2251" i="1"/>
  <c r="G2251" i="1"/>
  <c r="H2251" i="1"/>
  <c r="I2251" i="1"/>
  <c r="J2251" i="1"/>
  <c r="K2251" i="1"/>
  <c r="L2251" i="1"/>
  <c r="M2251" i="1"/>
  <c r="N2251" i="1"/>
  <c r="O2251" i="1"/>
  <c r="P2251" i="1"/>
  <c r="Q2251" i="1"/>
  <c r="C2252" i="1"/>
  <c r="D2252" i="1"/>
  <c r="E2252" i="1"/>
  <c r="F2252" i="1"/>
  <c r="G2252" i="1"/>
  <c r="H2252" i="1"/>
  <c r="I2252" i="1"/>
  <c r="J2252" i="1"/>
  <c r="K2252" i="1"/>
  <c r="L2252" i="1"/>
  <c r="M2252" i="1"/>
  <c r="N2252" i="1"/>
  <c r="O2252" i="1"/>
  <c r="P2252" i="1"/>
  <c r="Q2252" i="1"/>
  <c r="C2253" i="1"/>
  <c r="D2253" i="1"/>
  <c r="E2253" i="1"/>
  <c r="F2253" i="1"/>
  <c r="G2253" i="1"/>
  <c r="H2253" i="1"/>
  <c r="I2253" i="1"/>
  <c r="J2253" i="1"/>
  <c r="K2253" i="1"/>
  <c r="L2253" i="1"/>
  <c r="M2253" i="1"/>
  <c r="N2253" i="1"/>
  <c r="O2253" i="1"/>
  <c r="P2253" i="1"/>
  <c r="Q2253" i="1"/>
  <c r="C2242" i="1"/>
  <c r="D2242" i="1"/>
  <c r="E2242" i="1"/>
  <c r="F2242" i="1"/>
  <c r="G2242" i="1"/>
  <c r="H2242" i="1"/>
  <c r="I2242" i="1"/>
  <c r="J2242" i="1"/>
  <c r="K2242" i="1"/>
  <c r="L2242" i="1"/>
  <c r="M2242" i="1"/>
  <c r="N2242" i="1"/>
  <c r="O2242" i="1"/>
  <c r="P2242" i="1"/>
  <c r="Q2242" i="1"/>
  <c r="H2206" i="1"/>
  <c r="I2206" i="1"/>
  <c r="J2206" i="1"/>
  <c r="K2206" i="1"/>
  <c r="L2206" i="1"/>
  <c r="M2206" i="1"/>
  <c r="N2206" i="1"/>
  <c r="O2206" i="1"/>
  <c r="S2207" i="1" s="1"/>
  <c r="P2206" i="1"/>
  <c r="Q2206" i="1"/>
  <c r="F2204" i="1"/>
  <c r="G2204" i="1"/>
  <c r="H2204" i="1"/>
  <c r="I2204" i="1"/>
  <c r="J2204" i="1"/>
  <c r="K2204" i="1"/>
  <c r="L2204" i="1"/>
  <c r="M2204" i="1"/>
  <c r="N2204" i="1"/>
  <c r="O2204" i="1"/>
  <c r="S2205" i="1" s="1"/>
  <c r="P2204" i="1"/>
  <c r="Q2204" i="1"/>
  <c r="F2203" i="1"/>
  <c r="C2203" i="1"/>
  <c r="H2203" i="1"/>
  <c r="I2203" i="1"/>
  <c r="J2203" i="1"/>
  <c r="K2203" i="1"/>
  <c r="L2203" i="1"/>
  <c r="M2203" i="1"/>
  <c r="N2203" i="1"/>
  <c r="O2203" i="1"/>
  <c r="P2203" i="1"/>
  <c r="Q2203" i="1"/>
  <c r="C2202" i="1"/>
  <c r="E2202" i="1"/>
  <c r="F2202" i="1"/>
  <c r="G2202" i="1"/>
  <c r="H2202" i="1"/>
  <c r="I2202" i="1"/>
  <c r="J2202" i="1"/>
  <c r="K2202" i="1"/>
  <c r="L2202" i="1"/>
  <c r="M2202" i="1"/>
  <c r="N2202" i="1"/>
  <c r="O2202" i="1"/>
  <c r="P2202" i="1"/>
  <c r="Q2202" i="1"/>
  <c r="C2193" i="1"/>
  <c r="D2193" i="1"/>
  <c r="E2193" i="1"/>
  <c r="F2193" i="1"/>
  <c r="G2193" i="1"/>
  <c r="H2193" i="1"/>
  <c r="I2193" i="1"/>
  <c r="J2193" i="1"/>
  <c r="K2193" i="1"/>
  <c r="L2193" i="1"/>
  <c r="M2193" i="1"/>
  <c r="N2193" i="1"/>
  <c r="O2193" i="1"/>
  <c r="P2193" i="1"/>
  <c r="Q2193" i="1"/>
  <c r="C2194" i="1"/>
  <c r="D2194" i="1"/>
  <c r="E2194" i="1"/>
  <c r="F2194" i="1"/>
  <c r="G2194" i="1"/>
  <c r="H2194" i="1"/>
  <c r="I2194" i="1"/>
  <c r="J2194" i="1"/>
  <c r="K2194" i="1"/>
  <c r="L2194" i="1"/>
  <c r="M2194" i="1"/>
  <c r="N2194" i="1"/>
  <c r="O2194" i="1"/>
  <c r="P2194" i="1"/>
  <c r="Q2194" i="1"/>
  <c r="C2195" i="1"/>
  <c r="D2195" i="1"/>
  <c r="E2195" i="1"/>
  <c r="F2195" i="1"/>
  <c r="G2195" i="1"/>
  <c r="H2195" i="1"/>
  <c r="I2195" i="1"/>
  <c r="J2195" i="1"/>
  <c r="K2195" i="1"/>
  <c r="L2195" i="1"/>
  <c r="M2195" i="1"/>
  <c r="N2195" i="1"/>
  <c r="O2195" i="1"/>
  <c r="P2195" i="1"/>
  <c r="Q2195" i="1"/>
  <c r="C2196" i="1"/>
  <c r="D2196" i="1"/>
  <c r="E2196" i="1"/>
  <c r="F2196" i="1"/>
  <c r="G2196" i="1"/>
  <c r="H2196" i="1"/>
  <c r="I2196" i="1"/>
  <c r="J2196" i="1"/>
  <c r="K2196" i="1"/>
  <c r="L2196" i="1"/>
  <c r="M2196" i="1"/>
  <c r="N2196" i="1"/>
  <c r="O2196" i="1"/>
  <c r="P2196" i="1"/>
  <c r="Q2196" i="1"/>
  <c r="C2197" i="1"/>
  <c r="D2197" i="1"/>
  <c r="E2197" i="1"/>
  <c r="F2197" i="1"/>
  <c r="G2197" i="1"/>
  <c r="H2197" i="1"/>
  <c r="I2197" i="1"/>
  <c r="J2197" i="1"/>
  <c r="K2197" i="1"/>
  <c r="L2197" i="1"/>
  <c r="M2197" i="1"/>
  <c r="N2197" i="1"/>
  <c r="O2197" i="1"/>
  <c r="P2197" i="1"/>
  <c r="Q2197" i="1"/>
  <c r="C2198" i="1"/>
  <c r="D2198" i="1"/>
  <c r="E2198" i="1"/>
  <c r="F2198" i="1"/>
  <c r="G2198" i="1"/>
  <c r="H2198" i="1"/>
  <c r="I2198" i="1"/>
  <c r="J2198" i="1"/>
  <c r="K2198" i="1"/>
  <c r="L2198" i="1"/>
  <c r="M2198" i="1"/>
  <c r="N2198" i="1"/>
  <c r="O2198" i="1"/>
  <c r="P2198" i="1"/>
  <c r="Q2198" i="1"/>
  <c r="C2199" i="1"/>
  <c r="D2199" i="1"/>
  <c r="E2199" i="1"/>
  <c r="F2199" i="1"/>
  <c r="G2199" i="1"/>
  <c r="H2199" i="1"/>
  <c r="I2199" i="1"/>
  <c r="J2199" i="1"/>
  <c r="K2199" i="1"/>
  <c r="L2199" i="1"/>
  <c r="M2199" i="1"/>
  <c r="N2199" i="1"/>
  <c r="O2199" i="1"/>
  <c r="P2199" i="1"/>
  <c r="Q2199" i="1"/>
  <c r="C2200" i="1"/>
  <c r="D2200" i="1"/>
  <c r="E2200" i="1"/>
  <c r="F2200" i="1"/>
  <c r="G2200" i="1"/>
  <c r="H2200" i="1"/>
  <c r="I2200" i="1"/>
  <c r="J2200" i="1"/>
  <c r="K2200" i="1"/>
  <c r="L2200" i="1"/>
  <c r="M2200" i="1"/>
  <c r="N2200" i="1"/>
  <c r="O2200" i="1"/>
  <c r="P2200" i="1"/>
  <c r="Q2200" i="1"/>
  <c r="C2201" i="1"/>
  <c r="D2201" i="1"/>
  <c r="E2201" i="1"/>
  <c r="F2201" i="1"/>
  <c r="G2201" i="1"/>
  <c r="H2201" i="1"/>
  <c r="I2201" i="1"/>
  <c r="J2201" i="1"/>
  <c r="K2201" i="1"/>
  <c r="L2201" i="1"/>
  <c r="M2201" i="1"/>
  <c r="N2201" i="1"/>
  <c r="O2201" i="1"/>
  <c r="P2201" i="1"/>
  <c r="Q2201" i="1"/>
  <c r="C2192" i="1"/>
  <c r="D2192" i="1"/>
  <c r="E2192" i="1"/>
  <c r="F2192" i="1"/>
  <c r="G2192" i="1"/>
  <c r="H2192" i="1"/>
  <c r="I2192" i="1"/>
  <c r="J2192" i="1"/>
  <c r="K2192" i="1"/>
  <c r="L2192" i="1"/>
  <c r="M2192" i="1"/>
  <c r="N2192" i="1"/>
  <c r="O2192" i="1"/>
  <c r="P2192" i="1"/>
  <c r="Q2192" i="1"/>
  <c r="H2187" i="1"/>
  <c r="I2187" i="1"/>
  <c r="J2187" i="1"/>
  <c r="K2187" i="1"/>
  <c r="L2187" i="1"/>
  <c r="M2187" i="1"/>
  <c r="N2187" i="1"/>
  <c r="O2187" i="1"/>
  <c r="P2187" i="1"/>
  <c r="Q2187" i="1"/>
  <c r="F2186" i="1"/>
  <c r="G2186" i="1"/>
  <c r="H2186" i="1"/>
  <c r="I2186" i="1"/>
  <c r="J2186" i="1"/>
  <c r="K2186" i="1"/>
  <c r="L2186" i="1"/>
  <c r="M2186" i="1"/>
  <c r="N2186" i="1"/>
  <c r="O2186" i="1"/>
  <c r="P2186" i="1"/>
  <c r="Q2186" i="1"/>
  <c r="C2185" i="1"/>
  <c r="F2185" i="1"/>
  <c r="H2185" i="1"/>
  <c r="I2185" i="1"/>
  <c r="J2185" i="1"/>
  <c r="K2185" i="1"/>
  <c r="L2185" i="1"/>
  <c r="M2185" i="1"/>
  <c r="N2185" i="1"/>
  <c r="O2185" i="1"/>
  <c r="P2185" i="1"/>
  <c r="Q2185" i="1"/>
  <c r="C2174" i="1"/>
  <c r="D2174" i="1"/>
  <c r="E2174" i="1"/>
  <c r="F2174" i="1"/>
  <c r="G2174" i="1"/>
  <c r="H2174" i="1"/>
  <c r="I2174" i="1"/>
  <c r="J2174" i="1"/>
  <c r="K2174" i="1"/>
  <c r="L2174" i="1"/>
  <c r="M2174" i="1"/>
  <c r="N2174" i="1"/>
  <c r="O2174" i="1"/>
  <c r="P2174" i="1"/>
  <c r="Q2174" i="1"/>
  <c r="C2175" i="1"/>
  <c r="D2175" i="1"/>
  <c r="E2175" i="1"/>
  <c r="F2175" i="1"/>
  <c r="G2175" i="1"/>
  <c r="H2175" i="1"/>
  <c r="I2175" i="1"/>
  <c r="J2175" i="1"/>
  <c r="K2175" i="1"/>
  <c r="L2175" i="1"/>
  <c r="M2175" i="1"/>
  <c r="N2175" i="1"/>
  <c r="O2175" i="1"/>
  <c r="P2175" i="1"/>
  <c r="Q2175" i="1"/>
  <c r="C2176" i="1"/>
  <c r="D2176" i="1"/>
  <c r="E2176" i="1"/>
  <c r="F2176" i="1"/>
  <c r="G2176" i="1"/>
  <c r="H2176" i="1"/>
  <c r="I2176" i="1"/>
  <c r="J2176" i="1"/>
  <c r="K2176" i="1"/>
  <c r="L2176" i="1"/>
  <c r="M2176" i="1"/>
  <c r="N2176" i="1"/>
  <c r="O2176" i="1"/>
  <c r="P2176" i="1"/>
  <c r="Q2176" i="1"/>
  <c r="C2177" i="1"/>
  <c r="D2177" i="1"/>
  <c r="E2177" i="1"/>
  <c r="F2177" i="1"/>
  <c r="G2177" i="1"/>
  <c r="H2177" i="1"/>
  <c r="I2177" i="1"/>
  <c r="J2177" i="1"/>
  <c r="K2177" i="1"/>
  <c r="L2177" i="1"/>
  <c r="M2177" i="1"/>
  <c r="N2177" i="1"/>
  <c r="O2177" i="1"/>
  <c r="P2177" i="1"/>
  <c r="Q2177" i="1"/>
  <c r="C2178" i="1"/>
  <c r="D2178" i="1"/>
  <c r="E2178" i="1"/>
  <c r="F2178" i="1"/>
  <c r="G2178" i="1"/>
  <c r="H2178" i="1"/>
  <c r="I2178" i="1"/>
  <c r="J2178" i="1"/>
  <c r="K2178" i="1"/>
  <c r="L2178" i="1"/>
  <c r="M2178" i="1"/>
  <c r="N2178" i="1"/>
  <c r="O2178" i="1"/>
  <c r="P2178" i="1"/>
  <c r="Q2178" i="1"/>
  <c r="C2179" i="1"/>
  <c r="D2179" i="1"/>
  <c r="E2179" i="1"/>
  <c r="F2179" i="1"/>
  <c r="G2179" i="1"/>
  <c r="H2179" i="1"/>
  <c r="I2179" i="1"/>
  <c r="J2179" i="1"/>
  <c r="K2179" i="1"/>
  <c r="L2179" i="1"/>
  <c r="M2179" i="1"/>
  <c r="N2179" i="1"/>
  <c r="O2179" i="1"/>
  <c r="P2179" i="1"/>
  <c r="Q2179" i="1"/>
  <c r="C2180" i="1"/>
  <c r="D2180" i="1"/>
  <c r="E2180" i="1"/>
  <c r="F2180" i="1"/>
  <c r="G2180" i="1"/>
  <c r="H2180" i="1"/>
  <c r="I2180" i="1"/>
  <c r="J2180" i="1"/>
  <c r="K2180" i="1"/>
  <c r="L2180" i="1"/>
  <c r="M2180" i="1"/>
  <c r="N2180" i="1"/>
  <c r="O2180" i="1"/>
  <c r="P2180" i="1"/>
  <c r="Q2180" i="1"/>
  <c r="C2181" i="1"/>
  <c r="D2181" i="1"/>
  <c r="E2181" i="1"/>
  <c r="F2181" i="1"/>
  <c r="G2181" i="1"/>
  <c r="H2181" i="1"/>
  <c r="I2181" i="1"/>
  <c r="J2181" i="1"/>
  <c r="K2181" i="1"/>
  <c r="L2181" i="1"/>
  <c r="M2181" i="1"/>
  <c r="N2181" i="1"/>
  <c r="O2181" i="1"/>
  <c r="P2181" i="1"/>
  <c r="Q2181" i="1"/>
  <c r="C2182" i="1"/>
  <c r="D2182" i="1"/>
  <c r="E2182" i="1"/>
  <c r="F2182" i="1"/>
  <c r="G2182" i="1"/>
  <c r="H2182" i="1"/>
  <c r="I2182" i="1"/>
  <c r="J2182" i="1"/>
  <c r="K2182" i="1"/>
  <c r="L2182" i="1"/>
  <c r="M2182" i="1"/>
  <c r="N2182" i="1"/>
  <c r="O2182" i="1"/>
  <c r="P2182" i="1"/>
  <c r="Q2182" i="1"/>
  <c r="C2183" i="1"/>
  <c r="D2183" i="1"/>
  <c r="E2183" i="1"/>
  <c r="F2183" i="1"/>
  <c r="G2183" i="1"/>
  <c r="H2183" i="1"/>
  <c r="I2183" i="1"/>
  <c r="J2183" i="1"/>
  <c r="K2183" i="1"/>
  <c r="L2183" i="1"/>
  <c r="M2183" i="1"/>
  <c r="N2183" i="1"/>
  <c r="O2183" i="1"/>
  <c r="P2183" i="1"/>
  <c r="Q2183" i="1"/>
  <c r="C2184" i="1"/>
  <c r="E2184" i="1"/>
  <c r="F2184" i="1"/>
  <c r="G2184" i="1"/>
  <c r="H2184" i="1"/>
  <c r="I2184" i="1"/>
  <c r="J2184" i="1"/>
  <c r="K2184" i="1"/>
  <c r="L2184" i="1"/>
  <c r="M2184" i="1"/>
  <c r="N2184" i="1"/>
  <c r="O2184" i="1"/>
  <c r="P2184" i="1"/>
  <c r="Q2184" i="1"/>
  <c r="C2173" i="1"/>
  <c r="D2173" i="1"/>
  <c r="E2173" i="1"/>
  <c r="F2173" i="1"/>
  <c r="G2173" i="1"/>
  <c r="H2173" i="1"/>
  <c r="I2173" i="1"/>
  <c r="J2173" i="1"/>
  <c r="K2173" i="1"/>
  <c r="L2173" i="1"/>
  <c r="M2173" i="1"/>
  <c r="N2173" i="1"/>
  <c r="O2173" i="1"/>
  <c r="P2173" i="1"/>
  <c r="Q2173" i="1"/>
  <c r="G2137" i="1"/>
  <c r="H2137" i="1"/>
  <c r="I2137" i="1"/>
  <c r="J2137" i="1"/>
  <c r="K2137" i="1"/>
  <c r="L2137" i="1"/>
  <c r="M2137" i="1"/>
  <c r="N2137" i="1"/>
  <c r="O2137" i="1"/>
  <c r="P2137" i="1"/>
  <c r="Q2137" i="1"/>
  <c r="F2135" i="1"/>
  <c r="G2135" i="1"/>
  <c r="H2135" i="1"/>
  <c r="I2135" i="1"/>
  <c r="J2135" i="1"/>
  <c r="K2135" i="1"/>
  <c r="L2135" i="1"/>
  <c r="M2135" i="1"/>
  <c r="N2135" i="1"/>
  <c r="O2135" i="1"/>
  <c r="P2135" i="1"/>
  <c r="Q2135" i="1"/>
  <c r="C2124" i="1"/>
  <c r="D2124" i="1"/>
  <c r="E2124" i="1"/>
  <c r="F2124" i="1"/>
  <c r="G2124" i="1"/>
  <c r="H2124" i="1"/>
  <c r="I2124" i="1"/>
  <c r="J2124" i="1"/>
  <c r="K2124" i="1"/>
  <c r="L2124" i="1"/>
  <c r="M2124" i="1"/>
  <c r="N2124" i="1"/>
  <c r="O2124" i="1"/>
  <c r="P2124" i="1"/>
  <c r="Q2124" i="1"/>
  <c r="C2125" i="1"/>
  <c r="D2125" i="1"/>
  <c r="E2125" i="1"/>
  <c r="F2125" i="1"/>
  <c r="G2125" i="1"/>
  <c r="H2125" i="1"/>
  <c r="I2125" i="1"/>
  <c r="J2125" i="1"/>
  <c r="K2125" i="1"/>
  <c r="L2125" i="1"/>
  <c r="M2125" i="1"/>
  <c r="N2125" i="1"/>
  <c r="O2125" i="1"/>
  <c r="P2125" i="1"/>
  <c r="Q2125" i="1"/>
  <c r="C2126" i="1"/>
  <c r="D2126" i="1"/>
  <c r="E2126" i="1"/>
  <c r="F2126" i="1"/>
  <c r="G2126" i="1"/>
  <c r="H2126" i="1"/>
  <c r="I2126" i="1"/>
  <c r="J2126" i="1"/>
  <c r="K2126" i="1"/>
  <c r="L2126" i="1"/>
  <c r="M2126" i="1"/>
  <c r="N2126" i="1"/>
  <c r="O2126" i="1"/>
  <c r="P2126" i="1"/>
  <c r="Q2126" i="1"/>
  <c r="C2127" i="1"/>
  <c r="D2127" i="1"/>
  <c r="E2127" i="1"/>
  <c r="F2127" i="1"/>
  <c r="G2127" i="1"/>
  <c r="H2127" i="1"/>
  <c r="I2127" i="1"/>
  <c r="J2127" i="1"/>
  <c r="K2127" i="1"/>
  <c r="L2127" i="1"/>
  <c r="M2127" i="1"/>
  <c r="N2127" i="1"/>
  <c r="O2127" i="1"/>
  <c r="P2127" i="1"/>
  <c r="Q2127" i="1"/>
  <c r="C2128" i="1"/>
  <c r="D2128" i="1"/>
  <c r="E2128" i="1"/>
  <c r="F2128" i="1"/>
  <c r="G2128" i="1"/>
  <c r="H2128" i="1"/>
  <c r="I2128" i="1"/>
  <c r="J2128" i="1"/>
  <c r="K2128" i="1"/>
  <c r="L2128" i="1"/>
  <c r="M2128" i="1"/>
  <c r="N2128" i="1"/>
  <c r="O2128" i="1"/>
  <c r="P2128" i="1"/>
  <c r="Q2128" i="1"/>
  <c r="C2129" i="1"/>
  <c r="D2129" i="1"/>
  <c r="E2129" i="1"/>
  <c r="F2129" i="1"/>
  <c r="G2129" i="1"/>
  <c r="H2129" i="1"/>
  <c r="I2129" i="1"/>
  <c r="J2129" i="1"/>
  <c r="K2129" i="1"/>
  <c r="L2129" i="1"/>
  <c r="M2129" i="1"/>
  <c r="N2129" i="1"/>
  <c r="O2129" i="1"/>
  <c r="P2129" i="1"/>
  <c r="Q2129" i="1"/>
  <c r="C2130" i="1"/>
  <c r="D2130" i="1"/>
  <c r="E2130" i="1"/>
  <c r="F2130" i="1"/>
  <c r="G2130" i="1"/>
  <c r="H2130" i="1"/>
  <c r="I2130" i="1"/>
  <c r="J2130" i="1"/>
  <c r="K2130" i="1"/>
  <c r="L2130" i="1"/>
  <c r="M2130" i="1"/>
  <c r="N2130" i="1"/>
  <c r="O2130" i="1"/>
  <c r="P2130" i="1"/>
  <c r="Q2130" i="1"/>
  <c r="C2131" i="1"/>
  <c r="D2131" i="1"/>
  <c r="E2131" i="1"/>
  <c r="F2131" i="1"/>
  <c r="G2131" i="1"/>
  <c r="H2131" i="1"/>
  <c r="I2131" i="1"/>
  <c r="J2131" i="1"/>
  <c r="K2131" i="1"/>
  <c r="L2131" i="1"/>
  <c r="M2131" i="1"/>
  <c r="N2131" i="1"/>
  <c r="O2131" i="1"/>
  <c r="P2131" i="1"/>
  <c r="Q2131" i="1"/>
  <c r="C2132" i="1"/>
  <c r="D2132" i="1"/>
  <c r="E2132" i="1"/>
  <c r="F2132" i="1"/>
  <c r="G2132" i="1"/>
  <c r="H2132" i="1"/>
  <c r="I2132" i="1"/>
  <c r="J2132" i="1"/>
  <c r="K2132" i="1"/>
  <c r="L2132" i="1"/>
  <c r="M2132" i="1"/>
  <c r="N2132" i="1"/>
  <c r="O2132" i="1"/>
  <c r="P2132" i="1"/>
  <c r="Q2132" i="1"/>
  <c r="C2133" i="1"/>
  <c r="D2133" i="1"/>
  <c r="E2133" i="1"/>
  <c r="F2133" i="1"/>
  <c r="G2133" i="1"/>
  <c r="H2133" i="1"/>
  <c r="I2133" i="1"/>
  <c r="J2133" i="1"/>
  <c r="K2133" i="1"/>
  <c r="L2133" i="1"/>
  <c r="M2133" i="1"/>
  <c r="N2133" i="1"/>
  <c r="O2133" i="1"/>
  <c r="P2133" i="1"/>
  <c r="Q2133" i="1"/>
  <c r="C2134" i="1"/>
  <c r="D2134" i="1"/>
  <c r="E2134" i="1"/>
  <c r="F2134" i="1"/>
  <c r="G2134" i="1"/>
  <c r="H2134" i="1"/>
  <c r="I2134" i="1"/>
  <c r="J2134" i="1"/>
  <c r="K2134" i="1"/>
  <c r="L2134" i="1"/>
  <c r="M2134" i="1"/>
  <c r="N2134" i="1"/>
  <c r="O2134" i="1"/>
  <c r="P2134" i="1"/>
  <c r="Q2134" i="1"/>
  <c r="C2123" i="1"/>
  <c r="D2123" i="1"/>
  <c r="E2123" i="1"/>
  <c r="F2123" i="1"/>
  <c r="G2123" i="1"/>
  <c r="H2123" i="1"/>
  <c r="I2123" i="1"/>
  <c r="J2123" i="1"/>
  <c r="K2123" i="1"/>
  <c r="L2123" i="1"/>
  <c r="M2123" i="1"/>
  <c r="N2123" i="1"/>
  <c r="O2123" i="1"/>
  <c r="P2123" i="1"/>
  <c r="Q2123" i="1"/>
  <c r="G2118" i="1"/>
  <c r="H2118" i="1"/>
  <c r="I2118" i="1"/>
  <c r="J2118" i="1"/>
  <c r="K2118" i="1"/>
  <c r="L2118" i="1"/>
  <c r="M2118" i="1"/>
  <c r="N2118" i="1"/>
  <c r="O2118" i="1"/>
  <c r="P2118" i="1"/>
  <c r="Q2118" i="1"/>
  <c r="F2117" i="1"/>
  <c r="G2117" i="1"/>
  <c r="H2117" i="1"/>
  <c r="I2117" i="1"/>
  <c r="J2117" i="1"/>
  <c r="K2117" i="1"/>
  <c r="L2117" i="1"/>
  <c r="M2117" i="1"/>
  <c r="N2117" i="1"/>
  <c r="O2117" i="1"/>
  <c r="P2117" i="1"/>
  <c r="Q2117" i="1"/>
  <c r="C2105" i="1"/>
  <c r="D2105" i="1"/>
  <c r="E2105" i="1"/>
  <c r="F2105" i="1"/>
  <c r="G2105" i="1"/>
  <c r="H2105" i="1"/>
  <c r="I2105" i="1"/>
  <c r="J2105" i="1"/>
  <c r="K2105" i="1"/>
  <c r="L2105" i="1"/>
  <c r="M2105" i="1"/>
  <c r="N2105" i="1"/>
  <c r="O2105" i="1"/>
  <c r="P2105" i="1"/>
  <c r="Q2105" i="1"/>
  <c r="C2106" i="1"/>
  <c r="D2106" i="1"/>
  <c r="E2106" i="1"/>
  <c r="F2106" i="1"/>
  <c r="G2106" i="1"/>
  <c r="H2106" i="1"/>
  <c r="I2106" i="1"/>
  <c r="J2106" i="1"/>
  <c r="K2106" i="1"/>
  <c r="L2106" i="1"/>
  <c r="M2106" i="1"/>
  <c r="N2106" i="1"/>
  <c r="O2106" i="1"/>
  <c r="P2106" i="1"/>
  <c r="Q2106" i="1"/>
  <c r="C2107" i="1"/>
  <c r="D2107" i="1"/>
  <c r="E2107" i="1"/>
  <c r="F2107" i="1"/>
  <c r="G2107" i="1"/>
  <c r="H2107" i="1"/>
  <c r="I2107" i="1"/>
  <c r="J2107" i="1"/>
  <c r="K2107" i="1"/>
  <c r="L2107" i="1"/>
  <c r="M2107" i="1"/>
  <c r="N2107" i="1"/>
  <c r="O2107" i="1"/>
  <c r="P2107" i="1"/>
  <c r="Q2107" i="1"/>
  <c r="C2108" i="1"/>
  <c r="D2108" i="1"/>
  <c r="E2108" i="1"/>
  <c r="F2108" i="1"/>
  <c r="G2108" i="1"/>
  <c r="H2108" i="1"/>
  <c r="I2108" i="1"/>
  <c r="J2108" i="1"/>
  <c r="K2108" i="1"/>
  <c r="L2108" i="1"/>
  <c r="M2108" i="1"/>
  <c r="N2108" i="1"/>
  <c r="O2108" i="1"/>
  <c r="P2108" i="1"/>
  <c r="Q2108" i="1"/>
  <c r="C2109" i="1"/>
  <c r="D2109" i="1"/>
  <c r="E2109" i="1"/>
  <c r="F2109" i="1"/>
  <c r="G2109" i="1"/>
  <c r="H2109" i="1"/>
  <c r="I2109" i="1"/>
  <c r="J2109" i="1"/>
  <c r="K2109" i="1"/>
  <c r="L2109" i="1"/>
  <c r="M2109" i="1"/>
  <c r="N2109" i="1"/>
  <c r="O2109" i="1"/>
  <c r="P2109" i="1"/>
  <c r="Q2109" i="1"/>
  <c r="C2110" i="1"/>
  <c r="D2110" i="1"/>
  <c r="E2110" i="1"/>
  <c r="F2110" i="1"/>
  <c r="G2110" i="1"/>
  <c r="H2110" i="1"/>
  <c r="I2110" i="1"/>
  <c r="J2110" i="1"/>
  <c r="K2110" i="1"/>
  <c r="L2110" i="1"/>
  <c r="M2110" i="1"/>
  <c r="N2110" i="1"/>
  <c r="O2110" i="1"/>
  <c r="P2110" i="1"/>
  <c r="Q2110" i="1"/>
  <c r="C2111" i="1"/>
  <c r="D2111" i="1"/>
  <c r="E2111" i="1"/>
  <c r="F2111" i="1"/>
  <c r="G2111" i="1"/>
  <c r="H2111" i="1"/>
  <c r="I2111" i="1"/>
  <c r="J2111" i="1"/>
  <c r="K2111" i="1"/>
  <c r="L2111" i="1"/>
  <c r="M2111" i="1"/>
  <c r="N2111" i="1"/>
  <c r="O2111" i="1"/>
  <c r="P2111" i="1"/>
  <c r="Q2111" i="1"/>
  <c r="C2112" i="1"/>
  <c r="D2112" i="1"/>
  <c r="E2112" i="1"/>
  <c r="F2112" i="1"/>
  <c r="G2112" i="1"/>
  <c r="H2112" i="1"/>
  <c r="I2112" i="1"/>
  <c r="J2112" i="1"/>
  <c r="K2112" i="1"/>
  <c r="L2112" i="1"/>
  <c r="M2112" i="1"/>
  <c r="N2112" i="1"/>
  <c r="O2112" i="1"/>
  <c r="P2112" i="1"/>
  <c r="Q2112" i="1"/>
  <c r="C2113" i="1"/>
  <c r="D2113" i="1"/>
  <c r="E2113" i="1"/>
  <c r="F2113" i="1"/>
  <c r="G2113" i="1"/>
  <c r="H2113" i="1"/>
  <c r="I2113" i="1"/>
  <c r="J2113" i="1"/>
  <c r="K2113" i="1"/>
  <c r="L2113" i="1"/>
  <c r="M2113" i="1"/>
  <c r="N2113" i="1"/>
  <c r="O2113" i="1"/>
  <c r="P2113" i="1"/>
  <c r="Q2113" i="1"/>
  <c r="C2114" i="1"/>
  <c r="D2114" i="1"/>
  <c r="E2114" i="1"/>
  <c r="F2114" i="1"/>
  <c r="G2114" i="1"/>
  <c r="H2114" i="1"/>
  <c r="I2114" i="1"/>
  <c r="J2114" i="1"/>
  <c r="K2114" i="1"/>
  <c r="L2114" i="1"/>
  <c r="M2114" i="1"/>
  <c r="N2114" i="1"/>
  <c r="O2114" i="1"/>
  <c r="P2114" i="1"/>
  <c r="Q2114" i="1"/>
  <c r="C2115" i="1"/>
  <c r="D2115" i="1"/>
  <c r="E2115" i="1"/>
  <c r="F2115" i="1"/>
  <c r="G2115" i="1"/>
  <c r="H2115" i="1"/>
  <c r="I2115" i="1"/>
  <c r="J2115" i="1"/>
  <c r="K2115" i="1"/>
  <c r="L2115" i="1"/>
  <c r="M2115" i="1"/>
  <c r="N2115" i="1"/>
  <c r="O2115" i="1"/>
  <c r="P2115" i="1"/>
  <c r="Q2115" i="1"/>
  <c r="C2116" i="1"/>
  <c r="D2116" i="1"/>
  <c r="E2116" i="1"/>
  <c r="F2116" i="1"/>
  <c r="G2116" i="1"/>
  <c r="H2116" i="1"/>
  <c r="I2116" i="1"/>
  <c r="J2116" i="1"/>
  <c r="K2116" i="1"/>
  <c r="L2116" i="1"/>
  <c r="M2116" i="1"/>
  <c r="N2116" i="1"/>
  <c r="O2116" i="1"/>
  <c r="P2116" i="1"/>
  <c r="Q2116" i="1"/>
  <c r="C2104" i="1"/>
  <c r="D2104" i="1"/>
  <c r="E2104" i="1"/>
  <c r="F2104" i="1"/>
  <c r="G2104" i="1"/>
  <c r="H2104" i="1"/>
  <c r="I2104" i="1"/>
  <c r="J2104" i="1"/>
  <c r="K2104" i="1"/>
  <c r="L2104" i="1"/>
  <c r="M2104" i="1"/>
  <c r="N2104" i="1"/>
  <c r="O2104" i="1"/>
  <c r="P2104" i="1"/>
  <c r="Q2104" i="1"/>
  <c r="I2068" i="1"/>
  <c r="J2068" i="1"/>
  <c r="K2069" i="1" s="1"/>
  <c r="K2068" i="1"/>
  <c r="L2068" i="1"/>
  <c r="M2068" i="1"/>
  <c r="N2068" i="1"/>
  <c r="O2068" i="1"/>
  <c r="P2068" i="1"/>
  <c r="Q2068" i="1"/>
  <c r="F2066" i="1"/>
  <c r="G2066" i="1"/>
  <c r="H2066" i="1"/>
  <c r="I2066" i="1"/>
  <c r="J2066" i="1"/>
  <c r="K2066" i="1"/>
  <c r="L2066" i="1"/>
  <c r="M2066" i="1"/>
  <c r="N2066" i="1"/>
  <c r="O2066" i="1"/>
  <c r="P2066" i="1"/>
  <c r="T2067" i="1" s="1"/>
  <c r="Q2066" i="1"/>
  <c r="E2065" i="1"/>
  <c r="F2065" i="1"/>
  <c r="I2065" i="1"/>
  <c r="J2065" i="1"/>
  <c r="K2065" i="1"/>
  <c r="L2065" i="1"/>
  <c r="M2065" i="1"/>
  <c r="N2065" i="1"/>
  <c r="O2065" i="1"/>
  <c r="P2065" i="1"/>
  <c r="Q2065" i="1"/>
  <c r="D2064" i="1"/>
  <c r="E2064" i="1"/>
  <c r="G2064" i="1"/>
  <c r="H2064" i="1"/>
  <c r="I2064" i="1"/>
  <c r="J2064" i="1"/>
  <c r="K2064" i="1"/>
  <c r="L2064" i="1"/>
  <c r="M2064" i="1"/>
  <c r="N2064" i="1"/>
  <c r="O2064" i="1"/>
  <c r="P2064" i="1"/>
  <c r="Q2064" i="1"/>
  <c r="C2063" i="1"/>
  <c r="D2063" i="1"/>
  <c r="F2063" i="1"/>
  <c r="G2063" i="1"/>
  <c r="H2063" i="1"/>
  <c r="I2063" i="1"/>
  <c r="J2063" i="1"/>
  <c r="K2063" i="1"/>
  <c r="L2063" i="1"/>
  <c r="M2063" i="1"/>
  <c r="N2063" i="1"/>
  <c r="O2063" i="1"/>
  <c r="P2063" i="1"/>
  <c r="Q2063" i="1"/>
  <c r="C2055" i="1"/>
  <c r="D2055" i="1"/>
  <c r="E2055" i="1"/>
  <c r="F2055" i="1"/>
  <c r="G2055" i="1"/>
  <c r="H2055" i="1"/>
  <c r="I2055" i="1"/>
  <c r="J2055" i="1"/>
  <c r="K2055" i="1"/>
  <c r="L2055" i="1"/>
  <c r="M2055" i="1"/>
  <c r="N2055" i="1"/>
  <c r="O2055" i="1"/>
  <c r="P2055" i="1"/>
  <c r="Q2055" i="1"/>
  <c r="C2056" i="1"/>
  <c r="D2056" i="1"/>
  <c r="E2056" i="1"/>
  <c r="F2056" i="1"/>
  <c r="G2056" i="1"/>
  <c r="H2056" i="1"/>
  <c r="I2056" i="1"/>
  <c r="J2056" i="1"/>
  <c r="K2056" i="1"/>
  <c r="L2056" i="1"/>
  <c r="M2056" i="1"/>
  <c r="N2056" i="1"/>
  <c r="O2056" i="1"/>
  <c r="P2056" i="1"/>
  <c r="Q2056" i="1"/>
  <c r="C2057" i="1"/>
  <c r="D2057" i="1"/>
  <c r="E2057" i="1"/>
  <c r="F2057" i="1"/>
  <c r="G2057" i="1"/>
  <c r="H2057" i="1"/>
  <c r="I2057" i="1"/>
  <c r="J2057" i="1"/>
  <c r="K2057" i="1"/>
  <c r="L2057" i="1"/>
  <c r="M2057" i="1"/>
  <c r="N2057" i="1"/>
  <c r="O2057" i="1"/>
  <c r="P2057" i="1"/>
  <c r="Q2057" i="1"/>
  <c r="C2058" i="1"/>
  <c r="D2058" i="1"/>
  <c r="E2058" i="1"/>
  <c r="F2058" i="1"/>
  <c r="G2058" i="1"/>
  <c r="H2058" i="1"/>
  <c r="I2058" i="1"/>
  <c r="J2058" i="1"/>
  <c r="K2058" i="1"/>
  <c r="L2058" i="1"/>
  <c r="M2058" i="1"/>
  <c r="N2058" i="1"/>
  <c r="O2058" i="1"/>
  <c r="P2058" i="1"/>
  <c r="Q2058" i="1"/>
  <c r="C2059" i="1"/>
  <c r="D2059" i="1"/>
  <c r="E2059" i="1"/>
  <c r="F2059" i="1"/>
  <c r="G2059" i="1"/>
  <c r="H2059" i="1"/>
  <c r="I2059" i="1"/>
  <c r="J2059" i="1"/>
  <c r="K2059" i="1"/>
  <c r="L2059" i="1"/>
  <c r="M2059" i="1"/>
  <c r="N2059" i="1"/>
  <c r="O2059" i="1"/>
  <c r="P2059" i="1"/>
  <c r="Q2059" i="1"/>
  <c r="C2060" i="1"/>
  <c r="D2060" i="1"/>
  <c r="E2060" i="1"/>
  <c r="F2060" i="1"/>
  <c r="G2060" i="1"/>
  <c r="H2060" i="1"/>
  <c r="I2060" i="1"/>
  <c r="J2060" i="1"/>
  <c r="K2060" i="1"/>
  <c r="L2060" i="1"/>
  <c r="M2060" i="1"/>
  <c r="N2060" i="1"/>
  <c r="O2060" i="1"/>
  <c r="P2060" i="1"/>
  <c r="Q2060" i="1"/>
  <c r="C2061" i="1"/>
  <c r="D2061" i="1"/>
  <c r="E2061" i="1"/>
  <c r="F2061" i="1"/>
  <c r="G2061" i="1"/>
  <c r="H2061" i="1"/>
  <c r="I2061" i="1"/>
  <c r="J2061" i="1"/>
  <c r="K2061" i="1"/>
  <c r="L2061" i="1"/>
  <c r="M2061" i="1"/>
  <c r="N2061" i="1"/>
  <c r="O2061" i="1"/>
  <c r="P2061" i="1"/>
  <c r="Q2061" i="1"/>
  <c r="C2062" i="1"/>
  <c r="D2062" i="1"/>
  <c r="E2062" i="1"/>
  <c r="F2062" i="1"/>
  <c r="G2062" i="1"/>
  <c r="H2062" i="1"/>
  <c r="I2062" i="1"/>
  <c r="J2062" i="1"/>
  <c r="K2062" i="1"/>
  <c r="L2062" i="1"/>
  <c r="M2062" i="1"/>
  <c r="N2062" i="1"/>
  <c r="O2062" i="1"/>
  <c r="P2062" i="1"/>
  <c r="Q2062" i="1"/>
  <c r="C2054" i="1"/>
  <c r="D2054" i="1"/>
  <c r="E2054" i="1"/>
  <c r="F2054" i="1"/>
  <c r="G2054" i="1"/>
  <c r="H2054" i="1"/>
  <c r="I2054" i="1"/>
  <c r="J2054" i="1"/>
  <c r="K2054" i="1"/>
  <c r="L2054" i="1"/>
  <c r="M2054" i="1"/>
  <c r="N2054" i="1"/>
  <c r="O2054" i="1"/>
  <c r="P2054" i="1"/>
  <c r="Q2054" i="1"/>
  <c r="I2049" i="1"/>
  <c r="J2049" i="1"/>
  <c r="K2049" i="1"/>
  <c r="L2049" i="1"/>
  <c r="M2049" i="1"/>
  <c r="N2049" i="1"/>
  <c r="O2049" i="1"/>
  <c r="P2049" i="1"/>
  <c r="Q2049" i="1"/>
  <c r="F2048" i="1"/>
  <c r="G2048" i="1"/>
  <c r="H2048" i="1"/>
  <c r="I2048" i="1"/>
  <c r="J2048" i="1"/>
  <c r="K2048" i="1"/>
  <c r="L2048" i="1"/>
  <c r="M2048" i="1"/>
  <c r="N2048" i="1"/>
  <c r="O2048" i="1"/>
  <c r="P2048" i="1"/>
  <c r="Q2048" i="1"/>
  <c r="E2047" i="1"/>
  <c r="F2047" i="1"/>
  <c r="I2047" i="1"/>
  <c r="J2047" i="1"/>
  <c r="K2047" i="1"/>
  <c r="L2047" i="1"/>
  <c r="M2047" i="1"/>
  <c r="N2047" i="1"/>
  <c r="O2047" i="1"/>
  <c r="P2047" i="1"/>
  <c r="Q2047" i="1"/>
  <c r="D2046" i="1"/>
  <c r="E2046" i="1"/>
  <c r="G2046" i="1"/>
  <c r="H2046" i="1"/>
  <c r="I2046" i="1"/>
  <c r="J2046" i="1"/>
  <c r="K2046" i="1"/>
  <c r="L2046" i="1"/>
  <c r="M2046" i="1"/>
  <c r="N2046" i="1"/>
  <c r="O2046" i="1"/>
  <c r="P2046" i="1"/>
  <c r="Q2046" i="1"/>
  <c r="C2045" i="1"/>
  <c r="D2045" i="1"/>
  <c r="F2045" i="1"/>
  <c r="G2045" i="1"/>
  <c r="H2045" i="1"/>
  <c r="I2045" i="1"/>
  <c r="J2045" i="1"/>
  <c r="K2045" i="1"/>
  <c r="L2045" i="1"/>
  <c r="M2045" i="1"/>
  <c r="N2045" i="1"/>
  <c r="O2045" i="1"/>
  <c r="P2045" i="1"/>
  <c r="Q2045" i="1"/>
  <c r="C2036" i="1"/>
  <c r="D2036" i="1"/>
  <c r="E2036" i="1"/>
  <c r="F2036" i="1"/>
  <c r="G2036" i="1"/>
  <c r="H2036" i="1"/>
  <c r="I2036" i="1"/>
  <c r="J2036" i="1"/>
  <c r="K2036" i="1"/>
  <c r="L2036" i="1"/>
  <c r="M2036" i="1"/>
  <c r="N2036" i="1"/>
  <c r="O2036" i="1"/>
  <c r="P2036" i="1"/>
  <c r="Q2036" i="1"/>
  <c r="C2037" i="1"/>
  <c r="D2037" i="1"/>
  <c r="E2037" i="1"/>
  <c r="F2037" i="1"/>
  <c r="G2037" i="1"/>
  <c r="H2037" i="1"/>
  <c r="I2037" i="1"/>
  <c r="J2037" i="1"/>
  <c r="K2037" i="1"/>
  <c r="L2037" i="1"/>
  <c r="M2037" i="1"/>
  <c r="N2037" i="1"/>
  <c r="O2037" i="1"/>
  <c r="P2037" i="1"/>
  <c r="Q2037" i="1"/>
  <c r="C2038" i="1"/>
  <c r="D2038" i="1"/>
  <c r="E2038" i="1"/>
  <c r="F2038" i="1"/>
  <c r="G2038" i="1"/>
  <c r="H2038" i="1"/>
  <c r="I2038" i="1"/>
  <c r="J2038" i="1"/>
  <c r="K2038" i="1"/>
  <c r="L2038" i="1"/>
  <c r="M2038" i="1"/>
  <c r="N2038" i="1"/>
  <c r="O2038" i="1"/>
  <c r="P2038" i="1"/>
  <c r="Q2038" i="1"/>
  <c r="C2039" i="1"/>
  <c r="D2039" i="1"/>
  <c r="E2039" i="1"/>
  <c r="F2039" i="1"/>
  <c r="G2039" i="1"/>
  <c r="H2039" i="1"/>
  <c r="I2039" i="1"/>
  <c r="J2039" i="1"/>
  <c r="K2039" i="1"/>
  <c r="L2039" i="1"/>
  <c r="M2039" i="1"/>
  <c r="N2039" i="1"/>
  <c r="O2039" i="1"/>
  <c r="P2039" i="1"/>
  <c r="Q2039" i="1"/>
  <c r="C2040" i="1"/>
  <c r="D2040" i="1"/>
  <c r="E2040" i="1"/>
  <c r="F2040" i="1"/>
  <c r="G2040" i="1"/>
  <c r="H2040" i="1"/>
  <c r="I2040" i="1"/>
  <c r="J2040" i="1"/>
  <c r="K2040" i="1"/>
  <c r="L2040" i="1"/>
  <c r="M2040" i="1"/>
  <c r="N2040" i="1"/>
  <c r="O2040" i="1"/>
  <c r="P2040" i="1"/>
  <c r="Q2040" i="1"/>
  <c r="C2041" i="1"/>
  <c r="D2041" i="1"/>
  <c r="E2041" i="1"/>
  <c r="F2041" i="1"/>
  <c r="G2041" i="1"/>
  <c r="H2041" i="1"/>
  <c r="I2041" i="1"/>
  <c r="J2041" i="1"/>
  <c r="K2041" i="1"/>
  <c r="L2041" i="1"/>
  <c r="M2041" i="1"/>
  <c r="N2041" i="1"/>
  <c r="O2041" i="1"/>
  <c r="P2041" i="1"/>
  <c r="Q2041" i="1"/>
  <c r="C2042" i="1"/>
  <c r="D2042" i="1"/>
  <c r="E2042" i="1"/>
  <c r="F2042" i="1"/>
  <c r="G2042" i="1"/>
  <c r="H2042" i="1"/>
  <c r="I2042" i="1"/>
  <c r="J2042" i="1"/>
  <c r="K2042" i="1"/>
  <c r="L2042" i="1"/>
  <c r="M2042" i="1"/>
  <c r="N2042" i="1"/>
  <c r="O2042" i="1"/>
  <c r="P2042" i="1"/>
  <c r="Q2042" i="1"/>
  <c r="C2043" i="1"/>
  <c r="D2043" i="1"/>
  <c r="E2043" i="1"/>
  <c r="F2043" i="1"/>
  <c r="G2043" i="1"/>
  <c r="H2043" i="1"/>
  <c r="I2043" i="1"/>
  <c r="J2043" i="1"/>
  <c r="K2043" i="1"/>
  <c r="L2043" i="1"/>
  <c r="M2043" i="1"/>
  <c r="N2043" i="1"/>
  <c r="O2043" i="1"/>
  <c r="P2043" i="1"/>
  <c r="Q2043" i="1"/>
  <c r="C2044" i="1"/>
  <c r="D2044" i="1"/>
  <c r="E2044" i="1"/>
  <c r="F2044" i="1"/>
  <c r="G2044" i="1"/>
  <c r="H2044" i="1"/>
  <c r="I2044" i="1"/>
  <c r="J2044" i="1"/>
  <c r="K2044" i="1"/>
  <c r="L2044" i="1"/>
  <c r="M2044" i="1"/>
  <c r="N2044" i="1"/>
  <c r="O2044" i="1"/>
  <c r="P2044" i="1"/>
  <c r="Q2044" i="1"/>
  <c r="C2035" i="1"/>
  <c r="D2035" i="1"/>
  <c r="E2035" i="1"/>
  <c r="F2035" i="1"/>
  <c r="G2035" i="1"/>
  <c r="H2035" i="1"/>
  <c r="I2035" i="1"/>
  <c r="J2035" i="1"/>
  <c r="K2035" i="1"/>
  <c r="L2035" i="1"/>
  <c r="M2035" i="1"/>
  <c r="N2035" i="1"/>
  <c r="O2035" i="1"/>
  <c r="P2035" i="1"/>
  <c r="Q2035" i="1"/>
  <c r="G1999" i="1"/>
  <c r="H1999" i="1"/>
  <c r="I1999" i="1"/>
  <c r="J1999" i="1"/>
  <c r="K1999" i="1"/>
  <c r="L1999" i="1"/>
  <c r="M1999" i="1"/>
  <c r="N1999" i="1"/>
  <c r="O1999" i="1"/>
  <c r="P1999" i="1"/>
  <c r="Q1999" i="1"/>
  <c r="F1997" i="1"/>
  <c r="G1997" i="1"/>
  <c r="H1997" i="1"/>
  <c r="I1997" i="1"/>
  <c r="J1997" i="1"/>
  <c r="K1997" i="1"/>
  <c r="L1997" i="1"/>
  <c r="M1997" i="1"/>
  <c r="N1997" i="1"/>
  <c r="O1997" i="1"/>
  <c r="P1997" i="1"/>
  <c r="Q1997" i="1"/>
  <c r="D1996" i="1"/>
  <c r="E1996" i="1"/>
  <c r="F1996" i="1"/>
  <c r="G1996" i="1"/>
  <c r="H1996" i="1"/>
  <c r="I1996" i="1"/>
  <c r="J1996" i="1"/>
  <c r="K1996" i="1"/>
  <c r="L1996" i="1"/>
  <c r="M1996" i="1"/>
  <c r="N1996" i="1"/>
  <c r="O1996" i="1"/>
  <c r="P1996" i="1"/>
  <c r="Q1996" i="1"/>
  <c r="C1995" i="1"/>
  <c r="D1995" i="1"/>
  <c r="E1995" i="1"/>
  <c r="F1995" i="1"/>
  <c r="G1995" i="1"/>
  <c r="H1995" i="1"/>
  <c r="I1995" i="1"/>
  <c r="J1995" i="1"/>
  <c r="K1995" i="1"/>
  <c r="L1995" i="1"/>
  <c r="M1995" i="1"/>
  <c r="N1995" i="1"/>
  <c r="O1995" i="1"/>
  <c r="P1995" i="1"/>
  <c r="Q1995" i="1"/>
  <c r="C1986" i="1"/>
  <c r="D1986" i="1"/>
  <c r="E1986" i="1"/>
  <c r="F1986" i="1"/>
  <c r="G1986" i="1"/>
  <c r="H1986" i="1"/>
  <c r="I1986" i="1"/>
  <c r="J1986" i="1"/>
  <c r="K1986" i="1"/>
  <c r="L1986" i="1"/>
  <c r="M1986" i="1"/>
  <c r="N1986" i="1"/>
  <c r="O1986" i="1"/>
  <c r="P1986" i="1"/>
  <c r="Q1986" i="1"/>
  <c r="C1987" i="1"/>
  <c r="D1987" i="1"/>
  <c r="E1987" i="1"/>
  <c r="F1987" i="1"/>
  <c r="G1987" i="1"/>
  <c r="H1987" i="1"/>
  <c r="I1987" i="1"/>
  <c r="J1987" i="1"/>
  <c r="K1987" i="1"/>
  <c r="L1987" i="1"/>
  <c r="M1987" i="1"/>
  <c r="N1987" i="1"/>
  <c r="O1987" i="1"/>
  <c r="P1987" i="1"/>
  <c r="Q1987" i="1"/>
  <c r="C1988" i="1"/>
  <c r="D1988" i="1"/>
  <c r="E1988" i="1"/>
  <c r="F1988" i="1"/>
  <c r="G1988" i="1"/>
  <c r="H1988" i="1"/>
  <c r="I1988" i="1"/>
  <c r="J1988" i="1"/>
  <c r="K1988" i="1"/>
  <c r="L1988" i="1"/>
  <c r="M1988" i="1"/>
  <c r="N1988" i="1"/>
  <c r="O1988" i="1"/>
  <c r="P1988" i="1"/>
  <c r="Q1988" i="1"/>
  <c r="C1989" i="1"/>
  <c r="D1989" i="1"/>
  <c r="E1989" i="1"/>
  <c r="F1989" i="1"/>
  <c r="G1989" i="1"/>
  <c r="H1989" i="1"/>
  <c r="I1989" i="1"/>
  <c r="J1989" i="1"/>
  <c r="K1989" i="1"/>
  <c r="L1989" i="1"/>
  <c r="M1989" i="1"/>
  <c r="N1989" i="1"/>
  <c r="O1989" i="1"/>
  <c r="P1989" i="1"/>
  <c r="Q1989" i="1"/>
  <c r="C1990" i="1"/>
  <c r="D1990" i="1"/>
  <c r="E1990" i="1"/>
  <c r="F1990" i="1"/>
  <c r="G1990" i="1"/>
  <c r="H1990" i="1"/>
  <c r="I1990" i="1"/>
  <c r="J1990" i="1"/>
  <c r="K1990" i="1"/>
  <c r="L1990" i="1"/>
  <c r="M1990" i="1"/>
  <c r="N1990" i="1"/>
  <c r="O1990" i="1"/>
  <c r="P1990" i="1"/>
  <c r="Q1990" i="1"/>
  <c r="C1991" i="1"/>
  <c r="D1991" i="1"/>
  <c r="E1991" i="1"/>
  <c r="F1991" i="1"/>
  <c r="G1991" i="1"/>
  <c r="H1991" i="1"/>
  <c r="I1991" i="1"/>
  <c r="J1991" i="1"/>
  <c r="K1991" i="1"/>
  <c r="L1991" i="1"/>
  <c r="M1991" i="1"/>
  <c r="N1991" i="1"/>
  <c r="O1991" i="1"/>
  <c r="P1991" i="1"/>
  <c r="Q1991" i="1"/>
  <c r="C1992" i="1"/>
  <c r="D1992" i="1"/>
  <c r="E1992" i="1"/>
  <c r="F1992" i="1"/>
  <c r="G1992" i="1"/>
  <c r="H1992" i="1"/>
  <c r="I1992" i="1"/>
  <c r="J1992" i="1"/>
  <c r="K1992" i="1"/>
  <c r="L1992" i="1"/>
  <c r="M1992" i="1"/>
  <c r="N1992" i="1"/>
  <c r="O1992" i="1"/>
  <c r="P1992" i="1"/>
  <c r="Q1992" i="1"/>
  <c r="C1993" i="1"/>
  <c r="D1993" i="1"/>
  <c r="E1993" i="1"/>
  <c r="F1993" i="1"/>
  <c r="G1993" i="1"/>
  <c r="H1993" i="1"/>
  <c r="I1993" i="1"/>
  <c r="J1993" i="1"/>
  <c r="K1993" i="1"/>
  <c r="L1993" i="1"/>
  <c r="M1993" i="1"/>
  <c r="N1993" i="1"/>
  <c r="O1993" i="1"/>
  <c r="P1993" i="1"/>
  <c r="Q1993" i="1"/>
  <c r="C1994" i="1"/>
  <c r="D1994" i="1"/>
  <c r="E1994" i="1"/>
  <c r="F1994" i="1"/>
  <c r="G1994" i="1"/>
  <c r="H1994" i="1"/>
  <c r="I1994" i="1"/>
  <c r="J1994" i="1"/>
  <c r="K1994" i="1"/>
  <c r="L1994" i="1"/>
  <c r="M1994" i="1"/>
  <c r="N1994" i="1"/>
  <c r="O1994" i="1"/>
  <c r="P1994" i="1"/>
  <c r="Q1994" i="1"/>
  <c r="C1985" i="1"/>
  <c r="D1985" i="1"/>
  <c r="E1985" i="1"/>
  <c r="F1985" i="1"/>
  <c r="G1985" i="1"/>
  <c r="H1985" i="1"/>
  <c r="I1985" i="1"/>
  <c r="J1985" i="1"/>
  <c r="K1985" i="1"/>
  <c r="L1985" i="1"/>
  <c r="M1985" i="1"/>
  <c r="N1985" i="1"/>
  <c r="O1985" i="1"/>
  <c r="P1985" i="1"/>
  <c r="Q1985" i="1"/>
  <c r="G1980" i="1"/>
  <c r="H1980" i="1"/>
  <c r="I1980" i="1"/>
  <c r="J1980" i="1"/>
  <c r="K1980" i="1"/>
  <c r="L1980" i="1"/>
  <c r="M1980" i="1"/>
  <c r="N1980" i="1"/>
  <c r="O1980" i="1"/>
  <c r="P1980" i="1"/>
  <c r="Q1980" i="1"/>
  <c r="F1979" i="1"/>
  <c r="G1979" i="1"/>
  <c r="H1979" i="1"/>
  <c r="I1979" i="1"/>
  <c r="J1979" i="1"/>
  <c r="K1979" i="1"/>
  <c r="L1979" i="1"/>
  <c r="M1979" i="1"/>
  <c r="N1979" i="1"/>
  <c r="O1979" i="1"/>
  <c r="P1979" i="1"/>
  <c r="Q1979" i="1"/>
  <c r="D1978" i="1"/>
  <c r="E1978" i="1"/>
  <c r="F1978" i="1"/>
  <c r="G1978" i="1"/>
  <c r="H1978" i="1"/>
  <c r="I1978" i="1"/>
  <c r="J1978" i="1"/>
  <c r="K1978" i="1"/>
  <c r="L1978" i="1"/>
  <c r="M1978" i="1"/>
  <c r="N1978" i="1"/>
  <c r="O1978" i="1"/>
  <c r="P1978" i="1"/>
  <c r="Q1978" i="1"/>
  <c r="C1967" i="1"/>
  <c r="D1967" i="1"/>
  <c r="E1967" i="1"/>
  <c r="F1967" i="1"/>
  <c r="G1967" i="1"/>
  <c r="H1967" i="1"/>
  <c r="I1967" i="1"/>
  <c r="J1967" i="1"/>
  <c r="K1967" i="1"/>
  <c r="L1967" i="1"/>
  <c r="M1967" i="1"/>
  <c r="N1967" i="1"/>
  <c r="O1967" i="1"/>
  <c r="P1967" i="1"/>
  <c r="Q1967" i="1"/>
  <c r="C1968" i="1"/>
  <c r="D1968" i="1"/>
  <c r="E1968" i="1"/>
  <c r="F1968" i="1"/>
  <c r="G1968" i="1"/>
  <c r="H1968" i="1"/>
  <c r="I1968" i="1"/>
  <c r="J1968" i="1"/>
  <c r="K1968" i="1"/>
  <c r="L1968" i="1"/>
  <c r="M1968" i="1"/>
  <c r="N1968" i="1"/>
  <c r="O1968" i="1"/>
  <c r="P1968" i="1"/>
  <c r="Q1968" i="1"/>
  <c r="C1969" i="1"/>
  <c r="D1969" i="1"/>
  <c r="E1969" i="1"/>
  <c r="F1969" i="1"/>
  <c r="G1969" i="1"/>
  <c r="H1969" i="1"/>
  <c r="I1969" i="1"/>
  <c r="J1969" i="1"/>
  <c r="K1969" i="1"/>
  <c r="L1969" i="1"/>
  <c r="M1969" i="1"/>
  <c r="N1969" i="1"/>
  <c r="O1969" i="1"/>
  <c r="P1969" i="1"/>
  <c r="Q1969" i="1"/>
  <c r="C1970" i="1"/>
  <c r="D1970" i="1"/>
  <c r="E1970" i="1"/>
  <c r="F1970" i="1"/>
  <c r="G1970" i="1"/>
  <c r="H1970" i="1"/>
  <c r="I1970" i="1"/>
  <c r="J1970" i="1"/>
  <c r="K1970" i="1"/>
  <c r="L1970" i="1"/>
  <c r="M1970" i="1"/>
  <c r="N1970" i="1"/>
  <c r="O1970" i="1"/>
  <c r="P1970" i="1"/>
  <c r="Q1970" i="1"/>
  <c r="C1971" i="1"/>
  <c r="D1971" i="1"/>
  <c r="E1971" i="1"/>
  <c r="F1971" i="1"/>
  <c r="G1971" i="1"/>
  <c r="H1971" i="1"/>
  <c r="I1971" i="1"/>
  <c r="J1971" i="1"/>
  <c r="K1971" i="1"/>
  <c r="L1971" i="1"/>
  <c r="M1971" i="1"/>
  <c r="N1971" i="1"/>
  <c r="O1971" i="1"/>
  <c r="P1971" i="1"/>
  <c r="Q1971" i="1"/>
  <c r="C1972" i="1"/>
  <c r="D1972" i="1"/>
  <c r="E1972" i="1"/>
  <c r="F1972" i="1"/>
  <c r="G1972" i="1"/>
  <c r="H1972" i="1"/>
  <c r="I1972" i="1"/>
  <c r="J1972" i="1"/>
  <c r="K1972" i="1"/>
  <c r="L1972" i="1"/>
  <c r="M1972" i="1"/>
  <c r="N1972" i="1"/>
  <c r="O1972" i="1"/>
  <c r="P1972" i="1"/>
  <c r="Q1972" i="1"/>
  <c r="C1973" i="1"/>
  <c r="D1973" i="1"/>
  <c r="E1973" i="1"/>
  <c r="F1973" i="1"/>
  <c r="G1973" i="1"/>
  <c r="H1973" i="1"/>
  <c r="I1973" i="1"/>
  <c r="J1973" i="1"/>
  <c r="K1973" i="1"/>
  <c r="L1973" i="1"/>
  <c r="M1973" i="1"/>
  <c r="N1973" i="1"/>
  <c r="O1973" i="1"/>
  <c r="P1973" i="1"/>
  <c r="Q1973" i="1"/>
  <c r="C1974" i="1"/>
  <c r="D1974" i="1"/>
  <c r="E1974" i="1"/>
  <c r="F1974" i="1"/>
  <c r="G1974" i="1"/>
  <c r="H1974" i="1"/>
  <c r="I1974" i="1"/>
  <c r="J1974" i="1"/>
  <c r="K1974" i="1"/>
  <c r="L1974" i="1"/>
  <c r="M1974" i="1"/>
  <c r="N1974" i="1"/>
  <c r="O1974" i="1"/>
  <c r="P1974" i="1"/>
  <c r="Q1974" i="1"/>
  <c r="C1975" i="1"/>
  <c r="D1975" i="1"/>
  <c r="E1975" i="1"/>
  <c r="F1975" i="1"/>
  <c r="G1975" i="1"/>
  <c r="H1975" i="1"/>
  <c r="I1975" i="1"/>
  <c r="J1975" i="1"/>
  <c r="K1975" i="1"/>
  <c r="L1975" i="1"/>
  <c r="M1975" i="1"/>
  <c r="N1975" i="1"/>
  <c r="O1975" i="1"/>
  <c r="P1975" i="1"/>
  <c r="Q1975" i="1"/>
  <c r="C1976" i="1"/>
  <c r="D1976" i="1"/>
  <c r="E1976" i="1"/>
  <c r="F1976" i="1"/>
  <c r="G1976" i="1"/>
  <c r="H1976" i="1"/>
  <c r="I1976" i="1"/>
  <c r="J1976" i="1"/>
  <c r="K1976" i="1"/>
  <c r="L1976" i="1"/>
  <c r="M1976" i="1"/>
  <c r="N1976" i="1"/>
  <c r="O1976" i="1"/>
  <c r="P1976" i="1"/>
  <c r="Q1976" i="1"/>
  <c r="C1977" i="1"/>
  <c r="D1977" i="1"/>
  <c r="E1977" i="1"/>
  <c r="F1977" i="1"/>
  <c r="G1977" i="1"/>
  <c r="H1977" i="1"/>
  <c r="I1977" i="1"/>
  <c r="J1977" i="1"/>
  <c r="K1977" i="1"/>
  <c r="L1977" i="1"/>
  <c r="M1977" i="1"/>
  <c r="N1977" i="1"/>
  <c r="O1977" i="1"/>
  <c r="P1977" i="1"/>
  <c r="Q1977" i="1"/>
  <c r="C1966" i="1"/>
  <c r="D1966" i="1"/>
  <c r="E1966" i="1"/>
  <c r="F1966" i="1"/>
  <c r="G1966" i="1"/>
  <c r="H1966" i="1"/>
  <c r="I1966" i="1"/>
  <c r="J1966" i="1"/>
  <c r="K1966" i="1"/>
  <c r="L1966" i="1"/>
  <c r="M1966" i="1"/>
  <c r="N1966" i="1"/>
  <c r="O1966" i="1"/>
  <c r="P1966" i="1"/>
  <c r="Q1966" i="1"/>
  <c r="I1928" i="1"/>
  <c r="J1928" i="1"/>
  <c r="K1929" i="1" s="1"/>
  <c r="K1928" i="1"/>
  <c r="L1928" i="1"/>
  <c r="M1928" i="1"/>
  <c r="N1928" i="1"/>
  <c r="O1928" i="1"/>
  <c r="P1928" i="1"/>
  <c r="Q1928" i="1"/>
  <c r="F1928" i="1"/>
  <c r="G1928" i="1"/>
  <c r="N1927" i="1"/>
  <c r="O1927" i="1"/>
  <c r="P1927" i="1"/>
  <c r="Q1927" i="1"/>
  <c r="F1926" i="1"/>
  <c r="G1926" i="1"/>
  <c r="H1926" i="1"/>
  <c r="I1926" i="1"/>
  <c r="K1926" i="1"/>
  <c r="N1926" i="1"/>
  <c r="O1926" i="1"/>
  <c r="P1926" i="1"/>
  <c r="Q1926" i="1"/>
  <c r="E1925" i="1"/>
  <c r="F1925" i="1"/>
  <c r="G1925" i="1"/>
  <c r="H1925" i="1"/>
  <c r="J1925" i="1"/>
  <c r="N1925" i="1"/>
  <c r="O1925" i="1"/>
  <c r="P1925" i="1"/>
  <c r="Q1925" i="1"/>
  <c r="D1924" i="1"/>
  <c r="E1924" i="1"/>
  <c r="F1924" i="1"/>
  <c r="G1924" i="1"/>
  <c r="I1924" i="1"/>
  <c r="J1924" i="1"/>
  <c r="M1924" i="1"/>
  <c r="O1924" i="1"/>
  <c r="P1924" i="1"/>
  <c r="Q1924" i="1"/>
  <c r="C1923" i="1"/>
  <c r="D1923" i="1"/>
  <c r="E1923" i="1"/>
  <c r="F1923" i="1"/>
  <c r="H1923" i="1"/>
  <c r="I1923" i="1"/>
  <c r="L1923" i="1"/>
  <c r="N1923" i="1"/>
  <c r="O1923" i="1"/>
  <c r="P1923" i="1"/>
  <c r="Q1923" i="1"/>
  <c r="C1922" i="1"/>
  <c r="D1922" i="1"/>
  <c r="E1922" i="1"/>
  <c r="G1922" i="1"/>
  <c r="H1922" i="1"/>
  <c r="K1922" i="1"/>
  <c r="M1922" i="1"/>
  <c r="N1922" i="1"/>
  <c r="O1922" i="1"/>
  <c r="P1922" i="1"/>
  <c r="Q1922" i="1"/>
  <c r="C1921" i="1"/>
  <c r="D1921" i="1"/>
  <c r="F1921" i="1"/>
  <c r="G1921" i="1"/>
  <c r="H1921" i="1"/>
  <c r="J1921" i="1"/>
  <c r="L1921" i="1"/>
  <c r="M1921" i="1"/>
  <c r="N1921" i="1"/>
  <c r="O1921" i="1"/>
  <c r="P1921" i="1"/>
  <c r="Q1921" i="1"/>
  <c r="C1920" i="1"/>
  <c r="D1920" i="1"/>
  <c r="E1920" i="1"/>
  <c r="F1920" i="1"/>
  <c r="G1920" i="1"/>
  <c r="I1920" i="1"/>
  <c r="J1920" i="1"/>
  <c r="K1920" i="1"/>
  <c r="L1920" i="1"/>
  <c r="M1920" i="1"/>
  <c r="N1920" i="1"/>
  <c r="O1920" i="1"/>
  <c r="P1920" i="1"/>
  <c r="Q1920" i="1"/>
  <c r="C1919" i="1"/>
  <c r="D1919" i="1"/>
  <c r="E1919" i="1"/>
  <c r="F1919" i="1"/>
  <c r="H1919" i="1"/>
  <c r="I1919" i="1"/>
  <c r="J1919" i="1"/>
  <c r="K1919" i="1"/>
  <c r="L1919" i="1"/>
  <c r="M1919" i="1"/>
  <c r="N1919" i="1"/>
  <c r="O1919" i="1"/>
  <c r="P1919" i="1"/>
  <c r="Q1919" i="1"/>
  <c r="C1917" i="1"/>
  <c r="D1917" i="1"/>
  <c r="E1917" i="1"/>
  <c r="F1917" i="1"/>
  <c r="G1917" i="1"/>
  <c r="H1917" i="1"/>
  <c r="I1917" i="1"/>
  <c r="J1917" i="1"/>
  <c r="K1917" i="1"/>
  <c r="L1917" i="1"/>
  <c r="M1917" i="1"/>
  <c r="N1917" i="1"/>
  <c r="O1917" i="1"/>
  <c r="P1917" i="1"/>
  <c r="Q1917" i="1"/>
  <c r="C1918" i="1"/>
  <c r="D1918" i="1"/>
  <c r="E1918" i="1"/>
  <c r="F1918" i="1"/>
  <c r="G1918" i="1"/>
  <c r="H1918" i="1"/>
  <c r="I1918" i="1"/>
  <c r="J1918" i="1"/>
  <c r="K1918" i="1"/>
  <c r="L1918" i="1"/>
  <c r="M1918" i="1"/>
  <c r="N1918" i="1"/>
  <c r="O1918" i="1"/>
  <c r="P1918" i="1"/>
  <c r="Q1918" i="1"/>
  <c r="C1916" i="1"/>
  <c r="D1916" i="1"/>
  <c r="E1916" i="1"/>
  <c r="F1916" i="1"/>
  <c r="G1916" i="1"/>
  <c r="H1916" i="1"/>
  <c r="I1916" i="1"/>
  <c r="J1916" i="1"/>
  <c r="K1916" i="1"/>
  <c r="L1916" i="1"/>
  <c r="M1916" i="1"/>
  <c r="N1916" i="1"/>
  <c r="O1916" i="1"/>
  <c r="P1916" i="1"/>
  <c r="Q1916" i="1"/>
  <c r="P1930" i="1"/>
  <c r="F1910" i="1"/>
  <c r="G1910" i="1"/>
  <c r="I1910" i="1"/>
  <c r="J1910" i="1"/>
  <c r="K1910" i="1"/>
  <c r="L1910" i="1"/>
  <c r="M1910" i="1"/>
  <c r="N1910" i="1"/>
  <c r="O1910" i="1"/>
  <c r="P1910" i="1"/>
  <c r="Q1910" i="1"/>
  <c r="N1909" i="1"/>
  <c r="O1909" i="1"/>
  <c r="P1909" i="1"/>
  <c r="Q1909" i="1"/>
  <c r="F1908" i="1"/>
  <c r="G1908" i="1"/>
  <c r="H1908" i="1"/>
  <c r="I1908" i="1"/>
  <c r="K1908" i="1"/>
  <c r="N1908" i="1"/>
  <c r="O1908" i="1"/>
  <c r="P1908" i="1"/>
  <c r="Q1908" i="1"/>
  <c r="E1907" i="1"/>
  <c r="F1907" i="1"/>
  <c r="G1907" i="1"/>
  <c r="H1907" i="1"/>
  <c r="J1907" i="1"/>
  <c r="N1907" i="1"/>
  <c r="O1907" i="1"/>
  <c r="P1907" i="1"/>
  <c r="Q1907" i="1"/>
  <c r="D1906" i="1"/>
  <c r="E1906" i="1"/>
  <c r="F1906" i="1"/>
  <c r="G1906" i="1"/>
  <c r="I1906" i="1"/>
  <c r="J1906" i="1"/>
  <c r="M1906" i="1"/>
  <c r="O1906" i="1"/>
  <c r="P1906" i="1"/>
  <c r="Q1906" i="1"/>
  <c r="C1905" i="1"/>
  <c r="D1905" i="1"/>
  <c r="E1905" i="1"/>
  <c r="F1905" i="1"/>
  <c r="H1905" i="1"/>
  <c r="I1905" i="1"/>
  <c r="L1905" i="1"/>
  <c r="N1905" i="1"/>
  <c r="O1905" i="1"/>
  <c r="P1905" i="1"/>
  <c r="Q1905" i="1"/>
  <c r="C1904" i="1"/>
  <c r="D1904" i="1"/>
  <c r="E1904" i="1"/>
  <c r="G1904" i="1"/>
  <c r="H1904" i="1"/>
  <c r="K1904" i="1"/>
  <c r="M1904" i="1"/>
  <c r="N1904" i="1"/>
  <c r="O1904" i="1"/>
  <c r="P1904" i="1"/>
  <c r="Q1904" i="1"/>
  <c r="C1903" i="1"/>
  <c r="D1903" i="1"/>
  <c r="F1903" i="1"/>
  <c r="G1903" i="1"/>
  <c r="H1903" i="1"/>
  <c r="J1903" i="1"/>
  <c r="L1903" i="1"/>
  <c r="M1903" i="1"/>
  <c r="N1903" i="1"/>
  <c r="O1903" i="1"/>
  <c r="P1903" i="1"/>
  <c r="Q1903" i="1"/>
  <c r="C1902" i="1"/>
  <c r="D1902" i="1"/>
  <c r="E1902" i="1"/>
  <c r="F1902" i="1"/>
  <c r="G1902" i="1"/>
  <c r="I1902" i="1"/>
  <c r="J1902" i="1"/>
  <c r="K1902" i="1"/>
  <c r="L1902" i="1"/>
  <c r="M1902" i="1"/>
  <c r="N1902" i="1"/>
  <c r="O1902" i="1"/>
  <c r="P1902" i="1"/>
  <c r="Q1902" i="1"/>
  <c r="C1901" i="1"/>
  <c r="D1901" i="1"/>
  <c r="E1901" i="1"/>
  <c r="F1901" i="1"/>
  <c r="H1901" i="1"/>
  <c r="I1901" i="1"/>
  <c r="J1901" i="1"/>
  <c r="K1901" i="1"/>
  <c r="L1901" i="1"/>
  <c r="M1901" i="1"/>
  <c r="N1901" i="1"/>
  <c r="O1901" i="1"/>
  <c r="P1901" i="1"/>
  <c r="Q1901" i="1"/>
  <c r="C1898" i="1"/>
  <c r="D1898" i="1"/>
  <c r="E1898" i="1"/>
  <c r="F1898" i="1"/>
  <c r="G1898" i="1"/>
  <c r="H1898" i="1"/>
  <c r="I1898" i="1"/>
  <c r="J1898" i="1"/>
  <c r="K1898" i="1"/>
  <c r="L1898" i="1"/>
  <c r="M1898" i="1"/>
  <c r="N1898" i="1"/>
  <c r="O1898" i="1"/>
  <c r="P1898" i="1"/>
  <c r="Q1898" i="1"/>
  <c r="C1899" i="1"/>
  <c r="D1899" i="1"/>
  <c r="E1899" i="1"/>
  <c r="F1899" i="1"/>
  <c r="G1899" i="1"/>
  <c r="H1899" i="1"/>
  <c r="I1899" i="1"/>
  <c r="J1899" i="1"/>
  <c r="K1899" i="1"/>
  <c r="L1899" i="1"/>
  <c r="M1899" i="1"/>
  <c r="N1899" i="1"/>
  <c r="O1899" i="1"/>
  <c r="P1899" i="1"/>
  <c r="Q1899" i="1"/>
  <c r="C1900" i="1"/>
  <c r="D1900" i="1"/>
  <c r="E1900" i="1"/>
  <c r="F1900" i="1"/>
  <c r="G1900" i="1"/>
  <c r="H1900" i="1"/>
  <c r="I1900" i="1"/>
  <c r="J1900" i="1"/>
  <c r="K1900" i="1"/>
  <c r="L1900" i="1"/>
  <c r="M1900" i="1"/>
  <c r="N1900" i="1"/>
  <c r="O1900" i="1"/>
  <c r="P1900" i="1"/>
  <c r="Q1900" i="1"/>
  <c r="C1897" i="1"/>
  <c r="D1897" i="1"/>
  <c r="E1897" i="1"/>
  <c r="F1897" i="1"/>
  <c r="G1897" i="1"/>
  <c r="H1897" i="1"/>
  <c r="I1897" i="1"/>
  <c r="J1897" i="1"/>
  <c r="K1897" i="1"/>
  <c r="L1897" i="1"/>
  <c r="M1897" i="1"/>
  <c r="N1897" i="1"/>
  <c r="O1897" i="1"/>
  <c r="P1897" i="1"/>
  <c r="Q1897" i="1"/>
  <c r="M1859" i="1"/>
  <c r="N1859" i="1"/>
  <c r="O1859" i="1"/>
  <c r="P1859" i="1"/>
  <c r="T1860" i="1" s="1"/>
  <c r="Q1859" i="1"/>
  <c r="G1861" i="1"/>
  <c r="H1861" i="1"/>
  <c r="I1861" i="1"/>
  <c r="J1861" i="1"/>
  <c r="K1861" i="1"/>
  <c r="L1861" i="1"/>
  <c r="M1861" i="1"/>
  <c r="N1861" i="1"/>
  <c r="O1861" i="1"/>
  <c r="P1861" i="1"/>
  <c r="Q1861" i="1"/>
  <c r="F1859" i="1"/>
  <c r="G1859" i="1"/>
  <c r="H1859" i="1"/>
  <c r="I1859" i="1"/>
  <c r="J1859" i="1"/>
  <c r="K1859" i="1"/>
  <c r="L1859" i="1"/>
  <c r="C1858" i="1"/>
  <c r="D1858" i="1"/>
  <c r="E1858" i="1"/>
  <c r="F1858" i="1"/>
  <c r="G1858" i="1"/>
  <c r="H1858" i="1"/>
  <c r="I1858" i="1"/>
  <c r="J1858" i="1"/>
  <c r="K1858" i="1"/>
  <c r="L1858" i="1"/>
  <c r="M1858" i="1"/>
  <c r="N1858" i="1"/>
  <c r="O1858" i="1"/>
  <c r="P1858" i="1"/>
  <c r="Q1858" i="1"/>
  <c r="C1848" i="1"/>
  <c r="D1848" i="1"/>
  <c r="E1848" i="1"/>
  <c r="F1848" i="1"/>
  <c r="G1848" i="1"/>
  <c r="H1848" i="1"/>
  <c r="I1848" i="1"/>
  <c r="J1848" i="1"/>
  <c r="K1848" i="1"/>
  <c r="L1848" i="1"/>
  <c r="M1848" i="1"/>
  <c r="N1848" i="1"/>
  <c r="O1848" i="1"/>
  <c r="P1848" i="1"/>
  <c r="Q1848" i="1"/>
  <c r="C1849" i="1"/>
  <c r="D1849" i="1"/>
  <c r="E1849" i="1"/>
  <c r="F1849" i="1"/>
  <c r="G1849" i="1"/>
  <c r="H1849" i="1"/>
  <c r="I1849" i="1"/>
  <c r="J1849" i="1"/>
  <c r="K1849" i="1"/>
  <c r="L1849" i="1"/>
  <c r="M1849" i="1"/>
  <c r="N1849" i="1"/>
  <c r="O1849" i="1"/>
  <c r="P1849" i="1"/>
  <c r="Q1849" i="1"/>
  <c r="C1850" i="1"/>
  <c r="D1850" i="1"/>
  <c r="E1850" i="1"/>
  <c r="F1850" i="1"/>
  <c r="G1850" i="1"/>
  <c r="H1850" i="1"/>
  <c r="I1850" i="1"/>
  <c r="J1850" i="1"/>
  <c r="K1850" i="1"/>
  <c r="L1850" i="1"/>
  <c r="M1850" i="1"/>
  <c r="N1850" i="1"/>
  <c r="O1850" i="1"/>
  <c r="P1850" i="1"/>
  <c r="Q1850" i="1"/>
  <c r="C1851" i="1"/>
  <c r="D1851" i="1"/>
  <c r="E1851" i="1"/>
  <c r="F1851" i="1"/>
  <c r="G1851" i="1"/>
  <c r="H1851" i="1"/>
  <c r="I1851" i="1"/>
  <c r="J1851" i="1"/>
  <c r="K1851" i="1"/>
  <c r="L1851" i="1"/>
  <c r="M1851" i="1"/>
  <c r="N1851" i="1"/>
  <c r="O1851" i="1"/>
  <c r="P1851" i="1"/>
  <c r="Q1851" i="1"/>
  <c r="C1852" i="1"/>
  <c r="D1852" i="1"/>
  <c r="E1852" i="1"/>
  <c r="F1852" i="1"/>
  <c r="G1852" i="1"/>
  <c r="H1852" i="1"/>
  <c r="I1852" i="1"/>
  <c r="J1852" i="1"/>
  <c r="K1852" i="1"/>
  <c r="L1852" i="1"/>
  <c r="M1852" i="1"/>
  <c r="N1852" i="1"/>
  <c r="O1852" i="1"/>
  <c r="P1852" i="1"/>
  <c r="Q1852" i="1"/>
  <c r="C1853" i="1"/>
  <c r="D1853" i="1"/>
  <c r="E1853" i="1"/>
  <c r="F1853" i="1"/>
  <c r="G1853" i="1"/>
  <c r="H1853" i="1"/>
  <c r="I1853" i="1"/>
  <c r="J1853" i="1"/>
  <c r="K1853" i="1"/>
  <c r="L1853" i="1"/>
  <c r="M1853" i="1"/>
  <c r="N1853" i="1"/>
  <c r="O1853" i="1"/>
  <c r="P1853" i="1"/>
  <c r="Q1853" i="1"/>
  <c r="C1854" i="1"/>
  <c r="D1854" i="1"/>
  <c r="E1854" i="1"/>
  <c r="F1854" i="1"/>
  <c r="G1854" i="1"/>
  <c r="H1854" i="1"/>
  <c r="I1854" i="1"/>
  <c r="J1854" i="1"/>
  <c r="K1854" i="1"/>
  <c r="L1854" i="1"/>
  <c r="M1854" i="1"/>
  <c r="N1854" i="1"/>
  <c r="O1854" i="1"/>
  <c r="P1854" i="1"/>
  <c r="Q1854" i="1"/>
  <c r="C1855" i="1"/>
  <c r="D1855" i="1"/>
  <c r="E1855" i="1"/>
  <c r="F1855" i="1"/>
  <c r="G1855" i="1"/>
  <c r="H1855" i="1"/>
  <c r="I1855" i="1"/>
  <c r="J1855" i="1"/>
  <c r="K1855" i="1"/>
  <c r="L1855" i="1"/>
  <c r="M1855" i="1"/>
  <c r="N1855" i="1"/>
  <c r="O1855" i="1"/>
  <c r="P1855" i="1"/>
  <c r="Q1855" i="1"/>
  <c r="C1856" i="1"/>
  <c r="D1856" i="1"/>
  <c r="E1856" i="1"/>
  <c r="F1856" i="1"/>
  <c r="G1856" i="1"/>
  <c r="H1856" i="1"/>
  <c r="I1856" i="1"/>
  <c r="J1856" i="1"/>
  <c r="K1856" i="1"/>
  <c r="L1856" i="1"/>
  <c r="M1856" i="1"/>
  <c r="N1856" i="1"/>
  <c r="O1856" i="1"/>
  <c r="P1856" i="1"/>
  <c r="Q1856" i="1"/>
  <c r="C1857" i="1"/>
  <c r="D1857" i="1"/>
  <c r="E1857" i="1"/>
  <c r="F1857" i="1"/>
  <c r="G1857" i="1"/>
  <c r="H1857" i="1"/>
  <c r="I1857" i="1"/>
  <c r="J1857" i="1"/>
  <c r="K1857" i="1"/>
  <c r="L1857" i="1"/>
  <c r="M1857" i="1"/>
  <c r="N1857" i="1"/>
  <c r="O1857" i="1"/>
  <c r="P1857" i="1"/>
  <c r="Q1857" i="1"/>
  <c r="C1847" i="1"/>
  <c r="D1847" i="1"/>
  <c r="E1847" i="1"/>
  <c r="F1847" i="1"/>
  <c r="G1847" i="1"/>
  <c r="H1847" i="1"/>
  <c r="I1847" i="1"/>
  <c r="J1847" i="1"/>
  <c r="K1847" i="1"/>
  <c r="L1847" i="1"/>
  <c r="M1847" i="1"/>
  <c r="N1847" i="1"/>
  <c r="O1847" i="1"/>
  <c r="P1847" i="1"/>
  <c r="Q1847" i="1"/>
  <c r="G1842" i="1"/>
  <c r="H1842" i="1"/>
  <c r="I1842" i="1"/>
  <c r="J1842" i="1"/>
  <c r="K1842" i="1"/>
  <c r="L1842" i="1"/>
  <c r="M1842" i="1"/>
  <c r="N1842" i="1"/>
  <c r="O1842" i="1"/>
  <c r="P1842" i="1"/>
  <c r="Q1842" i="1"/>
  <c r="F1841" i="1"/>
  <c r="G1841" i="1"/>
  <c r="H1841" i="1"/>
  <c r="I1841" i="1"/>
  <c r="J1841" i="1"/>
  <c r="K1841" i="1"/>
  <c r="L1841" i="1"/>
  <c r="M1841" i="1"/>
  <c r="N1841" i="1"/>
  <c r="O1841" i="1"/>
  <c r="P1841" i="1"/>
  <c r="Q1841" i="1"/>
  <c r="C1829" i="1"/>
  <c r="D1829" i="1"/>
  <c r="E1829" i="1"/>
  <c r="F1829" i="1"/>
  <c r="G1829" i="1"/>
  <c r="H1829" i="1"/>
  <c r="I1829" i="1"/>
  <c r="J1829" i="1"/>
  <c r="K1829" i="1"/>
  <c r="L1829" i="1"/>
  <c r="M1829" i="1"/>
  <c r="N1829" i="1"/>
  <c r="O1829" i="1"/>
  <c r="P1829" i="1"/>
  <c r="Q1829" i="1"/>
  <c r="C1830" i="1"/>
  <c r="D1830" i="1"/>
  <c r="E1830" i="1"/>
  <c r="F1830" i="1"/>
  <c r="G1830" i="1"/>
  <c r="H1830" i="1"/>
  <c r="I1830" i="1"/>
  <c r="J1830" i="1"/>
  <c r="K1830" i="1"/>
  <c r="L1830" i="1"/>
  <c r="M1830" i="1"/>
  <c r="N1830" i="1"/>
  <c r="O1830" i="1"/>
  <c r="P1830" i="1"/>
  <c r="Q1830" i="1"/>
  <c r="C1831" i="1"/>
  <c r="D1831" i="1"/>
  <c r="E1831" i="1"/>
  <c r="F1831" i="1"/>
  <c r="G1831" i="1"/>
  <c r="H1831" i="1"/>
  <c r="I1831" i="1"/>
  <c r="J1831" i="1"/>
  <c r="K1831" i="1"/>
  <c r="L1831" i="1"/>
  <c r="M1831" i="1"/>
  <c r="N1831" i="1"/>
  <c r="O1831" i="1"/>
  <c r="P1831" i="1"/>
  <c r="Q1831" i="1"/>
  <c r="C1832" i="1"/>
  <c r="D1832" i="1"/>
  <c r="E1832" i="1"/>
  <c r="F1832" i="1"/>
  <c r="G1832" i="1"/>
  <c r="H1832" i="1"/>
  <c r="I1832" i="1"/>
  <c r="J1832" i="1"/>
  <c r="K1832" i="1"/>
  <c r="L1832" i="1"/>
  <c r="M1832" i="1"/>
  <c r="N1832" i="1"/>
  <c r="O1832" i="1"/>
  <c r="P1832" i="1"/>
  <c r="Q1832" i="1"/>
  <c r="C1833" i="1"/>
  <c r="D1833" i="1"/>
  <c r="E1833" i="1"/>
  <c r="F1833" i="1"/>
  <c r="G1833" i="1"/>
  <c r="H1833" i="1"/>
  <c r="I1833" i="1"/>
  <c r="J1833" i="1"/>
  <c r="K1833" i="1"/>
  <c r="L1833" i="1"/>
  <c r="M1833" i="1"/>
  <c r="N1833" i="1"/>
  <c r="O1833" i="1"/>
  <c r="P1833" i="1"/>
  <c r="Q1833" i="1"/>
  <c r="C1834" i="1"/>
  <c r="D1834" i="1"/>
  <c r="E1834" i="1"/>
  <c r="F1834" i="1"/>
  <c r="G1834" i="1"/>
  <c r="H1834" i="1"/>
  <c r="I1834" i="1"/>
  <c r="J1834" i="1"/>
  <c r="K1834" i="1"/>
  <c r="L1834" i="1"/>
  <c r="M1834" i="1"/>
  <c r="N1834" i="1"/>
  <c r="O1834" i="1"/>
  <c r="P1834" i="1"/>
  <c r="Q1834" i="1"/>
  <c r="C1835" i="1"/>
  <c r="D1835" i="1"/>
  <c r="E1835" i="1"/>
  <c r="F1835" i="1"/>
  <c r="G1835" i="1"/>
  <c r="H1835" i="1"/>
  <c r="I1835" i="1"/>
  <c r="J1835" i="1"/>
  <c r="K1835" i="1"/>
  <c r="L1835" i="1"/>
  <c r="M1835" i="1"/>
  <c r="N1835" i="1"/>
  <c r="O1835" i="1"/>
  <c r="P1835" i="1"/>
  <c r="Q1835" i="1"/>
  <c r="C1836" i="1"/>
  <c r="D1836" i="1"/>
  <c r="E1836" i="1"/>
  <c r="F1836" i="1"/>
  <c r="G1836" i="1"/>
  <c r="H1836" i="1"/>
  <c r="I1836" i="1"/>
  <c r="J1836" i="1"/>
  <c r="K1836" i="1"/>
  <c r="L1836" i="1"/>
  <c r="M1836" i="1"/>
  <c r="N1836" i="1"/>
  <c r="O1836" i="1"/>
  <c r="P1836" i="1"/>
  <c r="Q1836" i="1"/>
  <c r="C1837" i="1"/>
  <c r="D1837" i="1"/>
  <c r="E1837" i="1"/>
  <c r="F1837" i="1"/>
  <c r="G1837" i="1"/>
  <c r="H1837" i="1"/>
  <c r="I1837" i="1"/>
  <c r="J1837" i="1"/>
  <c r="K1837" i="1"/>
  <c r="L1837" i="1"/>
  <c r="M1837" i="1"/>
  <c r="N1837" i="1"/>
  <c r="O1837" i="1"/>
  <c r="P1837" i="1"/>
  <c r="Q1837" i="1"/>
  <c r="C1838" i="1"/>
  <c r="D1838" i="1"/>
  <c r="E1838" i="1"/>
  <c r="F1838" i="1"/>
  <c r="G1838" i="1"/>
  <c r="H1838" i="1"/>
  <c r="I1838" i="1"/>
  <c r="J1838" i="1"/>
  <c r="K1838" i="1"/>
  <c r="L1838" i="1"/>
  <c r="M1838" i="1"/>
  <c r="N1838" i="1"/>
  <c r="O1838" i="1"/>
  <c r="P1838" i="1"/>
  <c r="Q1838" i="1"/>
  <c r="C1839" i="1"/>
  <c r="D1839" i="1"/>
  <c r="E1839" i="1"/>
  <c r="F1839" i="1"/>
  <c r="G1839" i="1"/>
  <c r="H1839" i="1"/>
  <c r="I1839" i="1"/>
  <c r="J1839" i="1"/>
  <c r="K1839" i="1"/>
  <c r="L1839" i="1"/>
  <c r="M1839" i="1"/>
  <c r="N1839" i="1"/>
  <c r="O1839" i="1"/>
  <c r="P1839" i="1"/>
  <c r="Q1839" i="1"/>
  <c r="C1840" i="1"/>
  <c r="D1840" i="1"/>
  <c r="E1840" i="1"/>
  <c r="F1840" i="1"/>
  <c r="G1840" i="1"/>
  <c r="H1840" i="1"/>
  <c r="I1840" i="1"/>
  <c r="J1840" i="1"/>
  <c r="K1840" i="1"/>
  <c r="L1840" i="1"/>
  <c r="M1840" i="1"/>
  <c r="N1840" i="1"/>
  <c r="O1840" i="1"/>
  <c r="P1840" i="1"/>
  <c r="Q1840" i="1"/>
  <c r="C1828" i="1"/>
  <c r="D1828" i="1"/>
  <c r="E1828" i="1"/>
  <c r="F1828" i="1"/>
  <c r="G1828" i="1"/>
  <c r="H1828" i="1"/>
  <c r="I1828" i="1"/>
  <c r="J1828" i="1"/>
  <c r="K1828" i="1"/>
  <c r="L1828" i="1"/>
  <c r="M1828" i="1"/>
  <c r="N1828" i="1"/>
  <c r="O1828" i="1"/>
  <c r="P1828" i="1"/>
  <c r="Q1828" i="1"/>
  <c r="F1790" i="1"/>
  <c r="G1790" i="1"/>
  <c r="H1790" i="1"/>
  <c r="I1790" i="1"/>
  <c r="J1790" i="1"/>
  <c r="K1790" i="1"/>
  <c r="L1790" i="1"/>
  <c r="M1790" i="1"/>
  <c r="N1790" i="1"/>
  <c r="O1790" i="1"/>
  <c r="P1790" i="1"/>
  <c r="T1791" i="1" s="1"/>
  <c r="Q1790" i="1"/>
  <c r="D1784" i="1"/>
  <c r="G1784" i="1"/>
  <c r="H1784" i="1"/>
  <c r="I1784" i="1"/>
  <c r="J1784" i="1"/>
  <c r="K1784" i="1"/>
  <c r="L1784" i="1"/>
  <c r="M1784" i="1"/>
  <c r="N1784" i="1"/>
  <c r="O1784" i="1"/>
  <c r="P1784" i="1"/>
  <c r="Q1784" i="1"/>
  <c r="C1783" i="1"/>
  <c r="F1783" i="1"/>
  <c r="G1783" i="1"/>
  <c r="H1783" i="1"/>
  <c r="I1783" i="1"/>
  <c r="J1783" i="1"/>
  <c r="K1783" i="1"/>
  <c r="L1783" i="1"/>
  <c r="M1783" i="1"/>
  <c r="N1783" i="1"/>
  <c r="O1783" i="1"/>
  <c r="P1783" i="1"/>
  <c r="Q1783" i="1"/>
  <c r="E1782" i="1"/>
  <c r="F1782" i="1"/>
  <c r="G1782" i="1"/>
  <c r="H1782" i="1"/>
  <c r="I1782" i="1"/>
  <c r="J1782" i="1"/>
  <c r="K1782" i="1"/>
  <c r="L1782" i="1"/>
  <c r="M1782" i="1"/>
  <c r="N1782" i="1"/>
  <c r="O1782" i="1"/>
  <c r="P1782" i="1"/>
  <c r="Q1782" i="1"/>
  <c r="D1781" i="1"/>
  <c r="E1781" i="1"/>
  <c r="F1781" i="1"/>
  <c r="G1781" i="1"/>
  <c r="H1781" i="1"/>
  <c r="I1781" i="1"/>
  <c r="J1781" i="1"/>
  <c r="K1781" i="1"/>
  <c r="L1781" i="1"/>
  <c r="M1781" i="1"/>
  <c r="N1781" i="1"/>
  <c r="O1781" i="1"/>
  <c r="P1781" i="1"/>
  <c r="Q1781" i="1"/>
  <c r="D1780" i="1"/>
  <c r="E1780" i="1"/>
  <c r="F1780" i="1"/>
  <c r="G1780" i="1"/>
  <c r="H1780" i="1"/>
  <c r="I1780" i="1"/>
  <c r="J1780" i="1"/>
  <c r="K1780" i="1"/>
  <c r="L1780" i="1"/>
  <c r="M1780" i="1"/>
  <c r="N1780" i="1"/>
  <c r="O1780" i="1"/>
  <c r="P1780" i="1"/>
  <c r="Q1780" i="1"/>
  <c r="D1779" i="1"/>
  <c r="E1779" i="1"/>
  <c r="F1779" i="1"/>
  <c r="G1779" i="1"/>
  <c r="H1779" i="1"/>
  <c r="I1779" i="1"/>
  <c r="J1779" i="1"/>
  <c r="K1779" i="1"/>
  <c r="L1779" i="1"/>
  <c r="M1779" i="1"/>
  <c r="N1779" i="1"/>
  <c r="O1779" i="1"/>
  <c r="P1779" i="1"/>
  <c r="Q1779" i="1"/>
  <c r="D1778" i="1"/>
  <c r="E1778" i="1"/>
  <c r="F1778" i="1"/>
  <c r="G1778" i="1"/>
  <c r="H1778" i="1"/>
  <c r="I1778" i="1"/>
  <c r="J1778" i="1"/>
  <c r="K1778" i="1"/>
  <c r="L1778" i="1"/>
  <c r="M1778" i="1"/>
  <c r="N1778" i="1"/>
  <c r="O1778" i="1"/>
  <c r="P1778" i="1"/>
  <c r="Q1778" i="1"/>
  <c r="F1772" i="1"/>
  <c r="G1772" i="1"/>
  <c r="H1772" i="1"/>
  <c r="I1772" i="1"/>
  <c r="J1772" i="1"/>
  <c r="K1772" i="1"/>
  <c r="L1772" i="1"/>
  <c r="M1772" i="1"/>
  <c r="N1772" i="1"/>
  <c r="O1772" i="1"/>
  <c r="P1772" i="1"/>
  <c r="Q1772" i="1"/>
  <c r="G1766" i="1"/>
  <c r="H1766" i="1"/>
  <c r="I1766" i="1"/>
  <c r="J1766" i="1"/>
  <c r="K1766" i="1"/>
  <c r="L1766" i="1"/>
  <c r="M1766" i="1"/>
  <c r="N1766" i="1"/>
  <c r="O1766" i="1"/>
  <c r="P1766" i="1"/>
  <c r="Q1766" i="1"/>
  <c r="F1765" i="1"/>
  <c r="G1765" i="1"/>
  <c r="H1765" i="1"/>
  <c r="I1765" i="1"/>
  <c r="J1765" i="1"/>
  <c r="K1765" i="1"/>
  <c r="L1765" i="1"/>
  <c r="M1765" i="1"/>
  <c r="N1765" i="1"/>
  <c r="O1765" i="1"/>
  <c r="P1765" i="1"/>
  <c r="Q1765" i="1"/>
  <c r="E1764" i="1"/>
  <c r="F1764" i="1"/>
  <c r="G1764" i="1"/>
  <c r="H1764" i="1"/>
  <c r="I1764" i="1"/>
  <c r="J1764" i="1"/>
  <c r="K1764" i="1"/>
  <c r="L1764" i="1"/>
  <c r="M1764" i="1"/>
  <c r="N1764" i="1"/>
  <c r="O1764" i="1"/>
  <c r="P1764" i="1"/>
  <c r="Q1764" i="1"/>
  <c r="D1763" i="1"/>
  <c r="E1763" i="1"/>
  <c r="F1763" i="1"/>
  <c r="G1763" i="1"/>
  <c r="H1763" i="1"/>
  <c r="I1763" i="1"/>
  <c r="J1763" i="1"/>
  <c r="K1763" i="1"/>
  <c r="L1763" i="1"/>
  <c r="M1763" i="1"/>
  <c r="N1763" i="1"/>
  <c r="O1763" i="1"/>
  <c r="P1763" i="1"/>
  <c r="Q1763" i="1"/>
  <c r="D1760" i="1"/>
  <c r="E1760" i="1"/>
  <c r="F1760" i="1"/>
  <c r="G1760" i="1"/>
  <c r="H1760" i="1"/>
  <c r="I1760" i="1"/>
  <c r="J1760" i="1"/>
  <c r="K1760" i="1"/>
  <c r="L1760" i="1"/>
  <c r="M1760" i="1"/>
  <c r="N1760" i="1"/>
  <c r="O1760" i="1"/>
  <c r="P1760" i="1"/>
  <c r="Q1760" i="1"/>
  <c r="C1761" i="1"/>
  <c r="D1761" i="1"/>
  <c r="E1761" i="1"/>
  <c r="F1761" i="1"/>
  <c r="G1761" i="1"/>
  <c r="H1761" i="1"/>
  <c r="I1761" i="1"/>
  <c r="J1761" i="1"/>
  <c r="K1761" i="1"/>
  <c r="L1761" i="1"/>
  <c r="M1761" i="1"/>
  <c r="N1761" i="1"/>
  <c r="O1761" i="1"/>
  <c r="P1761" i="1"/>
  <c r="Q1761" i="1"/>
  <c r="C1762" i="1"/>
  <c r="D1762" i="1"/>
  <c r="E1762" i="1"/>
  <c r="F1762" i="1"/>
  <c r="G1762" i="1"/>
  <c r="H1762" i="1"/>
  <c r="I1762" i="1"/>
  <c r="J1762" i="1"/>
  <c r="K1762" i="1"/>
  <c r="L1762" i="1"/>
  <c r="M1762" i="1"/>
  <c r="N1762" i="1"/>
  <c r="O1762" i="1"/>
  <c r="P1762" i="1"/>
  <c r="Q1762" i="1"/>
  <c r="C1759" i="1"/>
  <c r="D1759" i="1"/>
  <c r="E1759" i="1"/>
  <c r="F1759" i="1"/>
  <c r="G1759" i="1"/>
  <c r="H1759" i="1"/>
  <c r="I1759" i="1"/>
  <c r="J1759" i="1"/>
  <c r="K1759" i="1"/>
  <c r="L1759" i="1"/>
  <c r="M1759" i="1"/>
  <c r="N1759" i="1"/>
  <c r="O1759" i="1"/>
  <c r="P1759" i="1"/>
  <c r="Q1759" i="1"/>
  <c r="H1723" i="1"/>
  <c r="I1723" i="1"/>
  <c r="M1724" i="1" s="1"/>
  <c r="N1723" i="1"/>
  <c r="Q1723" i="1"/>
  <c r="Q1724" i="1" s="1"/>
  <c r="I1721" i="1"/>
  <c r="J1721" i="1"/>
  <c r="K1721" i="1"/>
  <c r="L1721" i="1"/>
  <c r="M1721" i="1"/>
  <c r="N1721" i="1"/>
  <c r="O1721" i="1"/>
  <c r="P1721" i="1"/>
  <c r="Q1721" i="1"/>
  <c r="G1721" i="1"/>
  <c r="K1722" i="1" s="1"/>
  <c r="C1720" i="1"/>
  <c r="D1720" i="1"/>
  <c r="H1720" i="1"/>
  <c r="I1720" i="1"/>
  <c r="N1720" i="1"/>
  <c r="O1720" i="1"/>
  <c r="P1720" i="1"/>
  <c r="Q1720" i="1"/>
  <c r="C1719" i="1"/>
  <c r="G1719" i="1"/>
  <c r="H1719" i="1"/>
  <c r="M1719" i="1"/>
  <c r="O1719" i="1"/>
  <c r="P1719" i="1"/>
  <c r="Q1719" i="1"/>
  <c r="F1718" i="1"/>
  <c r="G1718" i="1"/>
  <c r="L1718" i="1"/>
  <c r="O1718" i="1"/>
  <c r="P1718" i="1"/>
  <c r="Q1718" i="1"/>
  <c r="E1717" i="1"/>
  <c r="F1717" i="1"/>
  <c r="N1717" i="1"/>
  <c r="O1717" i="1"/>
  <c r="P1717" i="1"/>
  <c r="Q1717" i="1"/>
  <c r="C1716" i="1"/>
  <c r="D1716" i="1"/>
  <c r="E1716" i="1"/>
  <c r="H1716" i="1"/>
  <c r="M1716" i="1"/>
  <c r="N1716" i="1"/>
  <c r="O1716" i="1"/>
  <c r="P1716" i="1"/>
  <c r="Q1716" i="1"/>
  <c r="C1715" i="1"/>
  <c r="D1715" i="1"/>
  <c r="F1715" i="1"/>
  <c r="G1715" i="1"/>
  <c r="I1715" i="1"/>
  <c r="L1715" i="1"/>
  <c r="M1715" i="1"/>
  <c r="N1715" i="1"/>
  <c r="O1715" i="1"/>
  <c r="P1715" i="1"/>
  <c r="Q1715" i="1"/>
  <c r="C1714" i="1"/>
  <c r="E1714" i="1"/>
  <c r="F1714" i="1"/>
  <c r="H1714" i="1"/>
  <c r="J1714" i="1"/>
  <c r="K1714" i="1"/>
  <c r="L1714" i="1"/>
  <c r="M1714" i="1"/>
  <c r="N1714" i="1"/>
  <c r="O1714" i="1"/>
  <c r="P1714" i="1"/>
  <c r="Q1714" i="1"/>
  <c r="C1713" i="1"/>
  <c r="D1713" i="1"/>
  <c r="E1713" i="1"/>
  <c r="G1713" i="1"/>
  <c r="I1713" i="1"/>
  <c r="J1713" i="1"/>
  <c r="K1713" i="1"/>
  <c r="L1713" i="1"/>
  <c r="M1713" i="1"/>
  <c r="N1713" i="1"/>
  <c r="O1713" i="1"/>
  <c r="P1713" i="1"/>
  <c r="Q1713" i="1"/>
  <c r="C1710" i="1"/>
  <c r="D1710" i="1"/>
  <c r="E1710" i="1"/>
  <c r="F1710" i="1"/>
  <c r="G1710" i="1"/>
  <c r="H1710" i="1"/>
  <c r="I1710" i="1"/>
  <c r="J1710" i="1"/>
  <c r="K1710" i="1"/>
  <c r="L1710" i="1"/>
  <c r="M1710" i="1"/>
  <c r="N1710" i="1"/>
  <c r="O1710" i="1"/>
  <c r="P1710" i="1"/>
  <c r="Q1710" i="1"/>
  <c r="C1711" i="1"/>
  <c r="D1711" i="1"/>
  <c r="E1711" i="1"/>
  <c r="F1711" i="1"/>
  <c r="G1711" i="1"/>
  <c r="H1711" i="1"/>
  <c r="I1711" i="1"/>
  <c r="J1711" i="1"/>
  <c r="K1711" i="1"/>
  <c r="L1711" i="1"/>
  <c r="M1711" i="1"/>
  <c r="N1711" i="1"/>
  <c r="O1711" i="1"/>
  <c r="P1711" i="1"/>
  <c r="Q1711" i="1"/>
  <c r="C1712" i="1"/>
  <c r="D1712" i="1"/>
  <c r="E1712" i="1"/>
  <c r="F1712" i="1"/>
  <c r="G1712" i="1"/>
  <c r="H1712" i="1"/>
  <c r="I1712" i="1"/>
  <c r="J1712" i="1"/>
  <c r="K1712" i="1"/>
  <c r="L1712" i="1"/>
  <c r="M1712" i="1"/>
  <c r="N1712" i="1"/>
  <c r="O1712" i="1"/>
  <c r="P1712" i="1"/>
  <c r="Q1712" i="1"/>
  <c r="C1709" i="1"/>
  <c r="D1709" i="1"/>
  <c r="E1709" i="1"/>
  <c r="F1709" i="1"/>
  <c r="G1709" i="1"/>
  <c r="H1709" i="1"/>
  <c r="I1709" i="1"/>
  <c r="J1709" i="1"/>
  <c r="K1709" i="1"/>
  <c r="L1709" i="1"/>
  <c r="M1709" i="1"/>
  <c r="N1709" i="1"/>
  <c r="O1709" i="1"/>
  <c r="P1709" i="1"/>
  <c r="Q1709" i="1"/>
  <c r="H1704" i="1"/>
  <c r="I1704" i="1"/>
  <c r="N1704" i="1"/>
  <c r="Q1704" i="1"/>
  <c r="G1703" i="1"/>
  <c r="I1703" i="1"/>
  <c r="J1703" i="1"/>
  <c r="K1703" i="1"/>
  <c r="L1703" i="1"/>
  <c r="M1703" i="1"/>
  <c r="N1703" i="1"/>
  <c r="O1703" i="1"/>
  <c r="P1703" i="1"/>
  <c r="Q1703" i="1"/>
  <c r="C1702" i="1"/>
  <c r="D1702" i="1"/>
  <c r="H1702" i="1"/>
  <c r="I1702" i="1"/>
  <c r="N1702" i="1"/>
  <c r="O1702" i="1"/>
  <c r="P1702" i="1"/>
  <c r="Q1702" i="1"/>
  <c r="C1701" i="1"/>
  <c r="G1701" i="1"/>
  <c r="H1701" i="1"/>
  <c r="M1701" i="1"/>
  <c r="O1701" i="1"/>
  <c r="P1701" i="1"/>
  <c r="Q1701" i="1"/>
  <c r="F1700" i="1"/>
  <c r="G1700" i="1"/>
  <c r="L1700" i="1"/>
  <c r="O1700" i="1"/>
  <c r="P1700" i="1"/>
  <c r="Q1700" i="1"/>
  <c r="E1699" i="1"/>
  <c r="F1699" i="1"/>
  <c r="N1699" i="1"/>
  <c r="O1699" i="1"/>
  <c r="P1699" i="1"/>
  <c r="Q1699" i="1"/>
  <c r="C1698" i="1"/>
  <c r="D1698" i="1"/>
  <c r="E1698" i="1"/>
  <c r="H1698" i="1"/>
  <c r="M1698" i="1"/>
  <c r="N1698" i="1"/>
  <c r="O1698" i="1"/>
  <c r="P1698" i="1"/>
  <c r="Q1698" i="1"/>
  <c r="C1697" i="1"/>
  <c r="D1697" i="1"/>
  <c r="F1697" i="1"/>
  <c r="G1697" i="1"/>
  <c r="I1697" i="1"/>
  <c r="L1697" i="1"/>
  <c r="M1697" i="1"/>
  <c r="N1697" i="1"/>
  <c r="O1697" i="1"/>
  <c r="P1697" i="1"/>
  <c r="Q1697" i="1"/>
  <c r="E1696" i="1"/>
  <c r="C1696" i="1"/>
  <c r="F1696" i="1"/>
  <c r="H1696" i="1"/>
  <c r="J1696" i="1"/>
  <c r="K1696" i="1"/>
  <c r="L1696" i="1"/>
  <c r="M1696" i="1"/>
  <c r="N1696" i="1"/>
  <c r="O1696" i="1"/>
  <c r="P1696" i="1"/>
  <c r="Q1696" i="1"/>
  <c r="C1695" i="1"/>
  <c r="D1695" i="1"/>
  <c r="E1695" i="1"/>
  <c r="G1695" i="1"/>
  <c r="I1695" i="1"/>
  <c r="J1695" i="1"/>
  <c r="K1695" i="1"/>
  <c r="L1695" i="1"/>
  <c r="M1695" i="1"/>
  <c r="N1695" i="1"/>
  <c r="O1695" i="1"/>
  <c r="P1695" i="1"/>
  <c r="Q1695" i="1"/>
  <c r="C1691" i="1"/>
  <c r="D1691" i="1"/>
  <c r="E1691" i="1"/>
  <c r="F1691" i="1"/>
  <c r="G1691" i="1"/>
  <c r="H1691" i="1"/>
  <c r="I1691" i="1"/>
  <c r="J1691" i="1"/>
  <c r="K1691" i="1"/>
  <c r="L1691" i="1"/>
  <c r="M1691" i="1"/>
  <c r="N1691" i="1"/>
  <c r="O1691" i="1"/>
  <c r="P1691" i="1"/>
  <c r="Q1691" i="1"/>
  <c r="C1692" i="1"/>
  <c r="D1692" i="1"/>
  <c r="E1692" i="1"/>
  <c r="F1692" i="1"/>
  <c r="G1692" i="1"/>
  <c r="H1692" i="1"/>
  <c r="I1692" i="1"/>
  <c r="J1692" i="1"/>
  <c r="K1692" i="1"/>
  <c r="L1692" i="1"/>
  <c r="M1692" i="1"/>
  <c r="N1692" i="1"/>
  <c r="O1692" i="1"/>
  <c r="P1692" i="1"/>
  <c r="Q1692" i="1"/>
  <c r="C1693" i="1"/>
  <c r="D1693" i="1"/>
  <c r="E1693" i="1"/>
  <c r="F1693" i="1"/>
  <c r="G1693" i="1"/>
  <c r="H1693" i="1"/>
  <c r="I1693" i="1"/>
  <c r="J1693" i="1"/>
  <c r="K1693" i="1"/>
  <c r="L1693" i="1"/>
  <c r="M1693" i="1"/>
  <c r="N1693" i="1"/>
  <c r="O1693" i="1"/>
  <c r="P1693" i="1"/>
  <c r="Q1693" i="1"/>
  <c r="C1694" i="1"/>
  <c r="D1694" i="1"/>
  <c r="E1694" i="1"/>
  <c r="F1694" i="1"/>
  <c r="G1694" i="1"/>
  <c r="H1694" i="1"/>
  <c r="I1694" i="1"/>
  <c r="J1694" i="1"/>
  <c r="K1694" i="1"/>
  <c r="L1694" i="1"/>
  <c r="M1694" i="1"/>
  <c r="N1694" i="1"/>
  <c r="O1694" i="1"/>
  <c r="P1694" i="1"/>
  <c r="Q1694" i="1"/>
  <c r="C1690" i="1"/>
  <c r="D1690" i="1"/>
  <c r="E1690" i="1"/>
  <c r="F1690" i="1"/>
  <c r="G1690" i="1"/>
  <c r="H1690" i="1"/>
  <c r="I1690" i="1"/>
  <c r="J1690" i="1"/>
  <c r="K1690" i="1"/>
  <c r="L1690" i="1"/>
  <c r="M1690" i="1"/>
  <c r="N1690" i="1"/>
  <c r="O1690" i="1"/>
  <c r="P1690" i="1"/>
  <c r="Q1690" i="1"/>
  <c r="Q1647" i="1"/>
  <c r="N1646" i="1"/>
  <c r="O1646" i="1"/>
  <c r="P1646" i="1"/>
  <c r="Q1646" i="1"/>
  <c r="N1645" i="1"/>
  <c r="O1645" i="1"/>
  <c r="P1645" i="1"/>
  <c r="M1642" i="1"/>
  <c r="N1642" i="1"/>
  <c r="N1627" i="1"/>
  <c r="O1627" i="1"/>
  <c r="P1627" i="1"/>
  <c r="O1626" i="1"/>
  <c r="P1626" i="1"/>
  <c r="M1624" i="1"/>
  <c r="N1624" i="1"/>
  <c r="I1622" i="1"/>
  <c r="U1622" i="1" s="1"/>
  <c r="H1585" i="1"/>
  <c r="I1585" i="1"/>
  <c r="J1585" i="1"/>
  <c r="K1585" i="1"/>
  <c r="L1585" i="1"/>
  <c r="M1585" i="1"/>
  <c r="N1585" i="1"/>
  <c r="O1585" i="1"/>
  <c r="P1585" i="1"/>
  <c r="Q1585" i="1"/>
  <c r="C1582" i="1"/>
  <c r="D1582" i="1"/>
  <c r="H1582" i="1"/>
  <c r="I1582" i="1"/>
  <c r="K1582" i="1"/>
  <c r="L1582" i="1"/>
  <c r="M1582" i="1"/>
  <c r="N1582" i="1"/>
  <c r="O1582" i="1"/>
  <c r="P1582" i="1"/>
  <c r="Q1582" i="1"/>
  <c r="C1581" i="1"/>
  <c r="D1581" i="1"/>
  <c r="F1581" i="1"/>
  <c r="G1581" i="1"/>
  <c r="H1581" i="1"/>
  <c r="J1581" i="1"/>
  <c r="K1581" i="1"/>
  <c r="L1581" i="1"/>
  <c r="M1581" i="1"/>
  <c r="N1581" i="1"/>
  <c r="O1581" i="1"/>
  <c r="P1581" i="1"/>
  <c r="Q1581" i="1"/>
  <c r="C1577" i="1"/>
  <c r="D1577" i="1"/>
  <c r="E1577" i="1"/>
  <c r="F1577" i="1"/>
  <c r="G1577" i="1"/>
  <c r="H1577" i="1"/>
  <c r="I1577" i="1"/>
  <c r="J1577" i="1"/>
  <c r="K1577" i="1"/>
  <c r="L1577" i="1"/>
  <c r="M1577" i="1"/>
  <c r="N1577" i="1"/>
  <c r="O1577" i="1"/>
  <c r="P1577" i="1"/>
  <c r="Q1577" i="1"/>
  <c r="C1578" i="1"/>
  <c r="D1578" i="1"/>
  <c r="E1578" i="1"/>
  <c r="F1578" i="1"/>
  <c r="G1578" i="1"/>
  <c r="H1578" i="1"/>
  <c r="I1578" i="1"/>
  <c r="J1578" i="1"/>
  <c r="K1578" i="1"/>
  <c r="L1578" i="1"/>
  <c r="M1578" i="1"/>
  <c r="N1578" i="1"/>
  <c r="O1578" i="1"/>
  <c r="P1578" i="1"/>
  <c r="Q1578" i="1"/>
  <c r="C1579" i="1"/>
  <c r="D1579" i="1"/>
  <c r="E1579" i="1"/>
  <c r="F1579" i="1"/>
  <c r="G1579" i="1"/>
  <c r="H1579" i="1"/>
  <c r="I1579" i="1"/>
  <c r="J1579" i="1"/>
  <c r="K1579" i="1"/>
  <c r="L1579" i="1"/>
  <c r="M1579" i="1"/>
  <c r="N1579" i="1"/>
  <c r="O1579" i="1"/>
  <c r="P1579" i="1"/>
  <c r="Q1579" i="1"/>
  <c r="C1580" i="1"/>
  <c r="D1580" i="1"/>
  <c r="E1580" i="1"/>
  <c r="F1580" i="1"/>
  <c r="G1580" i="1"/>
  <c r="H1580" i="1"/>
  <c r="I1580" i="1"/>
  <c r="J1580" i="1"/>
  <c r="K1580" i="1"/>
  <c r="L1580" i="1"/>
  <c r="M1580" i="1"/>
  <c r="N1580" i="1"/>
  <c r="O1580" i="1"/>
  <c r="P1580" i="1"/>
  <c r="Q1580" i="1"/>
  <c r="C1576" i="1"/>
  <c r="D1576" i="1"/>
  <c r="E1576" i="1"/>
  <c r="F1576" i="1"/>
  <c r="G1576" i="1"/>
  <c r="H1576" i="1"/>
  <c r="I1576" i="1"/>
  <c r="J1576" i="1"/>
  <c r="K1576" i="1"/>
  <c r="L1576" i="1"/>
  <c r="M1576" i="1"/>
  <c r="N1576" i="1"/>
  <c r="O1576" i="1"/>
  <c r="P1576" i="1"/>
  <c r="Q1576" i="1"/>
  <c r="O1573" i="1"/>
  <c r="P1573" i="1"/>
  <c r="Q1573" i="1"/>
  <c r="N1572" i="1"/>
  <c r="O1572" i="1"/>
  <c r="P1572" i="1"/>
  <c r="Q1572" i="1"/>
  <c r="N1571" i="1"/>
  <c r="O1571" i="1"/>
  <c r="P1571" i="1"/>
  <c r="Q1571" i="1"/>
  <c r="H1566" i="1"/>
  <c r="I1566" i="1"/>
  <c r="J1566" i="1"/>
  <c r="K1566" i="1"/>
  <c r="L1566" i="1"/>
  <c r="M1566" i="1"/>
  <c r="N1566" i="1"/>
  <c r="O1566" i="1"/>
  <c r="P1566" i="1"/>
  <c r="Q1566" i="1"/>
  <c r="C1564" i="1"/>
  <c r="D1564" i="1"/>
  <c r="H1564" i="1"/>
  <c r="I1564" i="1"/>
  <c r="K1564" i="1"/>
  <c r="L1564" i="1"/>
  <c r="M1564" i="1"/>
  <c r="N1564" i="1"/>
  <c r="O1564" i="1"/>
  <c r="P1564" i="1"/>
  <c r="Q1564" i="1"/>
  <c r="C1563" i="1"/>
  <c r="D1563" i="1"/>
  <c r="G1563" i="1"/>
  <c r="F1563" i="1"/>
  <c r="H1563" i="1"/>
  <c r="J1563" i="1"/>
  <c r="K1563" i="1"/>
  <c r="L1563" i="1"/>
  <c r="M1563" i="1"/>
  <c r="N1563" i="1"/>
  <c r="O1563" i="1"/>
  <c r="P1563" i="1"/>
  <c r="Q1563" i="1"/>
  <c r="C1558" i="1"/>
  <c r="D1558" i="1"/>
  <c r="E1558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C1559" i="1"/>
  <c r="D1559" i="1"/>
  <c r="E1559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C1560" i="1"/>
  <c r="D1560" i="1"/>
  <c r="E1560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C1561" i="1"/>
  <c r="D1561" i="1"/>
  <c r="E1561" i="1"/>
  <c r="F1561" i="1"/>
  <c r="G1561" i="1"/>
  <c r="H1561" i="1"/>
  <c r="I1561" i="1"/>
  <c r="J1561" i="1"/>
  <c r="K1561" i="1"/>
  <c r="L1561" i="1"/>
  <c r="M1561" i="1"/>
  <c r="N1561" i="1"/>
  <c r="O1561" i="1"/>
  <c r="P1561" i="1"/>
  <c r="Q1561" i="1"/>
  <c r="C1562" i="1"/>
  <c r="D1562" i="1"/>
  <c r="E1562" i="1"/>
  <c r="F1562" i="1"/>
  <c r="G1562" i="1"/>
  <c r="H1562" i="1"/>
  <c r="I1562" i="1"/>
  <c r="J1562" i="1"/>
  <c r="K1562" i="1"/>
  <c r="L1562" i="1"/>
  <c r="M1562" i="1"/>
  <c r="N1562" i="1"/>
  <c r="O1562" i="1"/>
  <c r="P1562" i="1"/>
  <c r="Q1562" i="1"/>
  <c r="C1557" i="1"/>
  <c r="D1557" i="1"/>
  <c r="E1557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N1553" i="1"/>
  <c r="O1553" i="1"/>
  <c r="P1553" i="1"/>
  <c r="Q1553" i="1"/>
  <c r="N1554" i="1"/>
  <c r="O1554" i="1"/>
  <c r="P1554" i="1"/>
  <c r="Q1554" i="1"/>
  <c r="N1555" i="1"/>
  <c r="O1555" i="1"/>
  <c r="P1555" i="1"/>
  <c r="Q1555" i="1"/>
  <c r="N1556" i="1"/>
  <c r="O1556" i="1"/>
  <c r="P1556" i="1"/>
  <c r="Q1556" i="1"/>
  <c r="M1552" i="1"/>
  <c r="N1552" i="1"/>
  <c r="O1552" i="1"/>
  <c r="P1552" i="1"/>
  <c r="Q1552" i="1"/>
  <c r="O1508" i="1"/>
  <c r="P1508" i="1"/>
  <c r="Q1508" i="1"/>
  <c r="N1507" i="1"/>
  <c r="O1507" i="1"/>
  <c r="P1507" i="1"/>
  <c r="Q1507" i="1"/>
  <c r="N1506" i="1"/>
  <c r="O1506" i="1"/>
  <c r="P1506" i="1"/>
  <c r="Q1506" i="1"/>
  <c r="M1505" i="1"/>
  <c r="N1505" i="1"/>
  <c r="O1505" i="1"/>
  <c r="P1505" i="1"/>
  <c r="Q1505" i="1"/>
  <c r="L1504" i="1"/>
  <c r="M1504" i="1"/>
  <c r="N1504" i="1"/>
  <c r="O1504" i="1"/>
  <c r="P1504" i="1"/>
  <c r="Q1504" i="1"/>
  <c r="L1503" i="1"/>
  <c r="M1503" i="1"/>
  <c r="N1503" i="1"/>
  <c r="O1503" i="1"/>
  <c r="P1503" i="1"/>
  <c r="Q1503" i="1"/>
  <c r="K1502" i="1"/>
  <c r="L1502" i="1"/>
  <c r="M1502" i="1"/>
  <c r="N1502" i="1"/>
  <c r="O1502" i="1"/>
  <c r="P1502" i="1"/>
  <c r="Q1502" i="1"/>
  <c r="O1490" i="1"/>
  <c r="P1490" i="1"/>
  <c r="Q1490" i="1"/>
  <c r="N1489" i="1"/>
  <c r="O1489" i="1"/>
  <c r="P1489" i="1"/>
  <c r="Q1489" i="1"/>
  <c r="N1488" i="1"/>
  <c r="O1488" i="1"/>
  <c r="P1488" i="1"/>
  <c r="Q1488" i="1"/>
  <c r="M1487" i="1"/>
  <c r="N1487" i="1"/>
  <c r="O1487" i="1"/>
  <c r="P1487" i="1"/>
  <c r="Q1487" i="1"/>
  <c r="L1486" i="1"/>
  <c r="M1486" i="1"/>
  <c r="N1486" i="1"/>
  <c r="O1486" i="1"/>
  <c r="P1486" i="1"/>
  <c r="Q1486" i="1"/>
  <c r="L1485" i="1"/>
  <c r="M1485" i="1"/>
  <c r="N1485" i="1"/>
  <c r="O1485" i="1"/>
  <c r="P1485" i="1"/>
  <c r="Q1485" i="1"/>
  <c r="K1484" i="1"/>
  <c r="L1484" i="1"/>
  <c r="M1484" i="1"/>
  <c r="N1484" i="1"/>
  <c r="O1484" i="1"/>
  <c r="P1484" i="1"/>
  <c r="Q1484" i="1"/>
  <c r="I1483" i="1"/>
  <c r="J1483" i="1"/>
  <c r="K1483" i="1"/>
  <c r="L1483" i="1"/>
  <c r="M1483" i="1"/>
  <c r="N1483" i="1"/>
  <c r="O1483" i="1"/>
  <c r="P1483" i="1"/>
  <c r="Q1483" i="1"/>
  <c r="C1434" i="1"/>
  <c r="D1434" i="1"/>
  <c r="E1434" i="1"/>
  <c r="F1434" i="1"/>
  <c r="G1434" i="1"/>
  <c r="H1434" i="1"/>
  <c r="I1434" i="1"/>
  <c r="J1434" i="1"/>
  <c r="K1434" i="1"/>
  <c r="L1434" i="1"/>
  <c r="M1434" i="1"/>
  <c r="N1434" i="1"/>
  <c r="O1434" i="1"/>
  <c r="P1434" i="1"/>
  <c r="Q1434" i="1"/>
  <c r="C1435" i="1"/>
  <c r="D1435" i="1"/>
  <c r="E1435" i="1"/>
  <c r="F1435" i="1"/>
  <c r="G1435" i="1"/>
  <c r="H1435" i="1"/>
  <c r="I1435" i="1"/>
  <c r="J1435" i="1"/>
  <c r="K1435" i="1"/>
  <c r="L1435" i="1"/>
  <c r="M1435" i="1"/>
  <c r="N1435" i="1"/>
  <c r="O1435" i="1"/>
  <c r="P1435" i="1"/>
  <c r="Q1435" i="1"/>
  <c r="C1436" i="1"/>
  <c r="D1436" i="1"/>
  <c r="E1436" i="1"/>
  <c r="F1436" i="1"/>
  <c r="G1436" i="1"/>
  <c r="H1436" i="1"/>
  <c r="I1436" i="1"/>
  <c r="J1436" i="1"/>
  <c r="K1436" i="1"/>
  <c r="L1436" i="1"/>
  <c r="M1436" i="1"/>
  <c r="N1436" i="1"/>
  <c r="O1436" i="1"/>
  <c r="P1436" i="1"/>
  <c r="Q1436" i="1"/>
  <c r="C1437" i="1"/>
  <c r="D1437" i="1"/>
  <c r="E1437" i="1"/>
  <c r="F1437" i="1"/>
  <c r="G1437" i="1"/>
  <c r="H1437" i="1"/>
  <c r="I1437" i="1"/>
  <c r="J1437" i="1"/>
  <c r="K1437" i="1"/>
  <c r="L1437" i="1"/>
  <c r="M1437" i="1"/>
  <c r="N1437" i="1"/>
  <c r="O1437" i="1"/>
  <c r="P1437" i="1"/>
  <c r="Q1437" i="1"/>
  <c r="C1438" i="1"/>
  <c r="D1438" i="1"/>
  <c r="E1438" i="1"/>
  <c r="F1438" i="1"/>
  <c r="G1438" i="1"/>
  <c r="H1438" i="1"/>
  <c r="I1438" i="1"/>
  <c r="J1438" i="1"/>
  <c r="K1438" i="1"/>
  <c r="L1438" i="1"/>
  <c r="M1438" i="1"/>
  <c r="N1438" i="1"/>
  <c r="O1438" i="1"/>
  <c r="P1438" i="1"/>
  <c r="Q1438" i="1"/>
  <c r="C1439" i="1"/>
  <c r="D1439" i="1"/>
  <c r="E1439" i="1"/>
  <c r="F1439" i="1"/>
  <c r="G1439" i="1"/>
  <c r="H1439" i="1"/>
  <c r="I1439" i="1"/>
  <c r="J1439" i="1"/>
  <c r="K1439" i="1"/>
  <c r="L1439" i="1"/>
  <c r="M1439" i="1"/>
  <c r="N1439" i="1"/>
  <c r="O1439" i="1"/>
  <c r="P1439" i="1"/>
  <c r="Q1439" i="1"/>
  <c r="C1440" i="1"/>
  <c r="D1440" i="1"/>
  <c r="E1440" i="1"/>
  <c r="F1440" i="1"/>
  <c r="G1440" i="1"/>
  <c r="H1440" i="1"/>
  <c r="I1440" i="1"/>
  <c r="J1440" i="1"/>
  <c r="K1440" i="1"/>
  <c r="L1440" i="1"/>
  <c r="M1440" i="1"/>
  <c r="N1440" i="1"/>
  <c r="O1440" i="1"/>
  <c r="P1440" i="1"/>
  <c r="Q1440" i="1"/>
  <c r="C1441" i="1"/>
  <c r="D1441" i="1"/>
  <c r="E1441" i="1"/>
  <c r="F1441" i="1"/>
  <c r="G1441" i="1"/>
  <c r="H1441" i="1"/>
  <c r="I1441" i="1"/>
  <c r="J1441" i="1"/>
  <c r="K1441" i="1"/>
  <c r="L1441" i="1"/>
  <c r="M1441" i="1"/>
  <c r="N1441" i="1"/>
  <c r="O1441" i="1"/>
  <c r="P1441" i="1"/>
  <c r="Q1441" i="1"/>
  <c r="C1442" i="1"/>
  <c r="D1442" i="1"/>
  <c r="E1442" i="1"/>
  <c r="F1442" i="1"/>
  <c r="G1442" i="1"/>
  <c r="H1442" i="1"/>
  <c r="I1442" i="1"/>
  <c r="J1442" i="1"/>
  <c r="K1442" i="1"/>
  <c r="L1442" i="1"/>
  <c r="M1442" i="1"/>
  <c r="N1442" i="1"/>
  <c r="O1442" i="1"/>
  <c r="P1442" i="1"/>
  <c r="Q1442" i="1"/>
  <c r="C1443" i="1"/>
  <c r="D1443" i="1"/>
  <c r="E1443" i="1"/>
  <c r="F1443" i="1"/>
  <c r="G1443" i="1"/>
  <c r="H1443" i="1"/>
  <c r="I1443" i="1"/>
  <c r="J1443" i="1"/>
  <c r="K1443" i="1"/>
  <c r="L1443" i="1"/>
  <c r="M1443" i="1"/>
  <c r="N1443" i="1"/>
  <c r="O1443" i="1"/>
  <c r="P1443" i="1"/>
  <c r="Q1443" i="1"/>
  <c r="C1444" i="1"/>
  <c r="D1444" i="1"/>
  <c r="E1444" i="1"/>
  <c r="F1444" i="1"/>
  <c r="G1444" i="1"/>
  <c r="H1444" i="1"/>
  <c r="I1444" i="1"/>
  <c r="J1444" i="1"/>
  <c r="K1444" i="1"/>
  <c r="L1444" i="1"/>
  <c r="M1444" i="1"/>
  <c r="N1444" i="1"/>
  <c r="O1444" i="1"/>
  <c r="P1444" i="1"/>
  <c r="Q1444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G1447" i="1"/>
  <c r="H1447" i="1"/>
  <c r="I1447" i="1"/>
  <c r="J1447" i="1"/>
  <c r="K1447" i="1"/>
  <c r="L1447" i="1"/>
  <c r="M1447" i="1"/>
  <c r="N1447" i="1"/>
  <c r="O1447" i="1"/>
  <c r="P1447" i="1"/>
  <c r="Q1447" i="1"/>
  <c r="C1433" i="1"/>
  <c r="D1433" i="1"/>
  <c r="E1433" i="1"/>
  <c r="F1433" i="1"/>
  <c r="G1433" i="1"/>
  <c r="H1433" i="1"/>
  <c r="I1433" i="1"/>
  <c r="J1433" i="1"/>
  <c r="K1433" i="1"/>
  <c r="L1433" i="1"/>
  <c r="M1433" i="1"/>
  <c r="N1433" i="1"/>
  <c r="O1433" i="1"/>
  <c r="P1433" i="1"/>
  <c r="Q1433" i="1"/>
  <c r="C1425" i="1"/>
  <c r="D1425" i="1"/>
  <c r="E1425" i="1"/>
  <c r="F1425" i="1"/>
  <c r="G1425" i="1"/>
  <c r="H1425" i="1"/>
  <c r="I1425" i="1"/>
  <c r="J1425" i="1"/>
  <c r="K1425" i="1"/>
  <c r="L1425" i="1"/>
  <c r="M1425" i="1"/>
  <c r="N1425" i="1"/>
  <c r="O1425" i="1"/>
  <c r="P1425" i="1"/>
  <c r="Q1425" i="1"/>
  <c r="C1415" i="1"/>
  <c r="D1415" i="1"/>
  <c r="E1415" i="1"/>
  <c r="F1415" i="1"/>
  <c r="G1415" i="1"/>
  <c r="H1415" i="1"/>
  <c r="I1415" i="1"/>
  <c r="J1415" i="1"/>
  <c r="K1415" i="1"/>
  <c r="L1415" i="1"/>
  <c r="M1415" i="1"/>
  <c r="N1415" i="1"/>
  <c r="O1415" i="1"/>
  <c r="P1415" i="1"/>
  <c r="Q1415" i="1"/>
  <c r="C1416" i="1"/>
  <c r="D1416" i="1"/>
  <c r="E1416" i="1"/>
  <c r="F1416" i="1"/>
  <c r="G1416" i="1"/>
  <c r="H1416" i="1"/>
  <c r="I1416" i="1"/>
  <c r="J1416" i="1"/>
  <c r="K1416" i="1"/>
  <c r="L1416" i="1"/>
  <c r="M1416" i="1"/>
  <c r="N1416" i="1"/>
  <c r="O1416" i="1"/>
  <c r="P1416" i="1"/>
  <c r="Q1416" i="1"/>
  <c r="C1417" i="1"/>
  <c r="D1417" i="1"/>
  <c r="E1417" i="1"/>
  <c r="F1417" i="1"/>
  <c r="G1417" i="1"/>
  <c r="H1417" i="1"/>
  <c r="I1417" i="1"/>
  <c r="J1417" i="1"/>
  <c r="K1417" i="1"/>
  <c r="L1417" i="1"/>
  <c r="M1417" i="1"/>
  <c r="N1417" i="1"/>
  <c r="O1417" i="1"/>
  <c r="P1417" i="1"/>
  <c r="Q1417" i="1"/>
  <c r="C1418" i="1"/>
  <c r="D1418" i="1"/>
  <c r="E1418" i="1"/>
  <c r="F1418" i="1"/>
  <c r="G1418" i="1"/>
  <c r="H1418" i="1"/>
  <c r="I1418" i="1"/>
  <c r="J1418" i="1"/>
  <c r="K1418" i="1"/>
  <c r="L1418" i="1"/>
  <c r="M1418" i="1"/>
  <c r="N1418" i="1"/>
  <c r="O1418" i="1"/>
  <c r="P1418" i="1"/>
  <c r="Q1418" i="1"/>
  <c r="C1419" i="1"/>
  <c r="D1419" i="1"/>
  <c r="E1419" i="1"/>
  <c r="F1419" i="1"/>
  <c r="G1419" i="1"/>
  <c r="H1419" i="1"/>
  <c r="I1419" i="1"/>
  <c r="J1419" i="1"/>
  <c r="K1419" i="1"/>
  <c r="L1419" i="1"/>
  <c r="M1419" i="1"/>
  <c r="N1419" i="1"/>
  <c r="O1419" i="1"/>
  <c r="P1419" i="1"/>
  <c r="Q1419" i="1"/>
  <c r="C1420" i="1"/>
  <c r="D1420" i="1"/>
  <c r="E1420" i="1"/>
  <c r="F1420" i="1"/>
  <c r="G1420" i="1"/>
  <c r="H1420" i="1"/>
  <c r="I1420" i="1"/>
  <c r="J1420" i="1"/>
  <c r="K1420" i="1"/>
  <c r="L1420" i="1"/>
  <c r="M1420" i="1"/>
  <c r="N1420" i="1"/>
  <c r="O1420" i="1"/>
  <c r="P1420" i="1"/>
  <c r="Q1420" i="1"/>
  <c r="C1421" i="1"/>
  <c r="D1421" i="1"/>
  <c r="E1421" i="1"/>
  <c r="F1421" i="1"/>
  <c r="G1421" i="1"/>
  <c r="H1421" i="1"/>
  <c r="I1421" i="1"/>
  <c r="J1421" i="1"/>
  <c r="K1421" i="1"/>
  <c r="L1421" i="1"/>
  <c r="M1421" i="1"/>
  <c r="N1421" i="1"/>
  <c r="O1421" i="1"/>
  <c r="P1421" i="1"/>
  <c r="Q1421" i="1"/>
  <c r="C1422" i="1"/>
  <c r="D1422" i="1"/>
  <c r="E1422" i="1"/>
  <c r="F1422" i="1"/>
  <c r="G1422" i="1"/>
  <c r="H1422" i="1"/>
  <c r="I1422" i="1"/>
  <c r="J1422" i="1"/>
  <c r="K1422" i="1"/>
  <c r="L1422" i="1"/>
  <c r="M1422" i="1"/>
  <c r="N1422" i="1"/>
  <c r="O1422" i="1"/>
  <c r="P1422" i="1"/>
  <c r="Q1422" i="1"/>
  <c r="C1423" i="1"/>
  <c r="D1423" i="1"/>
  <c r="E1423" i="1"/>
  <c r="F1423" i="1"/>
  <c r="G1423" i="1"/>
  <c r="H1423" i="1"/>
  <c r="I1423" i="1"/>
  <c r="J1423" i="1"/>
  <c r="K1423" i="1"/>
  <c r="L1423" i="1"/>
  <c r="M1423" i="1"/>
  <c r="N1423" i="1"/>
  <c r="O1423" i="1"/>
  <c r="P1423" i="1"/>
  <c r="Q1423" i="1"/>
  <c r="C1424" i="1"/>
  <c r="D1424" i="1"/>
  <c r="E1424" i="1"/>
  <c r="F1424" i="1"/>
  <c r="G1424" i="1"/>
  <c r="H1424" i="1"/>
  <c r="I1424" i="1"/>
  <c r="J1424" i="1"/>
  <c r="K1424" i="1"/>
  <c r="L1424" i="1"/>
  <c r="M1424" i="1"/>
  <c r="N1424" i="1"/>
  <c r="O1424" i="1"/>
  <c r="P1424" i="1"/>
  <c r="Q1424" i="1"/>
  <c r="C1426" i="1"/>
  <c r="D1426" i="1"/>
  <c r="E1426" i="1"/>
  <c r="F1426" i="1"/>
  <c r="G1426" i="1"/>
  <c r="H1426" i="1"/>
  <c r="I1426" i="1"/>
  <c r="J1426" i="1"/>
  <c r="K1426" i="1"/>
  <c r="L1426" i="1"/>
  <c r="M1426" i="1"/>
  <c r="N1426" i="1"/>
  <c r="O1426" i="1"/>
  <c r="P1426" i="1"/>
  <c r="Q1426" i="1"/>
  <c r="F1427" i="1"/>
  <c r="G1427" i="1"/>
  <c r="H1427" i="1"/>
  <c r="I1427" i="1"/>
  <c r="J1427" i="1"/>
  <c r="K1427" i="1"/>
  <c r="L1427" i="1"/>
  <c r="M1427" i="1"/>
  <c r="N1427" i="1"/>
  <c r="O1427" i="1"/>
  <c r="P1427" i="1"/>
  <c r="Q1427" i="1"/>
  <c r="G1428" i="1"/>
  <c r="H1428" i="1"/>
  <c r="I1428" i="1"/>
  <c r="J1428" i="1"/>
  <c r="K1428" i="1"/>
  <c r="L1428" i="1"/>
  <c r="M1428" i="1"/>
  <c r="N1428" i="1"/>
  <c r="O1428" i="1"/>
  <c r="P1428" i="1"/>
  <c r="Q1428" i="1"/>
  <c r="C1414" i="1"/>
  <c r="D1414" i="1"/>
  <c r="E1414" i="1"/>
  <c r="F1414" i="1"/>
  <c r="G1414" i="1"/>
  <c r="H1414" i="1"/>
  <c r="I1414" i="1"/>
  <c r="J1414" i="1"/>
  <c r="K1414" i="1"/>
  <c r="L1414" i="1"/>
  <c r="M1414" i="1"/>
  <c r="N1414" i="1"/>
  <c r="O1414" i="1"/>
  <c r="P1414" i="1"/>
  <c r="Q1414" i="1"/>
  <c r="C1365" i="1"/>
  <c r="D1365" i="1"/>
  <c r="E1365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C1366" i="1"/>
  <c r="D1366" i="1"/>
  <c r="E1366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C1367" i="1"/>
  <c r="D1367" i="1"/>
  <c r="E1367" i="1"/>
  <c r="F1367" i="1"/>
  <c r="G1367" i="1"/>
  <c r="H1367" i="1"/>
  <c r="I1367" i="1"/>
  <c r="J1367" i="1"/>
  <c r="K1367" i="1"/>
  <c r="L1367" i="1"/>
  <c r="M1367" i="1"/>
  <c r="N1367" i="1"/>
  <c r="O1367" i="1"/>
  <c r="P1367" i="1"/>
  <c r="Q1367" i="1"/>
  <c r="C1368" i="1"/>
  <c r="D1368" i="1"/>
  <c r="E1368" i="1"/>
  <c r="F1368" i="1"/>
  <c r="G1368" i="1"/>
  <c r="H1368" i="1"/>
  <c r="I1368" i="1"/>
  <c r="J1368" i="1"/>
  <c r="K1368" i="1"/>
  <c r="L1368" i="1"/>
  <c r="M1368" i="1"/>
  <c r="N1368" i="1"/>
  <c r="O1368" i="1"/>
  <c r="P1368" i="1"/>
  <c r="Q1368" i="1"/>
  <c r="C1369" i="1"/>
  <c r="D1369" i="1"/>
  <c r="E1369" i="1"/>
  <c r="F1369" i="1"/>
  <c r="G1369" i="1"/>
  <c r="H1369" i="1"/>
  <c r="I1369" i="1"/>
  <c r="J1369" i="1"/>
  <c r="K1369" i="1"/>
  <c r="L1369" i="1"/>
  <c r="M1369" i="1"/>
  <c r="N1369" i="1"/>
  <c r="O1369" i="1"/>
  <c r="P1369" i="1"/>
  <c r="Q1369" i="1"/>
  <c r="C1370" i="1"/>
  <c r="D1370" i="1"/>
  <c r="E1370" i="1"/>
  <c r="F1370" i="1"/>
  <c r="G1370" i="1"/>
  <c r="H1370" i="1"/>
  <c r="I1370" i="1"/>
  <c r="J1370" i="1"/>
  <c r="K1370" i="1"/>
  <c r="L1370" i="1"/>
  <c r="M1370" i="1"/>
  <c r="N1370" i="1"/>
  <c r="O1370" i="1"/>
  <c r="P1370" i="1"/>
  <c r="Q1370" i="1"/>
  <c r="C1371" i="1"/>
  <c r="D1371" i="1"/>
  <c r="E1371" i="1"/>
  <c r="F1371" i="1"/>
  <c r="G1371" i="1"/>
  <c r="H1371" i="1"/>
  <c r="I1371" i="1"/>
  <c r="J1371" i="1"/>
  <c r="K1371" i="1"/>
  <c r="L1371" i="1"/>
  <c r="M1371" i="1"/>
  <c r="N1371" i="1"/>
  <c r="O1371" i="1"/>
  <c r="P1371" i="1"/>
  <c r="Q1371" i="1"/>
  <c r="C1372" i="1"/>
  <c r="D1372" i="1"/>
  <c r="E1372" i="1"/>
  <c r="F1372" i="1"/>
  <c r="G1372" i="1"/>
  <c r="H1372" i="1"/>
  <c r="I1372" i="1"/>
  <c r="J1372" i="1"/>
  <c r="K1372" i="1"/>
  <c r="L1372" i="1"/>
  <c r="M1372" i="1"/>
  <c r="N1372" i="1"/>
  <c r="O1372" i="1"/>
  <c r="P1372" i="1"/>
  <c r="Q1372" i="1"/>
  <c r="C1373" i="1"/>
  <c r="D1373" i="1"/>
  <c r="E1373" i="1"/>
  <c r="F1373" i="1"/>
  <c r="G1373" i="1"/>
  <c r="H1373" i="1"/>
  <c r="I1373" i="1"/>
  <c r="J1373" i="1"/>
  <c r="K1373" i="1"/>
  <c r="L1373" i="1"/>
  <c r="M1373" i="1"/>
  <c r="N1373" i="1"/>
  <c r="O1373" i="1"/>
  <c r="P1373" i="1"/>
  <c r="Q1373" i="1"/>
  <c r="C1374" i="1"/>
  <c r="D1374" i="1"/>
  <c r="E1374" i="1"/>
  <c r="F1374" i="1"/>
  <c r="G1374" i="1"/>
  <c r="H1374" i="1"/>
  <c r="I1374" i="1"/>
  <c r="J1374" i="1"/>
  <c r="K1374" i="1"/>
  <c r="L1374" i="1"/>
  <c r="M1374" i="1"/>
  <c r="N1374" i="1"/>
  <c r="O1374" i="1"/>
  <c r="P1374" i="1"/>
  <c r="Q1374" i="1"/>
  <c r="C1375" i="1"/>
  <c r="D1375" i="1"/>
  <c r="E1375" i="1"/>
  <c r="F1375" i="1"/>
  <c r="G1375" i="1"/>
  <c r="H1375" i="1"/>
  <c r="I1375" i="1"/>
  <c r="J1375" i="1"/>
  <c r="K1375" i="1"/>
  <c r="L1375" i="1"/>
  <c r="M1375" i="1"/>
  <c r="N1375" i="1"/>
  <c r="O1375" i="1"/>
  <c r="P1375" i="1"/>
  <c r="Q1375" i="1"/>
  <c r="F1376" i="1"/>
  <c r="G1376" i="1"/>
  <c r="H1376" i="1"/>
  <c r="I1376" i="1"/>
  <c r="J1376" i="1"/>
  <c r="K1376" i="1"/>
  <c r="L1376" i="1"/>
  <c r="M1376" i="1"/>
  <c r="N1376" i="1"/>
  <c r="O1376" i="1"/>
  <c r="P1376" i="1"/>
  <c r="Q1376" i="1"/>
  <c r="G1378" i="1"/>
  <c r="H1378" i="1"/>
  <c r="I1378" i="1"/>
  <c r="J1378" i="1"/>
  <c r="K1378" i="1"/>
  <c r="L1378" i="1"/>
  <c r="M1378" i="1"/>
  <c r="N1378" i="1"/>
  <c r="O1378" i="1"/>
  <c r="P1378" i="1"/>
  <c r="Q1378" i="1"/>
  <c r="C1364" i="1"/>
  <c r="D1364" i="1"/>
  <c r="E1364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C1346" i="1"/>
  <c r="D1346" i="1"/>
  <c r="E1346" i="1"/>
  <c r="F1346" i="1"/>
  <c r="G1346" i="1"/>
  <c r="H1346" i="1"/>
  <c r="I1346" i="1"/>
  <c r="J1346" i="1"/>
  <c r="K1346" i="1"/>
  <c r="L1346" i="1"/>
  <c r="M1346" i="1"/>
  <c r="N1346" i="1"/>
  <c r="O1346" i="1"/>
  <c r="P1346" i="1"/>
  <c r="Q1346" i="1"/>
  <c r="C1347" i="1"/>
  <c r="D1347" i="1"/>
  <c r="E1347" i="1"/>
  <c r="F1347" i="1"/>
  <c r="G1347" i="1"/>
  <c r="H1347" i="1"/>
  <c r="I1347" i="1"/>
  <c r="J1347" i="1"/>
  <c r="K1347" i="1"/>
  <c r="L1347" i="1"/>
  <c r="M1347" i="1"/>
  <c r="N1347" i="1"/>
  <c r="O1347" i="1"/>
  <c r="P1347" i="1"/>
  <c r="Q1347" i="1"/>
  <c r="C1348" i="1"/>
  <c r="D1348" i="1"/>
  <c r="E1348" i="1"/>
  <c r="F1348" i="1"/>
  <c r="G1348" i="1"/>
  <c r="H1348" i="1"/>
  <c r="I1348" i="1"/>
  <c r="J1348" i="1"/>
  <c r="K1348" i="1"/>
  <c r="L1348" i="1"/>
  <c r="M1348" i="1"/>
  <c r="N1348" i="1"/>
  <c r="O1348" i="1"/>
  <c r="P1348" i="1"/>
  <c r="Q1348" i="1"/>
  <c r="C1349" i="1"/>
  <c r="D1349" i="1"/>
  <c r="E1349" i="1"/>
  <c r="F1349" i="1"/>
  <c r="G1349" i="1"/>
  <c r="H1349" i="1"/>
  <c r="I1349" i="1"/>
  <c r="J1349" i="1"/>
  <c r="K1349" i="1"/>
  <c r="L1349" i="1"/>
  <c r="M1349" i="1"/>
  <c r="N1349" i="1"/>
  <c r="O1349" i="1"/>
  <c r="P1349" i="1"/>
  <c r="Q1349" i="1"/>
  <c r="C1350" i="1"/>
  <c r="D1350" i="1"/>
  <c r="E1350" i="1"/>
  <c r="F1350" i="1"/>
  <c r="G1350" i="1"/>
  <c r="H1350" i="1"/>
  <c r="I1350" i="1"/>
  <c r="J1350" i="1"/>
  <c r="K1350" i="1"/>
  <c r="L1350" i="1"/>
  <c r="M1350" i="1"/>
  <c r="N1350" i="1"/>
  <c r="O1350" i="1"/>
  <c r="P1350" i="1"/>
  <c r="Q1350" i="1"/>
  <c r="C1351" i="1"/>
  <c r="D1351" i="1"/>
  <c r="E1351" i="1"/>
  <c r="F1351" i="1"/>
  <c r="G1351" i="1"/>
  <c r="H1351" i="1"/>
  <c r="I1351" i="1"/>
  <c r="J1351" i="1"/>
  <c r="K1351" i="1"/>
  <c r="L1351" i="1"/>
  <c r="M1351" i="1"/>
  <c r="N1351" i="1"/>
  <c r="O1351" i="1"/>
  <c r="P1351" i="1"/>
  <c r="Q1351" i="1"/>
  <c r="C1352" i="1"/>
  <c r="D1352" i="1"/>
  <c r="E1352" i="1"/>
  <c r="F1352" i="1"/>
  <c r="G1352" i="1"/>
  <c r="H1352" i="1"/>
  <c r="I1352" i="1"/>
  <c r="J1352" i="1"/>
  <c r="K1352" i="1"/>
  <c r="L1352" i="1"/>
  <c r="M1352" i="1"/>
  <c r="N1352" i="1"/>
  <c r="O1352" i="1"/>
  <c r="P1352" i="1"/>
  <c r="Q1352" i="1"/>
  <c r="C1353" i="1"/>
  <c r="D1353" i="1"/>
  <c r="E1353" i="1"/>
  <c r="F1353" i="1"/>
  <c r="G1353" i="1"/>
  <c r="H1353" i="1"/>
  <c r="I1353" i="1"/>
  <c r="J1353" i="1"/>
  <c r="K1353" i="1"/>
  <c r="L1353" i="1"/>
  <c r="M1353" i="1"/>
  <c r="N1353" i="1"/>
  <c r="O1353" i="1"/>
  <c r="P1353" i="1"/>
  <c r="Q1353" i="1"/>
  <c r="C1354" i="1"/>
  <c r="D1354" i="1"/>
  <c r="E1354" i="1"/>
  <c r="F1354" i="1"/>
  <c r="G1354" i="1"/>
  <c r="H1354" i="1"/>
  <c r="I1354" i="1"/>
  <c r="J1354" i="1"/>
  <c r="K1354" i="1"/>
  <c r="L1354" i="1"/>
  <c r="M1354" i="1"/>
  <c r="N1354" i="1"/>
  <c r="O1354" i="1"/>
  <c r="P1354" i="1"/>
  <c r="Q1354" i="1"/>
  <c r="C1355" i="1"/>
  <c r="D1355" i="1"/>
  <c r="E1355" i="1"/>
  <c r="F1355" i="1"/>
  <c r="G1355" i="1"/>
  <c r="H1355" i="1"/>
  <c r="I1355" i="1"/>
  <c r="J1355" i="1"/>
  <c r="K1355" i="1"/>
  <c r="L1355" i="1"/>
  <c r="M1355" i="1"/>
  <c r="N1355" i="1"/>
  <c r="O1355" i="1"/>
  <c r="P1355" i="1"/>
  <c r="Q1355" i="1"/>
  <c r="C1356" i="1"/>
  <c r="D1356" i="1"/>
  <c r="E1356" i="1"/>
  <c r="F1356" i="1"/>
  <c r="G1356" i="1"/>
  <c r="H1356" i="1"/>
  <c r="I1356" i="1"/>
  <c r="J1356" i="1"/>
  <c r="K1356" i="1"/>
  <c r="L1356" i="1"/>
  <c r="M1356" i="1"/>
  <c r="N1356" i="1"/>
  <c r="O1356" i="1"/>
  <c r="P1356" i="1"/>
  <c r="Q1356" i="1"/>
  <c r="C1357" i="1"/>
  <c r="D1357" i="1"/>
  <c r="E1357" i="1"/>
  <c r="F1357" i="1"/>
  <c r="G1357" i="1"/>
  <c r="H1357" i="1"/>
  <c r="I1357" i="1"/>
  <c r="J1357" i="1"/>
  <c r="K1357" i="1"/>
  <c r="L1357" i="1"/>
  <c r="M1357" i="1"/>
  <c r="N1357" i="1"/>
  <c r="O1357" i="1"/>
  <c r="P1357" i="1"/>
  <c r="Q1357" i="1"/>
  <c r="F1358" i="1"/>
  <c r="G1358" i="1"/>
  <c r="H1358" i="1"/>
  <c r="I1358" i="1"/>
  <c r="J1358" i="1"/>
  <c r="K1358" i="1"/>
  <c r="L1358" i="1"/>
  <c r="M1358" i="1"/>
  <c r="N1358" i="1"/>
  <c r="O1358" i="1"/>
  <c r="P1358" i="1"/>
  <c r="Q1358" i="1"/>
  <c r="G1359" i="1"/>
  <c r="H1359" i="1"/>
  <c r="I1359" i="1"/>
  <c r="J1359" i="1"/>
  <c r="K1359" i="1"/>
  <c r="L1359" i="1"/>
  <c r="M1359" i="1"/>
  <c r="N1359" i="1"/>
  <c r="O1359" i="1"/>
  <c r="P1359" i="1"/>
  <c r="Q1359" i="1"/>
  <c r="C1345" i="1"/>
  <c r="D1345" i="1"/>
  <c r="E1345" i="1"/>
  <c r="F1345" i="1"/>
  <c r="G1345" i="1"/>
  <c r="H1345" i="1"/>
  <c r="I1345" i="1"/>
  <c r="J1345" i="1"/>
  <c r="K1345" i="1"/>
  <c r="L1345" i="1"/>
  <c r="M1345" i="1"/>
  <c r="N1345" i="1"/>
  <c r="O1345" i="1"/>
  <c r="P1345" i="1"/>
  <c r="Q1345" i="1"/>
  <c r="C1296" i="1"/>
  <c r="D1296" i="1"/>
  <c r="E1296" i="1"/>
  <c r="F1296" i="1"/>
  <c r="G1296" i="1"/>
  <c r="H1296" i="1"/>
  <c r="I1296" i="1"/>
  <c r="J1296" i="1"/>
  <c r="K1296" i="1"/>
  <c r="L1296" i="1"/>
  <c r="M1296" i="1"/>
  <c r="N1296" i="1"/>
  <c r="O1296" i="1"/>
  <c r="P1296" i="1"/>
  <c r="Q1296" i="1"/>
  <c r="C1297" i="1"/>
  <c r="D1297" i="1"/>
  <c r="E1297" i="1"/>
  <c r="F1297" i="1"/>
  <c r="G1297" i="1"/>
  <c r="H1297" i="1"/>
  <c r="I1297" i="1"/>
  <c r="J1297" i="1"/>
  <c r="K1297" i="1"/>
  <c r="L1297" i="1"/>
  <c r="M1297" i="1"/>
  <c r="N1297" i="1"/>
  <c r="O1297" i="1"/>
  <c r="P1297" i="1"/>
  <c r="Q1297" i="1"/>
  <c r="C1298" i="1"/>
  <c r="D1298" i="1"/>
  <c r="E1298" i="1"/>
  <c r="F1298" i="1"/>
  <c r="G1298" i="1"/>
  <c r="H1298" i="1"/>
  <c r="I1298" i="1"/>
  <c r="J1298" i="1"/>
  <c r="K1298" i="1"/>
  <c r="L1298" i="1"/>
  <c r="M1298" i="1"/>
  <c r="N1298" i="1"/>
  <c r="O1298" i="1"/>
  <c r="P1298" i="1"/>
  <c r="Q1298" i="1"/>
  <c r="C1299" i="1"/>
  <c r="D1299" i="1"/>
  <c r="E1299" i="1"/>
  <c r="F1299" i="1"/>
  <c r="G1299" i="1"/>
  <c r="H1299" i="1"/>
  <c r="I1299" i="1"/>
  <c r="J1299" i="1"/>
  <c r="K1299" i="1"/>
  <c r="L1299" i="1"/>
  <c r="M1299" i="1"/>
  <c r="N1299" i="1"/>
  <c r="O1299" i="1"/>
  <c r="P1299" i="1"/>
  <c r="Q1299" i="1"/>
  <c r="C1300" i="1"/>
  <c r="D1300" i="1"/>
  <c r="E1300" i="1"/>
  <c r="F1300" i="1"/>
  <c r="G1300" i="1"/>
  <c r="H1300" i="1"/>
  <c r="I1300" i="1"/>
  <c r="J1300" i="1"/>
  <c r="K1300" i="1"/>
  <c r="L1300" i="1"/>
  <c r="M1300" i="1"/>
  <c r="N1300" i="1"/>
  <c r="O1300" i="1"/>
  <c r="P1300" i="1"/>
  <c r="Q1300" i="1"/>
  <c r="C1301" i="1"/>
  <c r="D1301" i="1"/>
  <c r="E1301" i="1"/>
  <c r="F1301" i="1"/>
  <c r="G1301" i="1"/>
  <c r="H1301" i="1"/>
  <c r="I1301" i="1"/>
  <c r="J1301" i="1"/>
  <c r="K1301" i="1"/>
  <c r="L1301" i="1"/>
  <c r="M1301" i="1"/>
  <c r="N1301" i="1"/>
  <c r="O1301" i="1"/>
  <c r="P1301" i="1"/>
  <c r="Q1301" i="1"/>
  <c r="C1302" i="1"/>
  <c r="D1302" i="1"/>
  <c r="E1302" i="1"/>
  <c r="F1302" i="1"/>
  <c r="G1302" i="1"/>
  <c r="H1302" i="1"/>
  <c r="I1302" i="1"/>
  <c r="J1302" i="1"/>
  <c r="K1302" i="1"/>
  <c r="L1302" i="1"/>
  <c r="M1302" i="1"/>
  <c r="N1302" i="1"/>
  <c r="O1302" i="1"/>
  <c r="P1302" i="1"/>
  <c r="Q1302" i="1"/>
  <c r="C1303" i="1"/>
  <c r="D1303" i="1"/>
  <c r="E1303" i="1"/>
  <c r="F1303" i="1"/>
  <c r="G1303" i="1"/>
  <c r="H1303" i="1"/>
  <c r="I1303" i="1"/>
  <c r="J1303" i="1"/>
  <c r="K1303" i="1"/>
  <c r="L1303" i="1"/>
  <c r="M1303" i="1"/>
  <c r="N1303" i="1"/>
  <c r="O1303" i="1"/>
  <c r="P1303" i="1"/>
  <c r="Q1303" i="1"/>
  <c r="C1304" i="1"/>
  <c r="D1304" i="1"/>
  <c r="E1304" i="1"/>
  <c r="F1304" i="1"/>
  <c r="G1304" i="1"/>
  <c r="H1304" i="1"/>
  <c r="I1304" i="1"/>
  <c r="J1304" i="1"/>
  <c r="K1304" i="1"/>
  <c r="L1304" i="1"/>
  <c r="M1304" i="1"/>
  <c r="N1304" i="1"/>
  <c r="O1304" i="1"/>
  <c r="P1304" i="1"/>
  <c r="Q1304" i="1"/>
  <c r="C1305" i="1"/>
  <c r="D1305" i="1"/>
  <c r="E1305" i="1"/>
  <c r="F1305" i="1"/>
  <c r="G1305" i="1"/>
  <c r="H1305" i="1"/>
  <c r="I1305" i="1"/>
  <c r="J1305" i="1"/>
  <c r="K1305" i="1"/>
  <c r="L1305" i="1"/>
  <c r="M1305" i="1"/>
  <c r="N1305" i="1"/>
  <c r="O1305" i="1"/>
  <c r="P1305" i="1"/>
  <c r="Q1305" i="1"/>
  <c r="C1306" i="1"/>
  <c r="D1306" i="1"/>
  <c r="E1306" i="1"/>
  <c r="F1306" i="1"/>
  <c r="G1306" i="1"/>
  <c r="H1306" i="1"/>
  <c r="I1306" i="1"/>
  <c r="J1306" i="1"/>
  <c r="K1306" i="1"/>
  <c r="L1306" i="1"/>
  <c r="M1306" i="1"/>
  <c r="N1306" i="1"/>
  <c r="O1306" i="1"/>
  <c r="P1306" i="1"/>
  <c r="Q1306" i="1"/>
  <c r="F1307" i="1"/>
  <c r="G1307" i="1"/>
  <c r="H1307" i="1"/>
  <c r="I1307" i="1"/>
  <c r="J1307" i="1"/>
  <c r="K1307" i="1"/>
  <c r="L1307" i="1"/>
  <c r="M1307" i="1"/>
  <c r="N1307" i="1"/>
  <c r="O1307" i="1"/>
  <c r="P1307" i="1"/>
  <c r="Q1307" i="1"/>
  <c r="G1309" i="1"/>
  <c r="H1309" i="1"/>
  <c r="I1309" i="1"/>
  <c r="J1309" i="1"/>
  <c r="K1309" i="1"/>
  <c r="L1309" i="1"/>
  <c r="M1309" i="1"/>
  <c r="N1309" i="1"/>
  <c r="O1309" i="1"/>
  <c r="P1309" i="1"/>
  <c r="Q1309" i="1"/>
  <c r="C1295" i="1"/>
  <c r="D1295" i="1"/>
  <c r="E1295" i="1"/>
  <c r="F1295" i="1"/>
  <c r="G1295" i="1"/>
  <c r="H1295" i="1"/>
  <c r="I1295" i="1"/>
  <c r="J1295" i="1"/>
  <c r="K1295" i="1"/>
  <c r="L1295" i="1"/>
  <c r="M1295" i="1"/>
  <c r="N1295" i="1"/>
  <c r="O1295" i="1"/>
  <c r="P1295" i="1"/>
  <c r="Q1295" i="1"/>
  <c r="C1277" i="1"/>
  <c r="D1277" i="1"/>
  <c r="E1277" i="1"/>
  <c r="F1277" i="1"/>
  <c r="G1277" i="1"/>
  <c r="H1277" i="1"/>
  <c r="I1277" i="1"/>
  <c r="J1277" i="1"/>
  <c r="K1277" i="1"/>
  <c r="L1277" i="1"/>
  <c r="M1277" i="1"/>
  <c r="N1277" i="1"/>
  <c r="O1277" i="1"/>
  <c r="P1277" i="1"/>
  <c r="Q1277" i="1"/>
  <c r="C1278" i="1"/>
  <c r="D1278" i="1"/>
  <c r="E1278" i="1"/>
  <c r="F1278" i="1"/>
  <c r="G1278" i="1"/>
  <c r="H1278" i="1"/>
  <c r="I1278" i="1"/>
  <c r="J1278" i="1"/>
  <c r="K1278" i="1"/>
  <c r="L1278" i="1"/>
  <c r="M1278" i="1"/>
  <c r="N1278" i="1"/>
  <c r="O1278" i="1"/>
  <c r="P1278" i="1"/>
  <c r="Q1278" i="1"/>
  <c r="C1279" i="1"/>
  <c r="D1279" i="1"/>
  <c r="E1279" i="1"/>
  <c r="F1279" i="1"/>
  <c r="G1279" i="1"/>
  <c r="H1279" i="1"/>
  <c r="I1279" i="1"/>
  <c r="J1279" i="1"/>
  <c r="K1279" i="1"/>
  <c r="L1279" i="1"/>
  <c r="M1279" i="1"/>
  <c r="N1279" i="1"/>
  <c r="O1279" i="1"/>
  <c r="P1279" i="1"/>
  <c r="Q1279" i="1"/>
  <c r="C1280" i="1"/>
  <c r="D1280" i="1"/>
  <c r="E1280" i="1"/>
  <c r="F1280" i="1"/>
  <c r="G1280" i="1"/>
  <c r="H1280" i="1"/>
  <c r="I1280" i="1"/>
  <c r="J1280" i="1"/>
  <c r="K1280" i="1"/>
  <c r="L1280" i="1"/>
  <c r="M1280" i="1"/>
  <c r="N1280" i="1"/>
  <c r="O1280" i="1"/>
  <c r="P1280" i="1"/>
  <c r="Q1280" i="1"/>
  <c r="C1281" i="1"/>
  <c r="D1281" i="1"/>
  <c r="E1281" i="1"/>
  <c r="F1281" i="1"/>
  <c r="G1281" i="1"/>
  <c r="H1281" i="1"/>
  <c r="I1281" i="1"/>
  <c r="J1281" i="1"/>
  <c r="K1281" i="1"/>
  <c r="L1281" i="1"/>
  <c r="M1281" i="1"/>
  <c r="N1281" i="1"/>
  <c r="O1281" i="1"/>
  <c r="P1281" i="1"/>
  <c r="Q1281" i="1"/>
  <c r="C1282" i="1"/>
  <c r="D1282" i="1"/>
  <c r="E1282" i="1"/>
  <c r="F1282" i="1"/>
  <c r="G1282" i="1"/>
  <c r="H1282" i="1"/>
  <c r="I1282" i="1"/>
  <c r="J1282" i="1"/>
  <c r="K1282" i="1"/>
  <c r="L1282" i="1"/>
  <c r="M1282" i="1"/>
  <c r="N1282" i="1"/>
  <c r="O1282" i="1"/>
  <c r="P1282" i="1"/>
  <c r="Q1282" i="1"/>
  <c r="C1283" i="1"/>
  <c r="D1283" i="1"/>
  <c r="E1283" i="1"/>
  <c r="F1283" i="1"/>
  <c r="G1283" i="1"/>
  <c r="H1283" i="1"/>
  <c r="I1283" i="1"/>
  <c r="J1283" i="1"/>
  <c r="K1283" i="1"/>
  <c r="L1283" i="1"/>
  <c r="M1283" i="1"/>
  <c r="N1283" i="1"/>
  <c r="O1283" i="1"/>
  <c r="P1283" i="1"/>
  <c r="Q1283" i="1"/>
  <c r="C1284" i="1"/>
  <c r="D1284" i="1"/>
  <c r="E1284" i="1"/>
  <c r="F1284" i="1"/>
  <c r="G1284" i="1"/>
  <c r="H1284" i="1"/>
  <c r="I1284" i="1"/>
  <c r="J1284" i="1"/>
  <c r="K1284" i="1"/>
  <c r="L1284" i="1"/>
  <c r="M1284" i="1"/>
  <c r="N1284" i="1"/>
  <c r="O1284" i="1"/>
  <c r="P1284" i="1"/>
  <c r="Q1284" i="1"/>
  <c r="C1285" i="1"/>
  <c r="D1285" i="1"/>
  <c r="E1285" i="1"/>
  <c r="F1285" i="1"/>
  <c r="G1285" i="1"/>
  <c r="H1285" i="1"/>
  <c r="I1285" i="1"/>
  <c r="J1285" i="1"/>
  <c r="K1285" i="1"/>
  <c r="L1285" i="1"/>
  <c r="M1285" i="1"/>
  <c r="N1285" i="1"/>
  <c r="O1285" i="1"/>
  <c r="P1285" i="1"/>
  <c r="Q1285" i="1"/>
  <c r="C1286" i="1"/>
  <c r="D1286" i="1"/>
  <c r="E1286" i="1"/>
  <c r="F1286" i="1"/>
  <c r="G1286" i="1"/>
  <c r="H1286" i="1"/>
  <c r="I1286" i="1"/>
  <c r="J1286" i="1"/>
  <c r="K1286" i="1"/>
  <c r="L1286" i="1"/>
  <c r="M1286" i="1"/>
  <c r="N1286" i="1"/>
  <c r="O1286" i="1"/>
  <c r="P1286" i="1"/>
  <c r="Q1286" i="1"/>
  <c r="C1287" i="1"/>
  <c r="D1287" i="1"/>
  <c r="E1287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C1288" i="1"/>
  <c r="D1288" i="1"/>
  <c r="E1288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G1290" i="1"/>
  <c r="H1290" i="1"/>
  <c r="I1290" i="1"/>
  <c r="J1290" i="1"/>
  <c r="K1290" i="1"/>
  <c r="L1290" i="1"/>
  <c r="M1290" i="1"/>
  <c r="N1290" i="1"/>
  <c r="O1290" i="1"/>
  <c r="P1290" i="1"/>
  <c r="Q1290" i="1"/>
  <c r="C1276" i="1"/>
  <c r="D1276" i="1"/>
  <c r="E1276" i="1"/>
  <c r="F1276" i="1"/>
  <c r="G1276" i="1"/>
  <c r="H1276" i="1"/>
  <c r="I1276" i="1"/>
  <c r="J1276" i="1"/>
  <c r="K1276" i="1"/>
  <c r="L1276" i="1"/>
  <c r="M1276" i="1"/>
  <c r="N1276" i="1"/>
  <c r="O1276" i="1"/>
  <c r="P1276" i="1"/>
  <c r="Q1276" i="1"/>
  <c r="C1227" i="1"/>
  <c r="D1227" i="1"/>
  <c r="E1227" i="1"/>
  <c r="F1227" i="1"/>
  <c r="G1227" i="1"/>
  <c r="H1227" i="1"/>
  <c r="I1227" i="1"/>
  <c r="J1227" i="1"/>
  <c r="K1227" i="1"/>
  <c r="L1227" i="1"/>
  <c r="M1227" i="1"/>
  <c r="N1227" i="1"/>
  <c r="O1227" i="1"/>
  <c r="P1227" i="1"/>
  <c r="Q1227" i="1"/>
  <c r="C1228" i="1"/>
  <c r="D1228" i="1"/>
  <c r="E1228" i="1"/>
  <c r="F1228" i="1"/>
  <c r="G1228" i="1"/>
  <c r="H1228" i="1"/>
  <c r="I1228" i="1"/>
  <c r="J1228" i="1"/>
  <c r="K1228" i="1"/>
  <c r="L1228" i="1"/>
  <c r="M1228" i="1"/>
  <c r="N1228" i="1"/>
  <c r="O1228" i="1"/>
  <c r="P1228" i="1"/>
  <c r="Q1228" i="1"/>
  <c r="C1229" i="1"/>
  <c r="D1229" i="1"/>
  <c r="E1229" i="1"/>
  <c r="F1229" i="1"/>
  <c r="G1229" i="1"/>
  <c r="H1229" i="1"/>
  <c r="I1229" i="1"/>
  <c r="J1229" i="1"/>
  <c r="K1229" i="1"/>
  <c r="L1229" i="1"/>
  <c r="M1229" i="1"/>
  <c r="N1229" i="1"/>
  <c r="O1229" i="1"/>
  <c r="P1229" i="1"/>
  <c r="Q1229" i="1"/>
  <c r="C1230" i="1"/>
  <c r="D1230" i="1"/>
  <c r="E1230" i="1"/>
  <c r="F1230" i="1"/>
  <c r="G1230" i="1"/>
  <c r="H1230" i="1"/>
  <c r="I1230" i="1"/>
  <c r="J1230" i="1"/>
  <c r="K1230" i="1"/>
  <c r="L1230" i="1"/>
  <c r="M1230" i="1"/>
  <c r="N1230" i="1"/>
  <c r="O1230" i="1"/>
  <c r="P1230" i="1"/>
  <c r="Q1230" i="1"/>
  <c r="C1231" i="1"/>
  <c r="D1231" i="1"/>
  <c r="E1231" i="1"/>
  <c r="F1231" i="1"/>
  <c r="G1231" i="1"/>
  <c r="H1231" i="1"/>
  <c r="I1231" i="1"/>
  <c r="J1231" i="1"/>
  <c r="K1231" i="1"/>
  <c r="L1231" i="1"/>
  <c r="M1231" i="1"/>
  <c r="N1231" i="1"/>
  <c r="O1231" i="1"/>
  <c r="P1231" i="1"/>
  <c r="Q1231" i="1"/>
  <c r="C1232" i="1"/>
  <c r="D1232" i="1"/>
  <c r="E1232" i="1"/>
  <c r="F1232" i="1"/>
  <c r="G1232" i="1"/>
  <c r="H1232" i="1"/>
  <c r="I1232" i="1"/>
  <c r="J1232" i="1"/>
  <c r="K1232" i="1"/>
  <c r="L1232" i="1"/>
  <c r="M1232" i="1"/>
  <c r="N1232" i="1"/>
  <c r="O1232" i="1"/>
  <c r="P1232" i="1"/>
  <c r="Q1232" i="1"/>
  <c r="C1233" i="1"/>
  <c r="D1233" i="1"/>
  <c r="E1233" i="1"/>
  <c r="F1233" i="1"/>
  <c r="G1233" i="1"/>
  <c r="H1233" i="1"/>
  <c r="I1233" i="1"/>
  <c r="J1233" i="1"/>
  <c r="K1233" i="1"/>
  <c r="L1233" i="1"/>
  <c r="M1233" i="1"/>
  <c r="N1233" i="1"/>
  <c r="O1233" i="1"/>
  <c r="P1233" i="1"/>
  <c r="Q1233" i="1"/>
  <c r="C1234" i="1"/>
  <c r="D1234" i="1"/>
  <c r="E1234" i="1"/>
  <c r="F1234" i="1"/>
  <c r="G1234" i="1"/>
  <c r="H1234" i="1"/>
  <c r="I1234" i="1"/>
  <c r="J1234" i="1"/>
  <c r="K1234" i="1"/>
  <c r="L1234" i="1"/>
  <c r="M1234" i="1"/>
  <c r="N1234" i="1"/>
  <c r="O1234" i="1"/>
  <c r="P1234" i="1"/>
  <c r="Q1234" i="1"/>
  <c r="C1235" i="1"/>
  <c r="D1235" i="1"/>
  <c r="E1235" i="1"/>
  <c r="F1235" i="1"/>
  <c r="G1235" i="1"/>
  <c r="H1235" i="1"/>
  <c r="I1235" i="1"/>
  <c r="J1235" i="1"/>
  <c r="K1235" i="1"/>
  <c r="L1235" i="1"/>
  <c r="M1235" i="1"/>
  <c r="N1235" i="1"/>
  <c r="O1235" i="1"/>
  <c r="P1235" i="1"/>
  <c r="Q1235" i="1"/>
  <c r="C1236" i="1"/>
  <c r="D1236" i="1"/>
  <c r="E1236" i="1"/>
  <c r="F1236" i="1"/>
  <c r="G1236" i="1"/>
  <c r="H1236" i="1"/>
  <c r="I1236" i="1"/>
  <c r="J1236" i="1"/>
  <c r="K1236" i="1"/>
  <c r="L1236" i="1"/>
  <c r="M1236" i="1"/>
  <c r="N1236" i="1"/>
  <c r="O1236" i="1"/>
  <c r="P1236" i="1"/>
  <c r="Q1236" i="1"/>
  <c r="C1237" i="1"/>
  <c r="D1237" i="1"/>
  <c r="E1237" i="1"/>
  <c r="F1237" i="1"/>
  <c r="G1237" i="1"/>
  <c r="H1237" i="1"/>
  <c r="I1237" i="1"/>
  <c r="J1237" i="1"/>
  <c r="K1237" i="1"/>
  <c r="L1237" i="1"/>
  <c r="M1237" i="1"/>
  <c r="N1237" i="1"/>
  <c r="O1237" i="1"/>
  <c r="P1237" i="1"/>
  <c r="Q1237" i="1"/>
  <c r="F1238" i="1"/>
  <c r="G1238" i="1"/>
  <c r="H1238" i="1"/>
  <c r="I1238" i="1"/>
  <c r="J1238" i="1"/>
  <c r="K1238" i="1"/>
  <c r="L1238" i="1"/>
  <c r="M1238" i="1"/>
  <c r="N1238" i="1"/>
  <c r="O1238" i="1"/>
  <c r="P1238" i="1"/>
  <c r="Q1238" i="1"/>
  <c r="G1240" i="1"/>
  <c r="H1240" i="1"/>
  <c r="I1240" i="1"/>
  <c r="J1240" i="1"/>
  <c r="K1240" i="1"/>
  <c r="L1240" i="1"/>
  <c r="M1240" i="1"/>
  <c r="N1240" i="1"/>
  <c r="O1240" i="1"/>
  <c r="P1240" i="1"/>
  <c r="Q1240" i="1"/>
  <c r="C1226" i="1"/>
  <c r="D1226" i="1"/>
  <c r="E1226" i="1"/>
  <c r="F1226" i="1"/>
  <c r="G1226" i="1"/>
  <c r="H1226" i="1"/>
  <c r="I1226" i="1"/>
  <c r="J1226" i="1"/>
  <c r="K1226" i="1"/>
  <c r="L1226" i="1"/>
  <c r="M1226" i="1"/>
  <c r="N1226" i="1"/>
  <c r="O1226" i="1"/>
  <c r="P1226" i="1"/>
  <c r="Q1226" i="1"/>
  <c r="C1208" i="1"/>
  <c r="D1208" i="1"/>
  <c r="E1208" i="1"/>
  <c r="F1208" i="1"/>
  <c r="G1208" i="1"/>
  <c r="H1208" i="1"/>
  <c r="I1208" i="1"/>
  <c r="J1208" i="1"/>
  <c r="K1208" i="1"/>
  <c r="L1208" i="1"/>
  <c r="M1208" i="1"/>
  <c r="N1208" i="1"/>
  <c r="O1208" i="1"/>
  <c r="P1208" i="1"/>
  <c r="Q1208" i="1"/>
  <c r="C1209" i="1"/>
  <c r="D1209" i="1"/>
  <c r="E1209" i="1"/>
  <c r="F1209" i="1"/>
  <c r="G1209" i="1"/>
  <c r="H1209" i="1"/>
  <c r="I1209" i="1"/>
  <c r="J1209" i="1"/>
  <c r="K1209" i="1"/>
  <c r="L1209" i="1"/>
  <c r="M1209" i="1"/>
  <c r="N1209" i="1"/>
  <c r="O1209" i="1"/>
  <c r="P1209" i="1"/>
  <c r="Q1209" i="1"/>
  <c r="C1210" i="1"/>
  <c r="D1210" i="1"/>
  <c r="E1210" i="1"/>
  <c r="F1210" i="1"/>
  <c r="G1210" i="1"/>
  <c r="H1210" i="1"/>
  <c r="I1210" i="1"/>
  <c r="J1210" i="1"/>
  <c r="K1210" i="1"/>
  <c r="L1210" i="1"/>
  <c r="M1210" i="1"/>
  <c r="N1210" i="1"/>
  <c r="O1210" i="1"/>
  <c r="P1210" i="1"/>
  <c r="Q1210" i="1"/>
  <c r="C1211" i="1"/>
  <c r="D1211" i="1"/>
  <c r="E1211" i="1"/>
  <c r="F1211" i="1"/>
  <c r="G1211" i="1"/>
  <c r="H1211" i="1"/>
  <c r="I1211" i="1"/>
  <c r="J1211" i="1"/>
  <c r="K1211" i="1"/>
  <c r="L1211" i="1"/>
  <c r="M1211" i="1"/>
  <c r="N1211" i="1"/>
  <c r="O1211" i="1"/>
  <c r="P1211" i="1"/>
  <c r="Q1211" i="1"/>
  <c r="C1212" i="1"/>
  <c r="D1212" i="1"/>
  <c r="E1212" i="1"/>
  <c r="F1212" i="1"/>
  <c r="G1212" i="1"/>
  <c r="H1212" i="1"/>
  <c r="I1212" i="1"/>
  <c r="J1212" i="1"/>
  <c r="K1212" i="1"/>
  <c r="L1212" i="1"/>
  <c r="M1212" i="1"/>
  <c r="N1212" i="1"/>
  <c r="O1212" i="1"/>
  <c r="P1212" i="1"/>
  <c r="Q1212" i="1"/>
  <c r="C1213" i="1"/>
  <c r="D1213" i="1"/>
  <c r="E1213" i="1"/>
  <c r="F1213" i="1"/>
  <c r="G1213" i="1"/>
  <c r="H1213" i="1"/>
  <c r="I1213" i="1"/>
  <c r="J1213" i="1"/>
  <c r="K1213" i="1"/>
  <c r="L1213" i="1"/>
  <c r="M1213" i="1"/>
  <c r="N1213" i="1"/>
  <c r="O1213" i="1"/>
  <c r="P1213" i="1"/>
  <c r="Q1213" i="1"/>
  <c r="C1214" i="1"/>
  <c r="D1214" i="1"/>
  <c r="E1214" i="1"/>
  <c r="F1214" i="1"/>
  <c r="G1214" i="1"/>
  <c r="H1214" i="1"/>
  <c r="I1214" i="1"/>
  <c r="J1214" i="1"/>
  <c r="K1214" i="1"/>
  <c r="L1214" i="1"/>
  <c r="M1214" i="1"/>
  <c r="N1214" i="1"/>
  <c r="O1214" i="1"/>
  <c r="P1214" i="1"/>
  <c r="Q1214" i="1"/>
  <c r="C1215" i="1"/>
  <c r="D1215" i="1"/>
  <c r="E1215" i="1"/>
  <c r="F1215" i="1"/>
  <c r="G1215" i="1"/>
  <c r="H1215" i="1"/>
  <c r="I1215" i="1"/>
  <c r="J1215" i="1"/>
  <c r="K1215" i="1"/>
  <c r="L1215" i="1"/>
  <c r="M1215" i="1"/>
  <c r="N1215" i="1"/>
  <c r="O1215" i="1"/>
  <c r="P1215" i="1"/>
  <c r="Q1215" i="1"/>
  <c r="C1216" i="1"/>
  <c r="D1216" i="1"/>
  <c r="E1216" i="1"/>
  <c r="F1216" i="1"/>
  <c r="G1216" i="1"/>
  <c r="H1216" i="1"/>
  <c r="I1216" i="1"/>
  <c r="J1216" i="1"/>
  <c r="K1216" i="1"/>
  <c r="L1216" i="1"/>
  <c r="M1216" i="1"/>
  <c r="N1216" i="1"/>
  <c r="O1216" i="1"/>
  <c r="P1216" i="1"/>
  <c r="Q1216" i="1"/>
  <c r="C1217" i="1"/>
  <c r="D1217" i="1"/>
  <c r="E1217" i="1"/>
  <c r="F1217" i="1"/>
  <c r="G1217" i="1"/>
  <c r="H1217" i="1"/>
  <c r="I1217" i="1"/>
  <c r="J1217" i="1"/>
  <c r="K1217" i="1"/>
  <c r="L1217" i="1"/>
  <c r="M1217" i="1"/>
  <c r="N1217" i="1"/>
  <c r="O1217" i="1"/>
  <c r="P1217" i="1"/>
  <c r="Q1217" i="1"/>
  <c r="C1218" i="1"/>
  <c r="D1218" i="1"/>
  <c r="E1218" i="1"/>
  <c r="F1218" i="1"/>
  <c r="G1218" i="1"/>
  <c r="H1218" i="1"/>
  <c r="I1218" i="1"/>
  <c r="J1218" i="1"/>
  <c r="K1218" i="1"/>
  <c r="L1218" i="1"/>
  <c r="M1218" i="1"/>
  <c r="N1218" i="1"/>
  <c r="O1218" i="1"/>
  <c r="P1218" i="1"/>
  <c r="Q1218" i="1"/>
  <c r="C1219" i="1"/>
  <c r="D1219" i="1"/>
  <c r="E1219" i="1"/>
  <c r="F1219" i="1"/>
  <c r="G1219" i="1"/>
  <c r="H1219" i="1"/>
  <c r="I1219" i="1"/>
  <c r="J1219" i="1"/>
  <c r="K1219" i="1"/>
  <c r="L1219" i="1"/>
  <c r="M1219" i="1"/>
  <c r="N1219" i="1"/>
  <c r="O1219" i="1"/>
  <c r="P1219" i="1"/>
  <c r="Q1219" i="1"/>
  <c r="F1220" i="1"/>
  <c r="G1220" i="1"/>
  <c r="H1220" i="1"/>
  <c r="I1220" i="1"/>
  <c r="J1220" i="1"/>
  <c r="K1220" i="1"/>
  <c r="L1220" i="1"/>
  <c r="M1220" i="1"/>
  <c r="N1220" i="1"/>
  <c r="O1220" i="1"/>
  <c r="P1220" i="1"/>
  <c r="Q1220" i="1"/>
  <c r="G1221" i="1"/>
  <c r="H1221" i="1"/>
  <c r="I1221" i="1"/>
  <c r="J1221" i="1"/>
  <c r="K1221" i="1"/>
  <c r="L1221" i="1"/>
  <c r="M1221" i="1"/>
  <c r="N1221" i="1"/>
  <c r="O1221" i="1"/>
  <c r="P1221" i="1"/>
  <c r="Q1221" i="1"/>
  <c r="C1207" i="1"/>
  <c r="D1207" i="1"/>
  <c r="E1207" i="1"/>
  <c r="F1207" i="1"/>
  <c r="G1207" i="1"/>
  <c r="H1207" i="1"/>
  <c r="I1207" i="1"/>
  <c r="J1207" i="1"/>
  <c r="K1207" i="1"/>
  <c r="L1207" i="1"/>
  <c r="M1207" i="1"/>
  <c r="N1207" i="1"/>
  <c r="O1207" i="1"/>
  <c r="P1207" i="1"/>
  <c r="Q1207" i="1"/>
  <c r="C1158" i="1"/>
  <c r="D1158" i="1"/>
  <c r="E1158" i="1"/>
  <c r="F1158" i="1"/>
  <c r="G1158" i="1"/>
  <c r="H1158" i="1"/>
  <c r="I1158" i="1"/>
  <c r="J1158" i="1"/>
  <c r="K1158" i="1"/>
  <c r="L1158" i="1"/>
  <c r="M1158" i="1"/>
  <c r="N1158" i="1"/>
  <c r="O1158" i="1"/>
  <c r="P1158" i="1"/>
  <c r="Q1158" i="1"/>
  <c r="C1159" i="1"/>
  <c r="D1159" i="1"/>
  <c r="E1159" i="1"/>
  <c r="F1159" i="1"/>
  <c r="G1159" i="1"/>
  <c r="H1159" i="1"/>
  <c r="I1159" i="1"/>
  <c r="J1159" i="1"/>
  <c r="K1159" i="1"/>
  <c r="L1159" i="1"/>
  <c r="M1159" i="1"/>
  <c r="N1159" i="1"/>
  <c r="O1159" i="1"/>
  <c r="P1159" i="1"/>
  <c r="Q1159" i="1"/>
  <c r="C1160" i="1"/>
  <c r="D1160" i="1"/>
  <c r="E1160" i="1"/>
  <c r="F1160" i="1"/>
  <c r="G1160" i="1"/>
  <c r="H1160" i="1"/>
  <c r="I1160" i="1"/>
  <c r="J1160" i="1"/>
  <c r="K1160" i="1"/>
  <c r="L1160" i="1"/>
  <c r="M1160" i="1"/>
  <c r="N1160" i="1"/>
  <c r="O1160" i="1"/>
  <c r="P1160" i="1"/>
  <c r="Q1160" i="1"/>
  <c r="C1161" i="1"/>
  <c r="D1161" i="1"/>
  <c r="E1161" i="1"/>
  <c r="F1161" i="1"/>
  <c r="G1161" i="1"/>
  <c r="H1161" i="1"/>
  <c r="I1161" i="1"/>
  <c r="J1161" i="1"/>
  <c r="K1161" i="1"/>
  <c r="L1161" i="1"/>
  <c r="M1161" i="1"/>
  <c r="N1161" i="1"/>
  <c r="O1161" i="1"/>
  <c r="P1161" i="1"/>
  <c r="Q1161" i="1"/>
  <c r="C1162" i="1"/>
  <c r="D1162" i="1"/>
  <c r="E1162" i="1"/>
  <c r="F1162" i="1"/>
  <c r="G1162" i="1"/>
  <c r="H1162" i="1"/>
  <c r="I1162" i="1"/>
  <c r="J1162" i="1"/>
  <c r="K1162" i="1"/>
  <c r="L1162" i="1"/>
  <c r="M1162" i="1"/>
  <c r="N1162" i="1"/>
  <c r="O1162" i="1"/>
  <c r="P1162" i="1"/>
  <c r="Q1162" i="1"/>
  <c r="C1163" i="1"/>
  <c r="D1163" i="1"/>
  <c r="E1163" i="1"/>
  <c r="F1163" i="1"/>
  <c r="G1163" i="1"/>
  <c r="H1163" i="1"/>
  <c r="I1163" i="1"/>
  <c r="J1163" i="1"/>
  <c r="K1163" i="1"/>
  <c r="L1163" i="1"/>
  <c r="M1163" i="1"/>
  <c r="N1163" i="1"/>
  <c r="O1163" i="1"/>
  <c r="P1163" i="1"/>
  <c r="Q1163" i="1"/>
  <c r="C1164" i="1"/>
  <c r="D1164" i="1"/>
  <c r="E1164" i="1"/>
  <c r="F1164" i="1"/>
  <c r="G1164" i="1"/>
  <c r="H1164" i="1"/>
  <c r="I1164" i="1"/>
  <c r="J1164" i="1"/>
  <c r="K1164" i="1"/>
  <c r="L1164" i="1"/>
  <c r="M1164" i="1"/>
  <c r="N1164" i="1"/>
  <c r="O1164" i="1"/>
  <c r="P1164" i="1"/>
  <c r="Q1164" i="1"/>
  <c r="C1165" i="1"/>
  <c r="D1165" i="1"/>
  <c r="E1165" i="1"/>
  <c r="F1165" i="1"/>
  <c r="G1165" i="1"/>
  <c r="H1165" i="1"/>
  <c r="I1165" i="1"/>
  <c r="J1165" i="1"/>
  <c r="K1165" i="1"/>
  <c r="L1165" i="1"/>
  <c r="M1165" i="1"/>
  <c r="N1165" i="1"/>
  <c r="O1165" i="1"/>
  <c r="P1165" i="1"/>
  <c r="Q1165" i="1"/>
  <c r="C1166" i="1"/>
  <c r="D1166" i="1"/>
  <c r="E1166" i="1"/>
  <c r="F1166" i="1"/>
  <c r="G1166" i="1"/>
  <c r="H1166" i="1"/>
  <c r="I1166" i="1"/>
  <c r="J1166" i="1"/>
  <c r="K1166" i="1"/>
  <c r="L1166" i="1"/>
  <c r="M1166" i="1"/>
  <c r="N1166" i="1"/>
  <c r="O1166" i="1"/>
  <c r="P1166" i="1"/>
  <c r="Q1166" i="1"/>
  <c r="C1167" i="1"/>
  <c r="D1167" i="1"/>
  <c r="E1167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C1168" i="1"/>
  <c r="D1168" i="1"/>
  <c r="E1168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F1169" i="1"/>
  <c r="G1169" i="1"/>
  <c r="H1169" i="1"/>
  <c r="I1169" i="1"/>
  <c r="J1169" i="1"/>
  <c r="K1169" i="1"/>
  <c r="L1169" i="1"/>
  <c r="M1169" i="1"/>
  <c r="N1169" i="1"/>
  <c r="O1169" i="1"/>
  <c r="P1169" i="1"/>
  <c r="Q1169" i="1"/>
  <c r="G1171" i="1"/>
  <c r="H1171" i="1"/>
  <c r="I1171" i="1"/>
  <c r="J1171" i="1"/>
  <c r="K1171" i="1"/>
  <c r="L1171" i="1"/>
  <c r="M1171" i="1"/>
  <c r="N1171" i="1"/>
  <c r="O1171" i="1"/>
  <c r="P1171" i="1"/>
  <c r="Q1171" i="1"/>
  <c r="C1157" i="1"/>
  <c r="D1157" i="1"/>
  <c r="E1157" i="1"/>
  <c r="F1157" i="1"/>
  <c r="G1157" i="1"/>
  <c r="H1157" i="1"/>
  <c r="I1157" i="1"/>
  <c r="J1157" i="1"/>
  <c r="K1157" i="1"/>
  <c r="L1157" i="1"/>
  <c r="M1157" i="1"/>
  <c r="N1157" i="1"/>
  <c r="O1157" i="1"/>
  <c r="P1157" i="1"/>
  <c r="Q1157" i="1"/>
  <c r="C1139" i="1"/>
  <c r="D1139" i="1"/>
  <c r="E1139" i="1"/>
  <c r="F1139" i="1"/>
  <c r="G1139" i="1"/>
  <c r="H1139" i="1"/>
  <c r="I1139" i="1"/>
  <c r="J1139" i="1"/>
  <c r="K1139" i="1"/>
  <c r="L1139" i="1"/>
  <c r="M1139" i="1"/>
  <c r="N1139" i="1"/>
  <c r="O1139" i="1"/>
  <c r="P1139" i="1"/>
  <c r="Q1139" i="1"/>
  <c r="C1140" i="1"/>
  <c r="D1140" i="1"/>
  <c r="E1140" i="1"/>
  <c r="F1140" i="1"/>
  <c r="G1140" i="1"/>
  <c r="H1140" i="1"/>
  <c r="I1140" i="1"/>
  <c r="J1140" i="1"/>
  <c r="K1140" i="1"/>
  <c r="L1140" i="1"/>
  <c r="M1140" i="1"/>
  <c r="N1140" i="1"/>
  <c r="O1140" i="1"/>
  <c r="P1140" i="1"/>
  <c r="Q1140" i="1"/>
  <c r="C1141" i="1"/>
  <c r="D1141" i="1"/>
  <c r="E1141" i="1"/>
  <c r="F1141" i="1"/>
  <c r="G1141" i="1"/>
  <c r="H1141" i="1"/>
  <c r="I1141" i="1"/>
  <c r="J1141" i="1"/>
  <c r="K1141" i="1"/>
  <c r="L1141" i="1"/>
  <c r="M1141" i="1"/>
  <c r="N1141" i="1"/>
  <c r="O1141" i="1"/>
  <c r="P1141" i="1"/>
  <c r="Q1141" i="1"/>
  <c r="C1142" i="1"/>
  <c r="D1142" i="1"/>
  <c r="E1142" i="1"/>
  <c r="F1142" i="1"/>
  <c r="G1142" i="1"/>
  <c r="H1142" i="1"/>
  <c r="I1142" i="1"/>
  <c r="J1142" i="1"/>
  <c r="K1142" i="1"/>
  <c r="L1142" i="1"/>
  <c r="M1142" i="1"/>
  <c r="N1142" i="1"/>
  <c r="O1142" i="1"/>
  <c r="P1142" i="1"/>
  <c r="Q1142" i="1"/>
  <c r="C1143" i="1"/>
  <c r="D1143" i="1"/>
  <c r="E1143" i="1"/>
  <c r="F1143" i="1"/>
  <c r="G1143" i="1"/>
  <c r="H1143" i="1"/>
  <c r="I1143" i="1"/>
  <c r="J1143" i="1"/>
  <c r="K1143" i="1"/>
  <c r="L1143" i="1"/>
  <c r="M1143" i="1"/>
  <c r="N1143" i="1"/>
  <c r="O1143" i="1"/>
  <c r="P1143" i="1"/>
  <c r="Q1143" i="1"/>
  <c r="C1144" i="1"/>
  <c r="D1144" i="1"/>
  <c r="E1144" i="1"/>
  <c r="F1144" i="1"/>
  <c r="G1144" i="1"/>
  <c r="H1144" i="1"/>
  <c r="I1144" i="1"/>
  <c r="J1144" i="1"/>
  <c r="K1144" i="1"/>
  <c r="L1144" i="1"/>
  <c r="M1144" i="1"/>
  <c r="N1144" i="1"/>
  <c r="O1144" i="1"/>
  <c r="P1144" i="1"/>
  <c r="Q1144" i="1"/>
  <c r="C1145" i="1"/>
  <c r="D1145" i="1"/>
  <c r="E1145" i="1"/>
  <c r="F1145" i="1"/>
  <c r="G1145" i="1"/>
  <c r="H1145" i="1"/>
  <c r="I1145" i="1"/>
  <c r="J1145" i="1"/>
  <c r="K1145" i="1"/>
  <c r="L1145" i="1"/>
  <c r="M1145" i="1"/>
  <c r="N1145" i="1"/>
  <c r="O1145" i="1"/>
  <c r="P1145" i="1"/>
  <c r="Q1145" i="1"/>
  <c r="C1146" i="1"/>
  <c r="D1146" i="1"/>
  <c r="E1146" i="1"/>
  <c r="F1146" i="1"/>
  <c r="G1146" i="1"/>
  <c r="H1146" i="1"/>
  <c r="I1146" i="1"/>
  <c r="J1146" i="1"/>
  <c r="K1146" i="1"/>
  <c r="L1146" i="1"/>
  <c r="M1146" i="1"/>
  <c r="N1146" i="1"/>
  <c r="O1146" i="1"/>
  <c r="P1146" i="1"/>
  <c r="Q1146" i="1"/>
  <c r="C1147" i="1"/>
  <c r="D1147" i="1"/>
  <c r="E1147" i="1"/>
  <c r="F1147" i="1"/>
  <c r="G1147" i="1"/>
  <c r="H1147" i="1"/>
  <c r="I1147" i="1"/>
  <c r="J1147" i="1"/>
  <c r="K1147" i="1"/>
  <c r="L1147" i="1"/>
  <c r="M1147" i="1"/>
  <c r="N1147" i="1"/>
  <c r="O1147" i="1"/>
  <c r="P1147" i="1"/>
  <c r="Q1147" i="1"/>
  <c r="C1148" i="1"/>
  <c r="D1148" i="1"/>
  <c r="E1148" i="1"/>
  <c r="F1148" i="1"/>
  <c r="G1148" i="1"/>
  <c r="H1148" i="1"/>
  <c r="I1148" i="1"/>
  <c r="J1148" i="1"/>
  <c r="K1148" i="1"/>
  <c r="L1148" i="1"/>
  <c r="M1148" i="1"/>
  <c r="N1148" i="1"/>
  <c r="O1148" i="1"/>
  <c r="P1148" i="1"/>
  <c r="Q1148" i="1"/>
  <c r="C1149" i="1"/>
  <c r="D1149" i="1"/>
  <c r="E1149" i="1"/>
  <c r="F1149" i="1"/>
  <c r="G1149" i="1"/>
  <c r="H1149" i="1"/>
  <c r="I1149" i="1"/>
  <c r="J1149" i="1"/>
  <c r="K1149" i="1"/>
  <c r="L1149" i="1"/>
  <c r="M1149" i="1"/>
  <c r="N1149" i="1"/>
  <c r="O1149" i="1"/>
  <c r="P1149" i="1"/>
  <c r="Q1149" i="1"/>
  <c r="C1150" i="1"/>
  <c r="D1150" i="1"/>
  <c r="E1150" i="1"/>
  <c r="F1150" i="1"/>
  <c r="G1150" i="1"/>
  <c r="H1150" i="1"/>
  <c r="I1150" i="1"/>
  <c r="J1150" i="1"/>
  <c r="K1150" i="1"/>
  <c r="L1150" i="1"/>
  <c r="M1150" i="1"/>
  <c r="N1150" i="1"/>
  <c r="O1150" i="1"/>
  <c r="P1150" i="1"/>
  <c r="Q1150" i="1"/>
  <c r="F1151" i="1"/>
  <c r="G1151" i="1"/>
  <c r="H1151" i="1"/>
  <c r="I1151" i="1"/>
  <c r="J1151" i="1"/>
  <c r="K1151" i="1"/>
  <c r="L1151" i="1"/>
  <c r="M1151" i="1"/>
  <c r="N1151" i="1"/>
  <c r="O1151" i="1"/>
  <c r="P1151" i="1"/>
  <c r="Q1151" i="1"/>
  <c r="G1152" i="1"/>
  <c r="H1152" i="1"/>
  <c r="I1152" i="1"/>
  <c r="J1152" i="1"/>
  <c r="K1152" i="1"/>
  <c r="L1152" i="1"/>
  <c r="M1152" i="1"/>
  <c r="N1152" i="1"/>
  <c r="O1152" i="1"/>
  <c r="P1152" i="1"/>
  <c r="Q1152" i="1"/>
  <c r="C1138" i="1"/>
  <c r="D1138" i="1"/>
  <c r="E1138" i="1"/>
  <c r="F1138" i="1"/>
  <c r="G1138" i="1"/>
  <c r="H1138" i="1"/>
  <c r="I1138" i="1"/>
  <c r="J1138" i="1"/>
  <c r="K1138" i="1"/>
  <c r="L1138" i="1"/>
  <c r="M1138" i="1"/>
  <c r="N1138" i="1"/>
  <c r="O1138" i="1"/>
  <c r="P1138" i="1"/>
  <c r="Q1138" i="1"/>
  <c r="G1102" i="1"/>
  <c r="H1102" i="1"/>
  <c r="I1102" i="1"/>
  <c r="J1102" i="1"/>
  <c r="K1102" i="1"/>
  <c r="L1102" i="1"/>
  <c r="M1102" i="1"/>
  <c r="N1102" i="1"/>
  <c r="O1102" i="1"/>
  <c r="P1102" i="1"/>
  <c r="Q1102" i="1"/>
  <c r="C1089" i="1"/>
  <c r="D1089" i="1"/>
  <c r="E1089" i="1"/>
  <c r="F1089" i="1"/>
  <c r="G1089" i="1"/>
  <c r="H1089" i="1"/>
  <c r="I1089" i="1"/>
  <c r="J1089" i="1"/>
  <c r="K1089" i="1"/>
  <c r="L1089" i="1"/>
  <c r="M1089" i="1"/>
  <c r="N1089" i="1"/>
  <c r="O1089" i="1"/>
  <c r="P1089" i="1"/>
  <c r="Q1089" i="1"/>
  <c r="D1090" i="1"/>
  <c r="E1090" i="1"/>
  <c r="F1090" i="1"/>
  <c r="G1090" i="1"/>
  <c r="H1090" i="1"/>
  <c r="I1090" i="1"/>
  <c r="J1090" i="1"/>
  <c r="K1090" i="1"/>
  <c r="L1090" i="1"/>
  <c r="M1090" i="1"/>
  <c r="N1090" i="1"/>
  <c r="O1090" i="1"/>
  <c r="P1090" i="1"/>
  <c r="Q1090" i="1"/>
  <c r="E1091" i="1"/>
  <c r="F1091" i="1"/>
  <c r="G1091" i="1"/>
  <c r="H1091" i="1"/>
  <c r="I1091" i="1"/>
  <c r="J1091" i="1"/>
  <c r="K1091" i="1"/>
  <c r="L1091" i="1"/>
  <c r="M1091" i="1"/>
  <c r="N1091" i="1"/>
  <c r="O1091" i="1"/>
  <c r="P1091" i="1"/>
  <c r="Q1091" i="1"/>
  <c r="F1092" i="1"/>
  <c r="G1092" i="1"/>
  <c r="H1092" i="1"/>
  <c r="I1092" i="1"/>
  <c r="J1092" i="1"/>
  <c r="K1092" i="1"/>
  <c r="L1092" i="1"/>
  <c r="M1092" i="1"/>
  <c r="N1092" i="1"/>
  <c r="O1092" i="1"/>
  <c r="P1092" i="1"/>
  <c r="Q1092" i="1"/>
  <c r="G1093" i="1"/>
  <c r="H1093" i="1"/>
  <c r="I1093" i="1"/>
  <c r="J1093" i="1"/>
  <c r="K1093" i="1"/>
  <c r="L1093" i="1"/>
  <c r="M1093" i="1"/>
  <c r="N1093" i="1"/>
  <c r="O1093" i="1"/>
  <c r="P1093" i="1"/>
  <c r="Q1093" i="1"/>
  <c r="C1094" i="1"/>
  <c r="D1094" i="1"/>
  <c r="E1094" i="1"/>
  <c r="F1094" i="1"/>
  <c r="G1094" i="1"/>
  <c r="H1094" i="1"/>
  <c r="I1094" i="1"/>
  <c r="J1094" i="1"/>
  <c r="K1094" i="1"/>
  <c r="L1094" i="1"/>
  <c r="M1094" i="1"/>
  <c r="N1094" i="1"/>
  <c r="O1094" i="1"/>
  <c r="P1094" i="1"/>
  <c r="Q1094" i="1"/>
  <c r="C1095" i="1"/>
  <c r="D1095" i="1"/>
  <c r="E1095" i="1"/>
  <c r="F1095" i="1"/>
  <c r="G1095" i="1"/>
  <c r="H1095" i="1"/>
  <c r="I1095" i="1"/>
  <c r="J1095" i="1"/>
  <c r="K1095" i="1"/>
  <c r="L1095" i="1"/>
  <c r="M1095" i="1"/>
  <c r="N1095" i="1"/>
  <c r="O1095" i="1"/>
  <c r="P1095" i="1"/>
  <c r="Q1095" i="1"/>
  <c r="C1096" i="1"/>
  <c r="D1096" i="1"/>
  <c r="E1096" i="1"/>
  <c r="F1096" i="1"/>
  <c r="G1096" i="1"/>
  <c r="H1096" i="1"/>
  <c r="I1096" i="1"/>
  <c r="J1096" i="1"/>
  <c r="K1096" i="1"/>
  <c r="L1096" i="1"/>
  <c r="M1096" i="1"/>
  <c r="N1096" i="1"/>
  <c r="O1096" i="1"/>
  <c r="P1096" i="1"/>
  <c r="Q1096" i="1"/>
  <c r="C1097" i="1"/>
  <c r="D1097" i="1"/>
  <c r="E1097" i="1"/>
  <c r="F1097" i="1"/>
  <c r="G1097" i="1"/>
  <c r="H1097" i="1"/>
  <c r="I1097" i="1"/>
  <c r="J1097" i="1"/>
  <c r="K1097" i="1"/>
  <c r="L1097" i="1"/>
  <c r="M1097" i="1"/>
  <c r="N1097" i="1"/>
  <c r="O1097" i="1"/>
  <c r="P1097" i="1"/>
  <c r="Q1097" i="1"/>
  <c r="C1098" i="1"/>
  <c r="D1098" i="1"/>
  <c r="E1098" i="1"/>
  <c r="F1098" i="1"/>
  <c r="G1098" i="1"/>
  <c r="H1098" i="1"/>
  <c r="I1098" i="1"/>
  <c r="J1098" i="1"/>
  <c r="K1098" i="1"/>
  <c r="L1098" i="1"/>
  <c r="M1098" i="1"/>
  <c r="N1098" i="1"/>
  <c r="O1098" i="1"/>
  <c r="P1098" i="1"/>
  <c r="Q1098" i="1"/>
  <c r="C1099" i="1"/>
  <c r="D1099" i="1"/>
  <c r="E1099" i="1"/>
  <c r="F1099" i="1"/>
  <c r="G1099" i="1"/>
  <c r="H1099" i="1"/>
  <c r="I1099" i="1"/>
  <c r="J1099" i="1"/>
  <c r="K1099" i="1"/>
  <c r="L1099" i="1"/>
  <c r="M1099" i="1"/>
  <c r="N1099" i="1"/>
  <c r="O1099" i="1"/>
  <c r="P1099" i="1"/>
  <c r="Q1099" i="1"/>
  <c r="F1100" i="1"/>
  <c r="G1100" i="1"/>
  <c r="H1100" i="1"/>
  <c r="I1100" i="1"/>
  <c r="J1100" i="1"/>
  <c r="K1100" i="1"/>
  <c r="L1100" i="1"/>
  <c r="M1100" i="1"/>
  <c r="N1100" i="1"/>
  <c r="O1100" i="1"/>
  <c r="P1100" i="1"/>
  <c r="Q1100" i="1"/>
  <c r="C1088" i="1"/>
  <c r="D1088" i="1"/>
  <c r="E1088" i="1"/>
  <c r="F1088" i="1"/>
  <c r="G1088" i="1"/>
  <c r="H1088" i="1"/>
  <c r="I1088" i="1"/>
  <c r="J1088" i="1"/>
  <c r="K1088" i="1"/>
  <c r="L1088" i="1"/>
  <c r="M1088" i="1"/>
  <c r="N1088" i="1"/>
  <c r="O1088" i="1"/>
  <c r="P1088" i="1"/>
  <c r="Q1088" i="1"/>
  <c r="G1083" i="1"/>
  <c r="H1083" i="1"/>
  <c r="I1083" i="1"/>
  <c r="J1083" i="1"/>
  <c r="K1083" i="1"/>
  <c r="L1083" i="1"/>
  <c r="M1083" i="1"/>
  <c r="N1083" i="1"/>
  <c r="O1083" i="1"/>
  <c r="P1083" i="1"/>
  <c r="Q1083" i="1"/>
  <c r="C1070" i="1"/>
  <c r="D1070" i="1"/>
  <c r="E1070" i="1"/>
  <c r="F1070" i="1"/>
  <c r="G1070" i="1"/>
  <c r="H1070" i="1"/>
  <c r="I1070" i="1"/>
  <c r="J1070" i="1"/>
  <c r="K1070" i="1"/>
  <c r="L1070" i="1"/>
  <c r="M1070" i="1"/>
  <c r="N1070" i="1"/>
  <c r="O1070" i="1"/>
  <c r="P1070" i="1"/>
  <c r="Q1070" i="1"/>
  <c r="C1071" i="1"/>
  <c r="D1071" i="1"/>
  <c r="E1071" i="1"/>
  <c r="F1071" i="1"/>
  <c r="G1071" i="1"/>
  <c r="H1071" i="1"/>
  <c r="I1071" i="1"/>
  <c r="J1071" i="1"/>
  <c r="K1071" i="1"/>
  <c r="L1071" i="1"/>
  <c r="M1071" i="1"/>
  <c r="N1071" i="1"/>
  <c r="O1071" i="1"/>
  <c r="P1071" i="1"/>
  <c r="Q1071" i="1"/>
  <c r="D1072" i="1"/>
  <c r="E1072" i="1"/>
  <c r="F1072" i="1"/>
  <c r="G1072" i="1"/>
  <c r="H1072" i="1"/>
  <c r="I1072" i="1"/>
  <c r="J1072" i="1"/>
  <c r="K1072" i="1"/>
  <c r="L1072" i="1"/>
  <c r="M1072" i="1"/>
  <c r="N1072" i="1"/>
  <c r="O1072" i="1"/>
  <c r="P1072" i="1"/>
  <c r="Q1072" i="1"/>
  <c r="E1073" i="1"/>
  <c r="F1073" i="1"/>
  <c r="G1073" i="1"/>
  <c r="H1073" i="1"/>
  <c r="I1073" i="1"/>
  <c r="J1073" i="1"/>
  <c r="K1073" i="1"/>
  <c r="L1073" i="1"/>
  <c r="M1073" i="1"/>
  <c r="N1073" i="1"/>
  <c r="O1073" i="1"/>
  <c r="P1073" i="1"/>
  <c r="Q1073" i="1"/>
  <c r="F1074" i="1"/>
  <c r="G1074" i="1"/>
  <c r="H1074" i="1"/>
  <c r="I1074" i="1"/>
  <c r="J1074" i="1"/>
  <c r="K1074" i="1"/>
  <c r="L1074" i="1"/>
  <c r="M1074" i="1"/>
  <c r="N1074" i="1"/>
  <c r="O1074" i="1"/>
  <c r="P1074" i="1"/>
  <c r="Q1074" i="1"/>
  <c r="C1075" i="1"/>
  <c r="D1075" i="1"/>
  <c r="E1075" i="1"/>
  <c r="F1075" i="1"/>
  <c r="G1075" i="1"/>
  <c r="H1075" i="1"/>
  <c r="I1075" i="1"/>
  <c r="J1075" i="1"/>
  <c r="K1075" i="1"/>
  <c r="L1075" i="1"/>
  <c r="M1075" i="1"/>
  <c r="N1075" i="1"/>
  <c r="O1075" i="1"/>
  <c r="P1075" i="1"/>
  <c r="Q1075" i="1"/>
  <c r="C1076" i="1"/>
  <c r="D1076" i="1"/>
  <c r="E1076" i="1"/>
  <c r="F1076" i="1"/>
  <c r="G1076" i="1"/>
  <c r="H1076" i="1"/>
  <c r="I1076" i="1"/>
  <c r="J1076" i="1"/>
  <c r="K1076" i="1"/>
  <c r="L1076" i="1"/>
  <c r="M1076" i="1"/>
  <c r="N1076" i="1"/>
  <c r="O1076" i="1"/>
  <c r="P1076" i="1"/>
  <c r="Q1076" i="1"/>
  <c r="C1077" i="1"/>
  <c r="D1077" i="1"/>
  <c r="E1077" i="1"/>
  <c r="F1077" i="1"/>
  <c r="G1077" i="1"/>
  <c r="H1077" i="1"/>
  <c r="I1077" i="1"/>
  <c r="J1077" i="1"/>
  <c r="K1077" i="1"/>
  <c r="L1077" i="1"/>
  <c r="M1077" i="1"/>
  <c r="N1077" i="1"/>
  <c r="O1077" i="1"/>
  <c r="P1077" i="1"/>
  <c r="Q1077" i="1"/>
  <c r="C1078" i="1"/>
  <c r="D1078" i="1"/>
  <c r="E1078" i="1"/>
  <c r="F1078" i="1"/>
  <c r="G1078" i="1"/>
  <c r="H1078" i="1"/>
  <c r="I1078" i="1"/>
  <c r="J1078" i="1"/>
  <c r="K1078" i="1"/>
  <c r="L1078" i="1"/>
  <c r="M1078" i="1"/>
  <c r="N1078" i="1"/>
  <c r="O1078" i="1"/>
  <c r="P1078" i="1"/>
  <c r="Q1078" i="1"/>
  <c r="C1079" i="1"/>
  <c r="D1079" i="1"/>
  <c r="E1079" i="1"/>
  <c r="F1079" i="1"/>
  <c r="G1079" i="1"/>
  <c r="H1079" i="1"/>
  <c r="I1079" i="1"/>
  <c r="J1079" i="1"/>
  <c r="K1079" i="1"/>
  <c r="L1079" i="1"/>
  <c r="M1079" i="1"/>
  <c r="N1079" i="1"/>
  <c r="O1079" i="1"/>
  <c r="P1079" i="1"/>
  <c r="Q1079" i="1"/>
  <c r="C1080" i="1"/>
  <c r="D1080" i="1"/>
  <c r="E1080" i="1"/>
  <c r="F1080" i="1"/>
  <c r="G1080" i="1"/>
  <c r="H1080" i="1"/>
  <c r="I1080" i="1"/>
  <c r="J1080" i="1"/>
  <c r="K1080" i="1"/>
  <c r="L1080" i="1"/>
  <c r="M1080" i="1"/>
  <c r="N1080" i="1"/>
  <c r="O1080" i="1"/>
  <c r="P1080" i="1"/>
  <c r="Q1080" i="1"/>
  <c r="C1081" i="1"/>
  <c r="D1081" i="1"/>
  <c r="E1081" i="1"/>
  <c r="F1081" i="1"/>
  <c r="G1081" i="1"/>
  <c r="H1081" i="1"/>
  <c r="I1081" i="1"/>
  <c r="J1081" i="1"/>
  <c r="K1081" i="1"/>
  <c r="L1081" i="1"/>
  <c r="M1081" i="1"/>
  <c r="N1081" i="1"/>
  <c r="O1081" i="1"/>
  <c r="P1081" i="1"/>
  <c r="Q1081" i="1"/>
  <c r="F1082" i="1"/>
  <c r="G1082" i="1"/>
  <c r="H1082" i="1"/>
  <c r="I1082" i="1"/>
  <c r="J1082" i="1"/>
  <c r="K1082" i="1"/>
  <c r="L1082" i="1"/>
  <c r="M1082" i="1"/>
  <c r="N1082" i="1"/>
  <c r="O1082" i="1"/>
  <c r="P1082" i="1"/>
  <c r="Q1082" i="1"/>
  <c r="C1069" i="1"/>
  <c r="D1069" i="1"/>
  <c r="E1069" i="1"/>
  <c r="F1069" i="1"/>
  <c r="G1069" i="1"/>
  <c r="H1069" i="1"/>
  <c r="I1069" i="1"/>
  <c r="J1069" i="1"/>
  <c r="K1069" i="1"/>
  <c r="L1069" i="1"/>
  <c r="M1069" i="1"/>
  <c r="N1069" i="1"/>
  <c r="O1069" i="1"/>
  <c r="P1069" i="1"/>
  <c r="Q1069" i="1"/>
  <c r="G1033" i="1"/>
  <c r="H1033" i="1"/>
  <c r="I1033" i="1"/>
  <c r="J1033" i="1"/>
  <c r="K1033" i="1"/>
  <c r="L1033" i="1"/>
  <c r="M1033" i="1"/>
  <c r="N1033" i="1"/>
  <c r="O1033" i="1"/>
  <c r="P1033" i="1"/>
  <c r="Q1033" i="1"/>
  <c r="F1031" i="1"/>
  <c r="G1031" i="1"/>
  <c r="H1031" i="1"/>
  <c r="I1031" i="1"/>
  <c r="J1031" i="1"/>
  <c r="K1031" i="1"/>
  <c r="L1031" i="1"/>
  <c r="M1031" i="1"/>
  <c r="N1031" i="1"/>
  <c r="O1031" i="1"/>
  <c r="P1031" i="1"/>
  <c r="Q1031" i="1"/>
  <c r="C1020" i="1"/>
  <c r="D1020" i="1"/>
  <c r="E1020" i="1"/>
  <c r="F1020" i="1"/>
  <c r="G1020" i="1"/>
  <c r="H1020" i="1"/>
  <c r="I1020" i="1"/>
  <c r="J1020" i="1"/>
  <c r="K1020" i="1"/>
  <c r="L1020" i="1"/>
  <c r="M1020" i="1"/>
  <c r="N1020" i="1"/>
  <c r="O1020" i="1"/>
  <c r="P1020" i="1"/>
  <c r="Q1020" i="1"/>
  <c r="C1021" i="1"/>
  <c r="D1021" i="1"/>
  <c r="E1021" i="1"/>
  <c r="F1021" i="1"/>
  <c r="G1021" i="1"/>
  <c r="H1021" i="1"/>
  <c r="I1021" i="1"/>
  <c r="J1021" i="1"/>
  <c r="K1021" i="1"/>
  <c r="L1021" i="1"/>
  <c r="M1021" i="1"/>
  <c r="N1021" i="1"/>
  <c r="O1021" i="1"/>
  <c r="P1021" i="1"/>
  <c r="Q1021" i="1"/>
  <c r="C1022" i="1"/>
  <c r="D1022" i="1"/>
  <c r="E1022" i="1"/>
  <c r="F1022" i="1"/>
  <c r="G1022" i="1"/>
  <c r="H1022" i="1"/>
  <c r="I1022" i="1"/>
  <c r="J1022" i="1"/>
  <c r="K1022" i="1"/>
  <c r="L1022" i="1"/>
  <c r="M1022" i="1"/>
  <c r="N1022" i="1"/>
  <c r="O1022" i="1"/>
  <c r="P1022" i="1"/>
  <c r="Q1022" i="1"/>
  <c r="C1023" i="1"/>
  <c r="D1023" i="1"/>
  <c r="E1023" i="1"/>
  <c r="F1023" i="1"/>
  <c r="G1023" i="1"/>
  <c r="H1023" i="1"/>
  <c r="I1023" i="1"/>
  <c r="J1023" i="1"/>
  <c r="K1023" i="1"/>
  <c r="L1023" i="1"/>
  <c r="M1023" i="1"/>
  <c r="N1023" i="1"/>
  <c r="O1023" i="1"/>
  <c r="P1023" i="1"/>
  <c r="Q1023" i="1"/>
  <c r="C1024" i="1"/>
  <c r="D1024" i="1"/>
  <c r="E1024" i="1"/>
  <c r="F1024" i="1"/>
  <c r="G1024" i="1"/>
  <c r="H1024" i="1"/>
  <c r="I1024" i="1"/>
  <c r="J1024" i="1"/>
  <c r="K1024" i="1"/>
  <c r="L1024" i="1"/>
  <c r="M1024" i="1"/>
  <c r="N1024" i="1"/>
  <c r="O1024" i="1"/>
  <c r="P1024" i="1"/>
  <c r="Q1024" i="1"/>
  <c r="C1025" i="1"/>
  <c r="D1025" i="1"/>
  <c r="E1025" i="1"/>
  <c r="F1025" i="1"/>
  <c r="G1025" i="1"/>
  <c r="H1025" i="1"/>
  <c r="I1025" i="1"/>
  <c r="J1025" i="1"/>
  <c r="K1025" i="1"/>
  <c r="L1025" i="1"/>
  <c r="M1025" i="1"/>
  <c r="N1025" i="1"/>
  <c r="O1025" i="1"/>
  <c r="P1025" i="1"/>
  <c r="Q1025" i="1"/>
  <c r="C1026" i="1"/>
  <c r="D1026" i="1"/>
  <c r="E1026" i="1"/>
  <c r="F1026" i="1"/>
  <c r="G1026" i="1"/>
  <c r="H1026" i="1"/>
  <c r="I1026" i="1"/>
  <c r="J1026" i="1"/>
  <c r="K1026" i="1"/>
  <c r="L1026" i="1"/>
  <c r="M1026" i="1"/>
  <c r="N1026" i="1"/>
  <c r="O1026" i="1"/>
  <c r="P1026" i="1"/>
  <c r="Q1026" i="1"/>
  <c r="C1027" i="1"/>
  <c r="D1027" i="1"/>
  <c r="E1027" i="1"/>
  <c r="F1027" i="1"/>
  <c r="G1027" i="1"/>
  <c r="H1027" i="1"/>
  <c r="I1027" i="1"/>
  <c r="J1027" i="1"/>
  <c r="K1027" i="1"/>
  <c r="L1027" i="1"/>
  <c r="M1027" i="1"/>
  <c r="N1027" i="1"/>
  <c r="O1027" i="1"/>
  <c r="P1027" i="1"/>
  <c r="Q1027" i="1"/>
  <c r="C1028" i="1"/>
  <c r="D1028" i="1"/>
  <c r="E1028" i="1"/>
  <c r="F1028" i="1"/>
  <c r="G1028" i="1"/>
  <c r="H1028" i="1"/>
  <c r="I1028" i="1"/>
  <c r="J1028" i="1"/>
  <c r="K1028" i="1"/>
  <c r="L1028" i="1"/>
  <c r="M1028" i="1"/>
  <c r="N1028" i="1"/>
  <c r="O1028" i="1"/>
  <c r="P1028" i="1"/>
  <c r="Q1028" i="1"/>
  <c r="C1029" i="1"/>
  <c r="D1029" i="1"/>
  <c r="E1029" i="1"/>
  <c r="F1029" i="1"/>
  <c r="G1029" i="1"/>
  <c r="H1029" i="1"/>
  <c r="I1029" i="1"/>
  <c r="J1029" i="1"/>
  <c r="K1029" i="1"/>
  <c r="L1029" i="1"/>
  <c r="M1029" i="1"/>
  <c r="N1029" i="1"/>
  <c r="O1029" i="1"/>
  <c r="P1029" i="1"/>
  <c r="Q1029" i="1"/>
  <c r="C1030" i="1"/>
  <c r="D1030" i="1"/>
  <c r="E1030" i="1"/>
  <c r="F1030" i="1"/>
  <c r="G1030" i="1"/>
  <c r="H1030" i="1"/>
  <c r="I1030" i="1"/>
  <c r="J1030" i="1"/>
  <c r="K1030" i="1"/>
  <c r="L1030" i="1"/>
  <c r="M1030" i="1"/>
  <c r="N1030" i="1"/>
  <c r="O1030" i="1"/>
  <c r="P1030" i="1"/>
  <c r="Q1030" i="1"/>
  <c r="C1019" i="1"/>
  <c r="D1019" i="1"/>
  <c r="E1019" i="1"/>
  <c r="F1019" i="1"/>
  <c r="G1019" i="1"/>
  <c r="H1019" i="1"/>
  <c r="I1019" i="1"/>
  <c r="J1019" i="1"/>
  <c r="K1019" i="1"/>
  <c r="L1019" i="1"/>
  <c r="M1019" i="1"/>
  <c r="N1019" i="1"/>
  <c r="O1019" i="1"/>
  <c r="P1019" i="1"/>
  <c r="Q1019" i="1"/>
  <c r="G1014" i="1"/>
  <c r="H1014" i="1"/>
  <c r="I1014" i="1"/>
  <c r="J1014" i="1"/>
  <c r="K1014" i="1"/>
  <c r="L1014" i="1"/>
  <c r="M1014" i="1"/>
  <c r="N1014" i="1"/>
  <c r="O1014" i="1"/>
  <c r="P1014" i="1"/>
  <c r="Q1014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C1012" i="1"/>
  <c r="D1012" i="1"/>
  <c r="E1012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C1009" i="1"/>
  <c r="D1009" i="1"/>
  <c r="E1009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C1008" i="1"/>
  <c r="D1008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C1002" i="1"/>
  <c r="D1002" i="1"/>
  <c r="E1002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C1001" i="1"/>
  <c r="D1001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C1003" i="1"/>
  <c r="D1003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C1004" i="1"/>
  <c r="D1004" i="1"/>
  <c r="E1004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C1005" i="1"/>
  <c r="D1005" i="1"/>
  <c r="E1005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C1006" i="1"/>
  <c r="D1006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C1007" i="1"/>
  <c r="D1007" i="1"/>
  <c r="E1007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C1010" i="1"/>
  <c r="D1010" i="1"/>
  <c r="E1010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C1011" i="1"/>
  <c r="D1011" i="1"/>
  <c r="E1011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C1000" i="1"/>
  <c r="D1000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G964" i="1"/>
  <c r="H964" i="1"/>
  <c r="I964" i="1"/>
  <c r="J964" i="1"/>
  <c r="K964" i="1"/>
  <c r="L964" i="1"/>
  <c r="M964" i="1"/>
  <c r="N964" i="1"/>
  <c r="O964" i="1"/>
  <c r="P964" i="1"/>
  <c r="Q964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C951" i="1"/>
  <c r="D951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C952" i="1"/>
  <c r="D952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C953" i="1"/>
  <c r="D953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C954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C955" i="1"/>
  <c r="D955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C956" i="1"/>
  <c r="D956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C957" i="1"/>
  <c r="D957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C958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C959" i="1"/>
  <c r="D959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C960" i="1"/>
  <c r="D960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C961" i="1"/>
  <c r="D961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C950" i="1"/>
  <c r="D950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G945" i="1"/>
  <c r="H945" i="1"/>
  <c r="I945" i="1"/>
  <c r="J945" i="1"/>
  <c r="K945" i="1"/>
  <c r="L945" i="1"/>
  <c r="M945" i="1"/>
  <c r="N945" i="1"/>
  <c r="O945" i="1"/>
  <c r="P945" i="1"/>
  <c r="Q945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C932" i="1"/>
  <c r="D932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C933" i="1"/>
  <c r="D933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C934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C935" i="1"/>
  <c r="D935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C936" i="1"/>
  <c r="D936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C937" i="1"/>
  <c r="D937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C938" i="1"/>
  <c r="D938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C939" i="1"/>
  <c r="D939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C940" i="1"/>
  <c r="D940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C941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C942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C943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C931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G895" i="1"/>
  <c r="H895" i="1"/>
  <c r="I895" i="1"/>
  <c r="J895" i="1"/>
  <c r="K895" i="1"/>
  <c r="L895" i="1"/>
  <c r="M895" i="1"/>
  <c r="N895" i="1"/>
  <c r="O895" i="1"/>
  <c r="P895" i="1"/>
  <c r="Q895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C882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C883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C884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C885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C886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C887" i="1"/>
  <c r="D887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C888" i="1"/>
  <c r="D888" i="1"/>
  <c r="E888" i="1"/>
  <c r="F840" i="1"/>
  <c r="F888" i="1" s="1"/>
  <c r="G888" i="1"/>
  <c r="H888" i="1"/>
  <c r="I888" i="1"/>
  <c r="J888" i="1"/>
  <c r="K888" i="1"/>
  <c r="L888" i="1"/>
  <c r="M888" i="1"/>
  <c r="N888" i="1"/>
  <c r="O888" i="1"/>
  <c r="P888" i="1"/>
  <c r="Q888" i="1"/>
  <c r="C889" i="1"/>
  <c r="D889" i="1"/>
  <c r="E889" i="1"/>
  <c r="F889" i="1"/>
  <c r="H889" i="1"/>
  <c r="I889" i="1"/>
  <c r="J889" i="1"/>
  <c r="K889" i="1"/>
  <c r="L889" i="1"/>
  <c r="M889" i="1"/>
  <c r="N889" i="1"/>
  <c r="O889" i="1"/>
  <c r="P889" i="1"/>
  <c r="Q889" i="1"/>
  <c r="C890" i="1"/>
  <c r="D890" i="1"/>
  <c r="E890" i="1"/>
  <c r="F842" i="1"/>
  <c r="G873" i="1" s="1"/>
  <c r="G890" i="1"/>
  <c r="H890" i="1"/>
  <c r="I890" i="1"/>
  <c r="J890" i="1"/>
  <c r="K890" i="1"/>
  <c r="L890" i="1"/>
  <c r="M890" i="1"/>
  <c r="N890" i="1"/>
  <c r="O890" i="1"/>
  <c r="P890" i="1"/>
  <c r="Q890" i="1"/>
  <c r="C891" i="1"/>
  <c r="D891" i="1"/>
  <c r="E891" i="1"/>
  <c r="F891" i="1"/>
  <c r="H891" i="1"/>
  <c r="I891" i="1"/>
  <c r="J891" i="1"/>
  <c r="K891" i="1"/>
  <c r="L891" i="1"/>
  <c r="M891" i="1"/>
  <c r="N891" i="1"/>
  <c r="O891" i="1"/>
  <c r="P891" i="1"/>
  <c r="Q891" i="1"/>
  <c r="C892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C881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C874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G876" i="1"/>
  <c r="H876" i="1"/>
  <c r="I876" i="1"/>
  <c r="J876" i="1"/>
  <c r="K876" i="1"/>
  <c r="L876" i="1"/>
  <c r="M876" i="1"/>
  <c r="N876" i="1"/>
  <c r="O876" i="1"/>
  <c r="P876" i="1"/>
  <c r="Q876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C863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C864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C865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C866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C867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C868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C869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C870" i="1"/>
  <c r="D870" i="1"/>
  <c r="E870" i="1"/>
  <c r="G870" i="1"/>
  <c r="H870" i="1"/>
  <c r="I870" i="1"/>
  <c r="J870" i="1"/>
  <c r="K870" i="1"/>
  <c r="L870" i="1"/>
  <c r="M870" i="1"/>
  <c r="N870" i="1"/>
  <c r="O870" i="1"/>
  <c r="P870" i="1"/>
  <c r="Q870" i="1"/>
  <c r="C871" i="1"/>
  <c r="D871" i="1"/>
  <c r="E871" i="1"/>
  <c r="F871" i="1"/>
  <c r="H871" i="1"/>
  <c r="I871" i="1"/>
  <c r="J871" i="1"/>
  <c r="K871" i="1"/>
  <c r="L871" i="1"/>
  <c r="M871" i="1"/>
  <c r="N871" i="1"/>
  <c r="O871" i="1"/>
  <c r="P871" i="1"/>
  <c r="Q871" i="1"/>
  <c r="C872" i="1"/>
  <c r="D872" i="1"/>
  <c r="E872" i="1"/>
  <c r="G872" i="1"/>
  <c r="H872" i="1"/>
  <c r="I872" i="1"/>
  <c r="J872" i="1"/>
  <c r="K872" i="1"/>
  <c r="L872" i="1"/>
  <c r="M872" i="1"/>
  <c r="N872" i="1"/>
  <c r="O872" i="1"/>
  <c r="P872" i="1"/>
  <c r="Q872" i="1"/>
  <c r="C873" i="1"/>
  <c r="D873" i="1"/>
  <c r="E873" i="1"/>
  <c r="F873" i="1"/>
  <c r="H873" i="1"/>
  <c r="I873" i="1"/>
  <c r="J873" i="1"/>
  <c r="K873" i="1"/>
  <c r="L873" i="1"/>
  <c r="M873" i="1"/>
  <c r="N873" i="1"/>
  <c r="O873" i="1"/>
  <c r="P873" i="1"/>
  <c r="Q873" i="1"/>
  <c r="C862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G826" i="1"/>
  <c r="H826" i="1"/>
  <c r="I826" i="1"/>
  <c r="J826" i="1"/>
  <c r="K826" i="1"/>
  <c r="L826" i="1"/>
  <c r="M826" i="1"/>
  <c r="N826" i="1"/>
  <c r="O826" i="1"/>
  <c r="P826" i="1"/>
  <c r="Q826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C813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C814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C815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C816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C817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C818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C819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C820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C821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C822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C823" i="1"/>
  <c r="D823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C812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G807" i="1"/>
  <c r="H807" i="1"/>
  <c r="I807" i="1"/>
  <c r="J807" i="1"/>
  <c r="K807" i="1"/>
  <c r="L807" i="1"/>
  <c r="M807" i="1"/>
  <c r="N807" i="1"/>
  <c r="O807" i="1"/>
  <c r="P807" i="1"/>
  <c r="Q807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C794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C795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C796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C797" i="1"/>
  <c r="D797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C798" i="1"/>
  <c r="D798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C799" i="1"/>
  <c r="D799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C800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C801" i="1"/>
  <c r="D801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C802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C803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C804" i="1"/>
  <c r="D804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C805" i="1"/>
  <c r="D805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C793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G757" i="1"/>
  <c r="H757" i="1"/>
  <c r="I757" i="1"/>
  <c r="J757" i="1"/>
  <c r="K757" i="1"/>
  <c r="L757" i="1"/>
  <c r="M757" i="1"/>
  <c r="N757" i="1"/>
  <c r="O757" i="1"/>
  <c r="P757" i="1"/>
  <c r="Q757" i="1"/>
  <c r="F755" i="1"/>
  <c r="G755" i="1"/>
  <c r="H755" i="1"/>
  <c r="I755" i="1"/>
  <c r="F695" i="1"/>
  <c r="F708" i="1" s="1"/>
  <c r="K755" i="1"/>
  <c r="L755" i="1"/>
  <c r="M755" i="1"/>
  <c r="N755" i="1"/>
  <c r="O755" i="1"/>
  <c r="P755" i="1"/>
  <c r="Q755" i="1"/>
  <c r="C744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C745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C746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C747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C748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C749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C750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C751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C752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C753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C754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C743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G738" i="1"/>
  <c r="H738" i="1"/>
  <c r="I738" i="1"/>
  <c r="J738" i="1"/>
  <c r="K738" i="1"/>
  <c r="L738" i="1"/>
  <c r="M738" i="1"/>
  <c r="N738" i="1"/>
  <c r="O738" i="1"/>
  <c r="P738" i="1"/>
  <c r="Q738" i="1"/>
  <c r="F737" i="1"/>
  <c r="G737" i="1"/>
  <c r="H737" i="1"/>
  <c r="I737" i="1"/>
  <c r="K737" i="1"/>
  <c r="L737" i="1"/>
  <c r="M737" i="1"/>
  <c r="N737" i="1"/>
  <c r="O737" i="1"/>
  <c r="P737" i="1"/>
  <c r="Q737" i="1"/>
  <c r="C724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C725" i="1"/>
  <c r="D725" i="1"/>
  <c r="E725" i="1"/>
  <c r="G725" i="1"/>
  <c r="H725" i="1"/>
  <c r="I725" i="1"/>
  <c r="J725" i="1"/>
  <c r="K725" i="1"/>
  <c r="L725" i="1"/>
  <c r="M725" i="1"/>
  <c r="N725" i="1"/>
  <c r="O725" i="1"/>
  <c r="P725" i="1"/>
  <c r="Q725" i="1"/>
  <c r="C726" i="1"/>
  <c r="D726" i="1"/>
  <c r="E726" i="1"/>
  <c r="F726" i="1"/>
  <c r="H726" i="1"/>
  <c r="I726" i="1"/>
  <c r="J726" i="1"/>
  <c r="K726" i="1"/>
  <c r="L726" i="1"/>
  <c r="M726" i="1"/>
  <c r="N726" i="1"/>
  <c r="O726" i="1"/>
  <c r="P726" i="1"/>
  <c r="Q726" i="1"/>
  <c r="C727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C728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C729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C730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C731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C732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C733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C734" i="1"/>
  <c r="D734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C735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C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G688" i="1"/>
  <c r="H688" i="1"/>
  <c r="I688" i="1"/>
  <c r="J688" i="1"/>
  <c r="K688" i="1"/>
  <c r="L688" i="1"/>
  <c r="P689" i="1" s="1"/>
  <c r="M688" i="1"/>
  <c r="N688" i="1"/>
  <c r="O688" i="1"/>
  <c r="P688" i="1"/>
  <c r="Q688" i="1"/>
  <c r="F630" i="1"/>
  <c r="F678" i="1" s="1"/>
  <c r="G686" i="1"/>
  <c r="H686" i="1"/>
  <c r="I686" i="1"/>
  <c r="F626" i="1"/>
  <c r="K686" i="1"/>
  <c r="L686" i="1"/>
  <c r="M686" i="1"/>
  <c r="N686" i="1"/>
  <c r="O686" i="1"/>
  <c r="P686" i="1"/>
  <c r="Q686" i="1"/>
  <c r="C675" i="1"/>
  <c r="D675" i="1"/>
  <c r="E675" i="1"/>
  <c r="F627" i="1"/>
  <c r="H675" i="1"/>
  <c r="I675" i="1"/>
  <c r="J675" i="1"/>
  <c r="K675" i="1"/>
  <c r="L675" i="1"/>
  <c r="M675" i="1"/>
  <c r="N675" i="1"/>
  <c r="O675" i="1"/>
  <c r="P675" i="1"/>
  <c r="Q675" i="1"/>
  <c r="C676" i="1"/>
  <c r="D676" i="1"/>
  <c r="E676" i="1"/>
  <c r="F628" i="1"/>
  <c r="F658" i="1" s="1"/>
  <c r="H676" i="1"/>
  <c r="I676" i="1"/>
  <c r="J676" i="1"/>
  <c r="K676" i="1"/>
  <c r="L676" i="1"/>
  <c r="M676" i="1"/>
  <c r="N676" i="1"/>
  <c r="O676" i="1"/>
  <c r="P676" i="1"/>
  <c r="Q676" i="1"/>
  <c r="C677" i="1"/>
  <c r="D677" i="1"/>
  <c r="E677" i="1"/>
  <c r="F629" i="1"/>
  <c r="H677" i="1"/>
  <c r="I677" i="1"/>
  <c r="J677" i="1"/>
  <c r="K677" i="1"/>
  <c r="L677" i="1"/>
  <c r="M677" i="1"/>
  <c r="N677" i="1"/>
  <c r="O677" i="1"/>
  <c r="P677" i="1"/>
  <c r="Q677" i="1"/>
  <c r="C678" i="1"/>
  <c r="D678" i="1"/>
  <c r="E678" i="1"/>
  <c r="H678" i="1"/>
  <c r="I678" i="1"/>
  <c r="J678" i="1"/>
  <c r="K678" i="1"/>
  <c r="L678" i="1"/>
  <c r="M678" i="1"/>
  <c r="N678" i="1"/>
  <c r="O678" i="1"/>
  <c r="P678" i="1"/>
  <c r="Q678" i="1"/>
  <c r="C679" i="1"/>
  <c r="D679" i="1"/>
  <c r="E679" i="1"/>
  <c r="F679" i="1"/>
  <c r="H679" i="1"/>
  <c r="I679" i="1"/>
  <c r="J679" i="1"/>
  <c r="K679" i="1"/>
  <c r="L679" i="1"/>
  <c r="M679" i="1"/>
  <c r="N679" i="1"/>
  <c r="O679" i="1"/>
  <c r="P679" i="1"/>
  <c r="Q679" i="1"/>
  <c r="C680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C681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C682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C683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C684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C685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C674" i="1"/>
  <c r="D674" i="1"/>
  <c r="E674" i="1"/>
  <c r="F625" i="1"/>
  <c r="G656" i="1" s="1"/>
  <c r="H674" i="1"/>
  <c r="I674" i="1"/>
  <c r="J674" i="1"/>
  <c r="K674" i="1"/>
  <c r="L674" i="1"/>
  <c r="M674" i="1"/>
  <c r="N674" i="1"/>
  <c r="O674" i="1"/>
  <c r="P674" i="1"/>
  <c r="Q674" i="1"/>
  <c r="G669" i="1"/>
  <c r="H669" i="1"/>
  <c r="I669" i="1"/>
  <c r="J669" i="1"/>
  <c r="K669" i="1"/>
  <c r="L669" i="1"/>
  <c r="M669" i="1"/>
  <c r="N669" i="1"/>
  <c r="O669" i="1"/>
  <c r="P669" i="1"/>
  <c r="Q669" i="1"/>
  <c r="F668" i="1"/>
  <c r="G668" i="1"/>
  <c r="H668" i="1"/>
  <c r="I668" i="1"/>
  <c r="K668" i="1"/>
  <c r="L668" i="1"/>
  <c r="M668" i="1"/>
  <c r="N668" i="1"/>
  <c r="O668" i="1"/>
  <c r="P668" i="1"/>
  <c r="Q668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C656" i="1"/>
  <c r="D656" i="1"/>
  <c r="E656" i="1"/>
  <c r="H656" i="1"/>
  <c r="I656" i="1"/>
  <c r="J656" i="1"/>
  <c r="K656" i="1"/>
  <c r="L656" i="1"/>
  <c r="M656" i="1"/>
  <c r="N656" i="1"/>
  <c r="O656" i="1"/>
  <c r="P656" i="1"/>
  <c r="Q656" i="1"/>
  <c r="C657" i="1"/>
  <c r="D657" i="1"/>
  <c r="E657" i="1"/>
  <c r="G657" i="1"/>
  <c r="H657" i="1"/>
  <c r="I657" i="1"/>
  <c r="J657" i="1"/>
  <c r="K657" i="1"/>
  <c r="L657" i="1"/>
  <c r="M657" i="1"/>
  <c r="N657" i="1"/>
  <c r="O657" i="1"/>
  <c r="P657" i="1"/>
  <c r="Q657" i="1"/>
  <c r="C658" i="1"/>
  <c r="D658" i="1"/>
  <c r="E658" i="1"/>
  <c r="H658" i="1"/>
  <c r="I658" i="1"/>
  <c r="J658" i="1"/>
  <c r="K658" i="1"/>
  <c r="L658" i="1"/>
  <c r="M658" i="1"/>
  <c r="N658" i="1"/>
  <c r="O658" i="1"/>
  <c r="P658" i="1"/>
  <c r="Q658" i="1"/>
  <c r="C659" i="1"/>
  <c r="D659" i="1"/>
  <c r="E659" i="1"/>
  <c r="H659" i="1"/>
  <c r="I659" i="1"/>
  <c r="J659" i="1"/>
  <c r="K659" i="1"/>
  <c r="L659" i="1"/>
  <c r="M659" i="1"/>
  <c r="N659" i="1"/>
  <c r="O659" i="1"/>
  <c r="P659" i="1"/>
  <c r="Q659" i="1"/>
  <c r="C660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C661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C663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C664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C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C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C655" i="1"/>
  <c r="D655" i="1"/>
  <c r="E655" i="1"/>
  <c r="G655" i="1"/>
  <c r="H655" i="1"/>
  <c r="I655" i="1"/>
  <c r="J655" i="1"/>
  <c r="K655" i="1"/>
  <c r="L655" i="1"/>
  <c r="M655" i="1"/>
  <c r="N655" i="1"/>
  <c r="O655" i="1"/>
  <c r="P655" i="1"/>
  <c r="Q655" i="1"/>
  <c r="G619" i="1"/>
  <c r="H619" i="1"/>
  <c r="I619" i="1"/>
  <c r="J619" i="1"/>
  <c r="F563" i="1"/>
  <c r="F611" i="1" s="1"/>
  <c r="L619" i="1"/>
  <c r="M619" i="1"/>
  <c r="N619" i="1"/>
  <c r="O619" i="1"/>
  <c r="P619" i="1"/>
  <c r="T620" i="1" s="1"/>
  <c r="Q619" i="1"/>
  <c r="C612" i="1"/>
  <c r="D612" i="1"/>
  <c r="E612" i="1"/>
  <c r="F612" i="1"/>
  <c r="H612" i="1"/>
  <c r="I612" i="1"/>
  <c r="J612" i="1"/>
  <c r="K612" i="1"/>
  <c r="L612" i="1"/>
  <c r="M612" i="1"/>
  <c r="N612" i="1"/>
  <c r="O612" i="1"/>
  <c r="P612" i="1"/>
  <c r="Q612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C611" i="1"/>
  <c r="D611" i="1"/>
  <c r="E611" i="1"/>
  <c r="F562" i="1"/>
  <c r="H611" i="1"/>
  <c r="I611" i="1"/>
  <c r="J611" i="1"/>
  <c r="K611" i="1"/>
  <c r="L611" i="1"/>
  <c r="M611" i="1"/>
  <c r="N611" i="1"/>
  <c r="O611" i="1"/>
  <c r="P611" i="1"/>
  <c r="Q611" i="1"/>
  <c r="N606" i="1"/>
  <c r="O606" i="1"/>
  <c r="P606" i="1"/>
  <c r="Q606" i="1"/>
  <c r="O607" i="1"/>
  <c r="P607" i="1"/>
  <c r="Q607" i="1"/>
  <c r="P608" i="1"/>
  <c r="Q608" i="1"/>
  <c r="N605" i="1"/>
  <c r="O605" i="1"/>
  <c r="P605" i="1"/>
  <c r="Q605" i="1"/>
  <c r="G600" i="1"/>
  <c r="H600" i="1"/>
  <c r="I600" i="1"/>
  <c r="J600" i="1"/>
  <c r="L600" i="1"/>
  <c r="M600" i="1"/>
  <c r="N600" i="1"/>
  <c r="O600" i="1"/>
  <c r="P600" i="1"/>
  <c r="Q600" i="1"/>
  <c r="C593" i="1"/>
  <c r="D593" i="1"/>
  <c r="E593" i="1"/>
  <c r="F593" i="1"/>
  <c r="H593" i="1"/>
  <c r="I593" i="1"/>
  <c r="J593" i="1"/>
  <c r="K593" i="1"/>
  <c r="L593" i="1"/>
  <c r="M593" i="1"/>
  <c r="N593" i="1"/>
  <c r="O593" i="1"/>
  <c r="P593" i="1"/>
  <c r="Q593" i="1"/>
  <c r="C594" i="1"/>
  <c r="D594" i="1"/>
  <c r="E594" i="1"/>
  <c r="F594" i="1"/>
  <c r="H594" i="1"/>
  <c r="I594" i="1"/>
  <c r="J594" i="1"/>
  <c r="K594" i="1"/>
  <c r="L594" i="1"/>
  <c r="M594" i="1"/>
  <c r="N594" i="1"/>
  <c r="O594" i="1"/>
  <c r="P594" i="1"/>
  <c r="Q594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C592" i="1"/>
  <c r="D592" i="1"/>
  <c r="E592" i="1"/>
  <c r="G592" i="1"/>
  <c r="H592" i="1"/>
  <c r="I592" i="1"/>
  <c r="J592" i="1"/>
  <c r="K592" i="1"/>
  <c r="L592" i="1"/>
  <c r="M592" i="1"/>
  <c r="N592" i="1"/>
  <c r="O592" i="1"/>
  <c r="P592" i="1"/>
  <c r="Q592" i="1"/>
  <c r="M587" i="1"/>
  <c r="N587" i="1"/>
  <c r="O587" i="1"/>
  <c r="P587" i="1"/>
  <c r="Q587" i="1"/>
  <c r="N588" i="1"/>
  <c r="O588" i="1"/>
  <c r="P588" i="1"/>
  <c r="Q588" i="1"/>
  <c r="O589" i="1"/>
  <c r="P589" i="1"/>
  <c r="Q589" i="1"/>
  <c r="P590" i="1"/>
  <c r="Q590" i="1"/>
  <c r="M586" i="1"/>
  <c r="N586" i="1"/>
  <c r="O586" i="1"/>
  <c r="P586" i="1"/>
  <c r="Q586" i="1"/>
  <c r="L550" i="1"/>
  <c r="M551" i="1" s="1"/>
  <c r="M550" i="1"/>
  <c r="N550" i="1"/>
  <c r="O550" i="1"/>
  <c r="P550" i="1"/>
  <c r="T551" i="1" s="1"/>
  <c r="Q550" i="1"/>
  <c r="H550" i="1"/>
  <c r="I550" i="1"/>
  <c r="F548" i="1"/>
  <c r="G548" i="1"/>
  <c r="H548" i="1"/>
  <c r="I548" i="1"/>
  <c r="J548" i="1"/>
  <c r="K548" i="1"/>
  <c r="M548" i="1"/>
  <c r="N548" i="1"/>
  <c r="O548" i="1"/>
  <c r="P548" i="1"/>
  <c r="Q548" i="1"/>
  <c r="H547" i="1"/>
  <c r="I547" i="1"/>
  <c r="L547" i="1"/>
  <c r="M547" i="1"/>
  <c r="N547" i="1"/>
  <c r="O547" i="1"/>
  <c r="P547" i="1"/>
  <c r="Q547" i="1"/>
  <c r="G546" i="1"/>
  <c r="H546" i="1"/>
  <c r="I546" i="1"/>
  <c r="K546" i="1"/>
  <c r="L546" i="1"/>
  <c r="M546" i="1"/>
  <c r="N546" i="1"/>
  <c r="O546" i="1"/>
  <c r="P546" i="1"/>
  <c r="Q546" i="1"/>
  <c r="F545" i="1"/>
  <c r="G545" i="1"/>
  <c r="H545" i="1"/>
  <c r="J545" i="1"/>
  <c r="K545" i="1"/>
  <c r="L545" i="1"/>
  <c r="M545" i="1"/>
  <c r="N545" i="1"/>
  <c r="O545" i="1"/>
  <c r="P545" i="1"/>
  <c r="Q545" i="1"/>
  <c r="C544" i="1"/>
  <c r="F544" i="1"/>
  <c r="G544" i="1"/>
  <c r="I544" i="1"/>
  <c r="J544" i="1"/>
  <c r="K544" i="1"/>
  <c r="L544" i="1"/>
  <c r="M544" i="1"/>
  <c r="N544" i="1"/>
  <c r="O544" i="1"/>
  <c r="P544" i="1"/>
  <c r="Q544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C541" i="1"/>
  <c r="D541" i="1"/>
  <c r="E541" i="1"/>
  <c r="F541" i="1"/>
  <c r="G541" i="1"/>
  <c r="H541" i="1"/>
  <c r="I541" i="1"/>
  <c r="J541" i="1"/>
  <c r="K541" i="1"/>
  <c r="L541" i="1"/>
  <c r="N541" i="1"/>
  <c r="O541" i="1"/>
  <c r="P541" i="1"/>
  <c r="Q541" i="1"/>
  <c r="C540" i="1"/>
  <c r="D540" i="1"/>
  <c r="E540" i="1"/>
  <c r="F540" i="1"/>
  <c r="G540" i="1"/>
  <c r="H540" i="1"/>
  <c r="I540" i="1"/>
  <c r="J540" i="1"/>
  <c r="K540" i="1"/>
  <c r="M540" i="1"/>
  <c r="N540" i="1"/>
  <c r="O540" i="1"/>
  <c r="P540" i="1"/>
  <c r="Q540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H531" i="1"/>
  <c r="I531" i="1"/>
  <c r="L531" i="1"/>
  <c r="M531" i="1"/>
  <c r="N531" i="1"/>
  <c r="O531" i="1"/>
  <c r="P531" i="1"/>
  <c r="Q531" i="1"/>
  <c r="F530" i="1"/>
  <c r="G530" i="1"/>
  <c r="H530" i="1"/>
  <c r="I530" i="1"/>
  <c r="J530" i="1"/>
  <c r="K530" i="1"/>
  <c r="M530" i="1"/>
  <c r="N530" i="1"/>
  <c r="O530" i="1"/>
  <c r="P530" i="1"/>
  <c r="Q530" i="1"/>
  <c r="H529" i="1"/>
  <c r="I529" i="1"/>
  <c r="L529" i="1"/>
  <c r="M529" i="1"/>
  <c r="N529" i="1"/>
  <c r="O529" i="1"/>
  <c r="P529" i="1"/>
  <c r="Q529" i="1"/>
  <c r="G528" i="1"/>
  <c r="H528" i="1"/>
  <c r="I528" i="1"/>
  <c r="K528" i="1"/>
  <c r="L528" i="1"/>
  <c r="M528" i="1"/>
  <c r="N528" i="1"/>
  <c r="O528" i="1"/>
  <c r="P528" i="1"/>
  <c r="Q528" i="1"/>
  <c r="F527" i="1"/>
  <c r="G527" i="1"/>
  <c r="H527" i="1"/>
  <c r="J527" i="1"/>
  <c r="K527" i="1"/>
  <c r="L527" i="1"/>
  <c r="M527" i="1"/>
  <c r="N527" i="1"/>
  <c r="O527" i="1"/>
  <c r="P527" i="1"/>
  <c r="Q527" i="1"/>
  <c r="C526" i="1"/>
  <c r="F526" i="1"/>
  <c r="G526" i="1"/>
  <c r="I526" i="1"/>
  <c r="J526" i="1"/>
  <c r="K526" i="1"/>
  <c r="L526" i="1"/>
  <c r="M526" i="1"/>
  <c r="N526" i="1"/>
  <c r="O526" i="1"/>
  <c r="P526" i="1"/>
  <c r="Q526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C523" i="1"/>
  <c r="D523" i="1"/>
  <c r="E523" i="1"/>
  <c r="F523" i="1"/>
  <c r="G523" i="1"/>
  <c r="H523" i="1"/>
  <c r="I523" i="1"/>
  <c r="J523" i="1"/>
  <c r="K523" i="1"/>
  <c r="L523" i="1"/>
  <c r="N523" i="1"/>
  <c r="O523" i="1"/>
  <c r="P523" i="1"/>
  <c r="Q523" i="1"/>
  <c r="C522" i="1"/>
  <c r="D522" i="1"/>
  <c r="E522" i="1"/>
  <c r="F522" i="1"/>
  <c r="G522" i="1"/>
  <c r="H522" i="1"/>
  <c r="I522" i="1"/>
  <c r="J522" i="1"/>
  <c r="K522" i="1"/>
  <c r="M522" i="1"/>
  <c r="N522" i="1"/>
  <c r="O522" i="1"/>
  <c r="P522" i="1"/>
  <c r="Q522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J481" i="1"/>
  <c r="K481" i="1"/>
  <c r="L482" i="1" s="1"/>
  <c r="L481" i="1"/>
  <c r="M481" i="1"/>
  <c r="N481" i="1"/>
  <c r="O481" i="1"/>
  <c r="P481" i="1"/>
  <c r="Q481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C478" i="1"/>
  <c r="D478" i="1"/>
  <c r="F478" i="1"/>
  <c r="J478" i="1"/>
  <c r="K478" i="1"/>
  <c r="L478" i="1"/>
  <c r="M478" i="1"/>
  <c r="N478" i="1"/>
  <c r="O478" i="1"/>
  <c r="P478" i="1"/>
  <c r="Q478" i="1"/>
  <c r="C477" i="1"/>
  <c r="D477" i="1"/>
  <c r="E477" i="1"/>
  <c r="F477" i="1"/>
  <c r="H477" i="1"/>
  <c r="I477" i="1"/>
  <c r="J477" i="1"/>
  <c r="K477" i="1"/>
  <c r="L477" i="1"/>
  <c r="M477" i="1"/>
  <c r="N477" i="1"/>
  <c r="O477" i="1"/>
  <c r="P477" i="1"/>
  <c r="Q477" i="1"/>
  <c r="C476" i="1"/>
  <c r="D476" i="1"/>
  <c r="E476" i="1"/>
  <c r="G476" i="1"/>
  <c r="H476" i="1"/>
  <c r="I476" i="1"/>
  <c r="J476" i="1"/>
  <c r="K476" i="1"/>
  <c r="L476" i="1"/>
  <c r="M476" i="1"/>
  <c r="N476" i="1"/>
  <c r="O476" i="1"/>
  <c r="P476" i="1"/>
  <c r="Q476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C472" i="1"/>
  <c r="D472" i="1"/>
  <c r="E472" i="1"/>
  <c r="F424" i="1"/>
  <c r="G473" i="1" s="1"/>
  <c r="G472" i="1"/>
  <c r="H472" i="1"/>
  <c r="I472" i="1"/>
  <c r="J472" i="1"/>
  <c r="K472" i="1"/>
  <c r="L472" i="1"/>
  <c r="M472" i="1"/>
  <c r="N472" i="1"/>
  <c r="O472" i="1"/>
  <c r="P472" i="1"/>
  <c r="Q472" i="1"/>
  <c r="C473" i="1"/>
  <c r="D473" i="1"/>
  <c r="E473" i="1"/>
  <c r="F473" i="1"/>
  <c r="H473" i="1"/>
  <c r="I473" i="1"/>
  <c r="J473" i="1"/>
  <c r="K473" i="1"/>
  <c r="L473" i="1"/>
  <c r="M473" i="1"/>
  <c r="N473" i="1"/>
  <c r="O473" i="1"/>
  <c r="P473" i="1"/>
  <c r="Q473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J462" i="1"/>
  <c r="K462" i="1"/>
  <c r="L462" i="1"/>
  <c r="M462" i="1"/>
  <c r="N462" i="1"/>
  <c r="O462" i="1"/>
  <c r="P462" i="1"/>
  <c r="Q462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C460" i="1"/>
  <c r="D460" i="1"/>
  <c r="F460" i="1"/>
  <c r="J460" i="1"/>
  <c r="K460" i="1"/>
  <c r="L460" i="1"/>
  <c r="M460" i="1"/>
  <c r="N460" i="1"/>
  <c r="O460" i="1"/>
  <c r="P460" i="1"/>
  <c r="Q460" i="1"/>
  <c r="C459" i="1"/>
  <c r="D459" i="1"/>
  <c r="E459" i="1"/>
  <c r="F459" i="1"/>
  <c r="H459" i="1"/>
  <c r="I459" i="1"/>
  <c r="J459" i="1"/>
  <c r="K459" i="1"/>
  <c r="L459" i="1"/>
  <c r="M459" i="1"/>
  <c r="N459" i="1"/>
  <c r="O459" i="1"/>
  <c r="P459" i="1"/>
  <c r="Q459" i="1"/>
  <c r="C458" i="1"/>
  <c r="D458" i="1"/>
  <c r="E458" i="1"/>
  <c r="G458" i="1"/>
  <c r="H458" i="1"/>
  <c r="I458" i="1"/>
  <c r="J458" i="1"/>
  <c r="K458" i="1"/>
  <c r="L458" i="1"/>
  <c r="M458" i="1"/>
  <c r="N458" i="1"/>
  <c r="O458" i="1"/>
  <c r="P458" i="1"/>
  <c r="Q458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C455" i="1"/>
  <c r="D455" i="1"/>
  <c r="E455" i="1"/>
  <c r="F455" i="1"/>
  <c r="H455" i="1"/>
  <c r="I455" i="1"/>
  <c r="J455" i="1"/>
  <c r="K455" i="1"/>
  <c r="L455" i="1"/>
  <c r="M455" i="1"/>
  <c r="N455" i="1"/>
  <c r="O455" i="1"/>
  <c r="P455" i="1"/>
  <c r="Q455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G412" i="1"/>
  <c r="H412" i="1"/>
  <c r="I412" i="1"/>
  <c r="J412" i="1"/>
  <c r="K412" i="1"/>
  <c r="L412" i="1"/>
  <c r="M412" i="1"/>
  <c r="N412" i="1"/>
  <c r="O412" i="1"/>
  <c r="P412" i="1"/>
  <c r="Q412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G393" i="1"/>
  <c r="H393" i="1"/>
  <c r="I393" i="1"/>
  <c r="J393" i="1"/>
  <c r="K393" i="1"/>
  <c r="L393" i="1"/>
  <c r="M393" i="1"/>
  <c r="N393" i="1"/>
  <c r="O393" i="1"/>
  <c r="P393" i="1"/>
  <c r="Q393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G343" i="1"/>
  <c r="H343" i="1"/>
  <c r="I343" i="1"/>
  <c r="J343" i="1"/>
  <c r="F287" i="1"/>
  <c r="G318" i="1" s="1"/>
  <c r="L343" i="1"/>
  <c r="M343" i="1"/>
  <c r="N343" i="1"/>
  <c r="O343" i="1"/>
  <c r="P343" i="1"/>
  <c r="T344" i="1" s="1"/>
  <c r="Q343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F341" i="1"/>
  <c r="G341" i="1"/>
  <c r="K342" i="1" s="1"/>
  <c r="H341" i="1"/>
  <c r="I341" i="1"/>
  <c r="J341" i="1"/>
  <c r="K341" i="1"/>
  <c r="L342" i="1" s="1"/>
  <c r="L341" i="1"/>
  <c r="M341" i="1"/>
  <c r="P342" i="1" s="1"/>
  <c r="N341" i="1"/>
  <c r="O341" i="1"/>
  <c r="Q342" i="1" s="1"/>
  <c r="P341" i="1"/>
  <c r="Q341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C334" i="1"/>
  <c r="D334" i="1"/>
  <c r="E334" i="1"/>
  <c r="F286" i="1"/>
  <c r="F334" i="1" s="1"/>
  <c r="G334" i="1"/>
  <c r="H334" i="1"/>
  <c r="I334" i="1"/>
  <c r="J334" i="1"/>
  <c r="K334" i="1"/>
  <c r="L334" i="1"/>
  <c r="M334" i="1"/>
  <c r="N334" i="1"/>
  <c r="O334" i="1"/>
  <c r="P334" i="1"/>
  <c r="Q334" i="1"/>
  <c r="C335" i="1"/>
  <c r="D335" i="1"/>
  <c r="E335" i="1"/>
  <c r="G335" i="1"/>
  <c r="H335" i="1"/>
  <c r="I335" i="1"/>
  <c r="J335" i="1"/>
  <c r="K335" i="1"/>
  <c r="L335" i="1"/>
  <c r="M335" i="1"/>
  <c r="N335" i="1"/>
  <c r="O335" i="1"/>
  <c r="P335" i="1"/>
  <c r="Q335" i="1"/>
  <c r="C336" i="1"/>
  <c r="D336" i="1"/>
  <c r="E336" i="1"/>
  <c r="F336" i="1"/>
  <c r="H336" i="1"/>
  <c r="I336" i="1"/>
  <c r="J336" i="1"/>
  <c r="K336" i="1"/>
  <c r="L336" i="1"/>
  <c r="M336" i="1"/>
  <c r="N336" i="1"/>
  <c r="O336" i="1"/>
  <c r="P336" i="1"/>
  <c r="Q336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G324" i="1"/>
  <c r="H324" i="1"/>
  <c r="I324" i="1"/>
  <c r="J324" i="1"/>
  <c r="L324" i="1"/>
  <c r="M324" i="1"/>
  <c r="N324" i="1"/>
  <c r="O324" i="1"/>
  <c r="P324" i="1"/>
  <c r="Q324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C317" i="1"/>
  <c r="D317" i="1"/>
  <c r="E317" i="1"/>
  <c r="G317" i="1"/>
  <c r="H317" i="1"/>
  <c r="I317" i="1"/>
  <c r="J317" i="1"/>
  <c r="K317" i="1"/>
  <c r="L317" i="1"/>
  <c r="M317" i="1"/>
  <c r="N317" i="1"/>
  <c r="O317" i="1"/>
  <c r="P317" i="1"/>
  <c r="Q317" i="1"/>
  <c r="C318" i="1"/>
  <c r="D318" i="1"/>
  <c r="E318" i="1"/>
  <c r="F318" i="1"/>
  <c r="H318" i="1"/>
  <c r="I318" i="1"/>
  <c r="J318" i="1"/>
  <c r="K318" i="1"/>
  <c r="L318" i="1"/>
  <c r="M318" i="1"/>
  <c r="N318" i="1"/>
  <c r="O318" i="1"/>
  <c r="P318" i="1"/>
  <c r="Q318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G274" i="1"/>
  <c r="H274" i="1"/>
  <c r="I274" i="1"/>
  <c r="J274" i="1"/>
  <c r="K274" i="1"/>
  <c r="L274" i="1"/>
  <c r="M274" i="1"/>
  <c r="N274" i="1"/>
  <c r="O274" i="1"/>
  <c r="P274" i="1"/>
  <c r="T275" i="1" s="1"/>
  <c r="Q274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C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C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P261" i="1"/>
  <c r="U261" i="1" s="1"/>
  <c r="Q261" i="1"/>
  <c r="Q262" i="1"/>
  <c r="U262" i="1" s="1"/>
  <c r="P260" i="1"/>
  <c r="Q260" i="1"/>
  <c r="G255" i="1"/>
  <c r="H255" i="1"/>
  <c r="I255" i="1"/>
  <c r="J255" i="1"/>
  <c r="K255" i="1"/>
  <c r="L255" i="1"/>
  <c r="M255" i="1"/>
  <c r="N255" i="1"/>
  <c r="O255" i="1"/>
  <c r="P255" i="1"/>
  <c r="Q255" i="1"/>
  <c r="C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C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C247" i="1"/>
  <c r="D247" i="1"/>
  <c r="E247" i="1"/>
  <c r="G247" i="1"/>
  <c r="H247" i="1"/>
  <c r="I247" i="1"/>
  <c r="J247" i="1"/>
  <c r="K247" i="1"/>
  <c r="L247" i="1"/>
  <c r="M247" i="1"/>
  <c r="N247" i="1"/>
  <c r="O247" i="1"/>
  <c r="P247" i="1"/>
  <c r="Q247" i="1"/>
  <c r="O243" i="1"/>
  <c r="P243" i="1"/>
  <c r="Q243" i="1"/>
  <c r="O244" i="1"/>
  <c r="P244" i="1"/>
  <c r="Q244" i="1"/>
  <c r="O245" i="1"/>
  <c r="P245" i="1"/>
  <c r="Q245" i="1"/>
  <c r="O246" i="1"/>
  <c r="P246" i="1"/>
  <c r="Q246" i="1"/>
  <c r="O242" i="1"/>
  <c r="P242" i="1"/>
  <c r="Q242" i="1"/>
  <c r="O241" i="1"/>
  <c r="P241" i="1"/>
  <c r="Q241" i="1"/>
  <c r="G205" i="1"/>
  <c r="H205" i="1"/>
  <c r="I205" i="1"/>
  <c r="J205" i="1"/>
  <c r="K205" i="1"/>
  <c r="L205" i="1"/>
  <c r="M205" i="1"/>
  <c r="N205" i="1"/>
  <c r="O205" i="1"/>
  <c r="P205" i="1"/>
  <c r="Q205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G186" i="1"/>
  <c r="H186" i="1"/>
  <c r="I186" i="1"/>
  <c r="J186" i="1"/>
  <c r="K186" i="1"/>
  <c r="L186" i="1"/>
  <c r="M186" i="1"/>
  <c r="N186" i="1"/>
  <c r="O186" i="1"/>
  <c r="P186" i="1"/>
  <c r="Q186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C183" i="1"/>
  <c r="D183" i="1"/>
  <c r="E183" i="1"/>
  <c r="F183" i="1"/>
  <c r="G183" i="1"/>
  <c r="H183" i="1"/>
  <c r="J183" i="1"/>
  <c r="K183" i="1"/>
  <c r="L183" i="1"/>
  <c r="M183" i="1"/>
  <c r="N183" i="1"/>
  <c r="O183" i="1"/>
  <c r="P183" i="1"/>
  <c r="Q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C178" i="1"/>
  <c r="D178" i="1"/>
  <c r="E178" i="1"/>
  <c r="F178" i="1"/>
  <c r="G178" i="1"/>
  <c r="H178" i="1"/>
  <c r="I178" i="1"/>
  <c r="J178" i="1"/>
  <c r="K178" i="1"/>
  <c r="L178" i="1"/>
  <c r="G136" i="1"/>
  <c r="H136" i="1"/>
  <c r="I136" i="1"/>
  <c r="J136" i="1"/>
  <c r="K136" i="1"/>
  <c r="L136" i="1"/>
  <c r="M136" i="1"/>
  <c r="N136" i="1"/>
  <c r="O136" i="1"/>
  <c r="P136" i="1"/>
  <c r="T137" i="1" s="1"/>
  <c r="Q136" i="1"/>
  <c r="F134" i="1"/>
  <c r="G134" i="1"/>
  <c r="H134" i="1"/>
  <c r="I134" i="1"/>
  <c r="J134" i="1"/>
  <c r="K134" i="1"/>
  <c r="L134" i="1"/>
  <c r="M134" i="1"/>
  <c r="N134" i="1"/>
  <c r="E126" i="1"/>
  <c r="G126" i="1"/>
  <c r="H126" i="1"/>
  <c r="I126" i="1"/>
  <c r="J126" i="1"/>
  <c r="K126" i="1"/>
  <c r="L126" i="1"/>
  <c r="M126" i="1"/>
  <c r="N126" i="1"/>
  <c r="O126" i="1"/>
  <c r="P126" i="1"/>
  <c r="Q126" i="1"/>
  <c r="D125" i="1"/>
  <c r="F125" i="1"/>
  <c r="G125" i="1"/>
  <c r="H125" i="1"/>
  <c r="I125" i="1"/>
  <c r="J125" i="1"/>
  <c r="K125" i="1"/>
  <c r="L125" i="1"/>
  <c r="M125" i="1"/>
  <c r="C124" i="1"/>
  <c r="D124" i="1"/>
  <c r="E124" i="1"/>
  <c r="F124" i="1"/>
  <c r="G124" i="1"/>
  <c r="H124" i="1"/>
  <c r="I124" i="1"/>
  <c r="J124" i="1"/>
  <c r="K124" i="1"/>
  <c r="L124" i="1"/>
  <c r="C123" i="1"/>
  <c r="D123" i="1"/>
  <c r="E123" i="1"/>
  <c r="F123" i="1"/>
  <c r="G123" i="1"/>
  <c r="H123" i="1"/>
  <c r="I123" i="1"/>
  <c r="J123" i="1"/>
  <c r="K123" i="1"/>
  <c r="C122" i="1"/>
  <c r="D122" i="1"/>
  <c r="E122" i="1"/>
  <c r="F122" i="1"/>
  <c r="G122" i="1"/>
  <c r="H122" i="1"/>
  <c r="I122" i="1"/>
  <c r="J122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C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C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G117" i="1"/>
  <c r="H117" i="1"/>
  <c r="I117" i="1"/>
  <c r="J117" i="1"/>
  <c r="K117" i="1"/>
  <c r="L117" i="1"/>
  <c r="M117" i="1"/>
  <c r="N117" i="1"/>
  <c r="O117" i="1"/>
  <c r="P117" i="1"/>
  <c r="Q117" i="1"/>
  <c r="F116" i="1"/>
  <c r="G116" i="1"/>
  <c r="H116" i="1"/>
  <c r="I116" i="1"/>
  <c r="J116" i="1"/>
  <c r="K116" i="1"/>
  <c r="L116" i="1"/>
  <c r="M116" i="1"/>
  <c r="N116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C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C104" i="1"/>
  <c r="D104" i="1"/>
  <c r="E104" i="1"/>
  <c r="F104" i="1"/>
  <c r="G104" i="1"/>
  <c r="H104" i="1"/>
  <c r="I104" i="1"/>
  <c r="J104" i="1"/>
  <c r="C105" i="1"/>
  <c r="D105" i="1"/>
  <c r="E105" i="1"/>
  <c r="F105" i="1"/>
  <c r="G105" i="1"/>
  <c r="H105" i="1"/>
  <c r="I105" i="1"/>
  <c r="J105" i="1"/>
  <c r="K105" i="1"/>
  <c r="C106" i="1"/>
  <c r="D106" i="1"/>
  <c r="E106" i="1"/>
  <c r="F106" i="1"/>
  <c r="G106" i="1"/>
  <c r="H106" i="1"/>
  <c r="I106" i="1"/>
  <c r="J106" i="1"/>
  <c r="K106" i="1"/>
  <c r="L106" i="1"/>
  <c r="D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E108" i="1"/>
  <c r="G108" i="1"/>
  <c r="H108" i="1"/>
  <c r="I108" i="1"/>
  <c r="J108" i="1"/>
  <c r="K108" i="1"/>
  <c r="L108" i="1"/>
  <c r="M108" i="1"/>
  <c r="N108" i="1"/>
  <c r="O108" i="1"/>
  <c r="P108" i="1"/>
  <c r="Q108" i="1"/>
  <c r="C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C103" i="1"/>
  <c r="D103" i="1"/>
  <c r="E103" i="1"/>
  <c r="F103" i="1"/>
  <c r="G103" i="1"/>
  <c r="H103" i="1"/>
  <c r="I103" i="1"/>
  <c r="H62" i="1"/>
  <c r="I62" i="1"/>
  <c r="J62" i="1"/>
  <c r="K62" i="1"/>
  <c r="L62" i="1"/>
  <c r="M62" i="1"/>
  <c r="N62" i="1"/>
  <c r="O62" i="1"/>
  <c r="P62" i="1"/>
  <c r="Q62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C56" i="1"/>
  <c r="D56" i="1"/>
  <c r="E56" i="1"/>
  <c r="F8" i="1"/>
  <c r="F56" i="1" s="1"/>
  <c r="G56" i="1"/>
  <c r="H56" i="1"/>
  <c r="I56" i="1"/>
  <c r="J56" i="1"/>
  <c r="K56" i="1"/>
  <c r="L56" i="1"/>
  <c r="M56" i="1"/>
  <c r="N56" i="1"/>
  <c r="O56" i="1"/>
  <c r="P56" i="1"/>
  <c r="Q56" i="1"/>
  <c r="C57" i="1"/>
  <c r="D57" i="1"/>
  <c r="E57" i="1"/>
  <c r="F9" i="1"/>
  <c r="G40" i="1" s="1"/>
  <c r="H57" i="1"/>
  <c r="I57" i="1"/>
  <c r="J57" i="1"/>
  <c r="K57" i="1"/>
  <c r="L57" i="1"/>
  <c r="M57" i="1"/>
  <c r="N57" i="1"/>
  <c r="O57" i="1"/>
  <c r="P57" i="1"/>
  <c r="Q57" i="1"/>
  <c r="D58" i="1"/>
  <c r="E58" i="1"/>
  <c r="F10" i="1"/>
  <c r="G59" i="1" s="1"/>
  <c r="H58" i="1"/>
  <c r="I58" i="1"/>
  <c r="J58" i="1"/>
  <c r="K58" i="1"/>
  <c r="L58" i="1"/>
  <c r="M58" i="1"/>
  <c r="N58" i="1"/>
  <c r="O58" i="1"/>
  <c r="P58" i="1"/>
  <c r="Q58" i="1"/>
  <c r="D59" i="1"/>
  <c r="E59" i="1"/>
  <c r="F11" i="1"/>
  <c r="H59" i="1"/>
  <c r="I59" i="1"/>
  <c r="J59" i="1"/>
  <c r="K59" i="1"/>
  <c r="L59" i="1"/>
  <c r="M59" i="1"/>
  <c r="N59" i="1"/>
  <c r="O59" i="1"/>
  <c r="P59" i="1"/>
  <c r="Q59" i="1"/>
  <c r="C60" i="1"/>
  <c r="E60" i="1"/>
  <c r="F12" i="1"/>
  <c r="H60" i="1"/>
  <c r="I60" i="1"/>
  <c r="J60" i="1"/>
  <c r="K60" i="1"/>
  <c r="L60" i="1"/>
  <c r="M60" i="1"/>
  <c r="N60" i="1"/>
  <c r="O60" i="1"/>
  <c r="P60" i="1"/>
  <c r="Q60" i="1"/>
  <c r="C61" i="1"/>
  <c r="D61" i="1"/>
  <c r="F61" i="1"/>
  <c r="H61" i="1"/>
  <c r="I61" i="1"/>
  <c r="J61" i="1"/>
  <c r="K61" i="1"/>
  <c r="L61" i="1"/>
  <c r="M61" i="1"/>
  <c r="N61" i="1"/>
  <c r="O61" i="1"/>
  <c r="P61" i="1"/>
  <c r="Q61" i="1"/>
  <c r="C63" i="1"/>
  <c r="I63" i="1"/>
  <c r="J63" i="1"/>
  <c r="K63" i="1"/>
  <c r="L63" i="1"/>
  <c r="M63" i="1"/>
  <c r="N63" i="1"/>
  <c r="O63" i="1"/>
  <c r="P63" i="1"/>
  <c r="Q63" i="1"/>
  <c r="I64" i="1"/>
  <c r="J64" i="1"/>
  <c r="K64" i="1"/>
  <c r="L64" i="1"/>
  <c r="M64" i="1"/>
  <c r="N64" i="1"/>
  <c r="O64" i="1"/>
  <c r="P64" i="1"/>
  <c r="Q64" i="1"/>
  <c r="G47" i="1"/>
  <c r="G65" i="1" s="1"/>
  <c r="H47" i="1"/>
  <c r="H65" i="1" s="1"/>
  <c r="I47" i="1"/>
  <c r="I65" i="1" s="1"/>
  <c r="J47" i="1"/>
  <c r="J65" i="1" s="1"/>
  <c r="K47" i="1"/>
  <c r="K65" i="1" s="1"/>
  <c r="L47" i="1"/>
  <c r="L65" i="1" s="1"/>
  <c r="M47" i="1"/>
  <c r="M65" i="1" s="1"/>
  <c r="N47" i="1"/>
  <c r="N65" i="1" s="1"/>
  <c r="O47" i="1"/>
  <c r="O65" i="1" s="1"/>
  <c r="P47" i="1"/>
  <c r="P65" i="1" s="1"/>
  <c r="Q47" i="1"/>
  <c r="Q65" i="1" s="1"/>
  <c r="T66" i="1" s="1"/>
  <c r="M48" i="1"/>
  <c r="M67" i="1" s="1"/>
  <c r="N48" i="1"/>
  <c r="N67" i="1" s="1"/>
  <c r="O48" i="1"/>
  <c r="O67" i="1" s="1"/>
  <c r="P48" i="1"/>
  <c r="P67" i="1" s="1"/>
  <c r="Q48" i="1"/>
  <c r="Q67" i="1" s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I48" i="1"/>
  <c r="J48" i="1"/>
  <c r="L48" i="1"/>
  <c r="I46" i="1"/>
  <c r="J46" i="1"/>
  <c r="K46" i="1"/>
  <c r="L46" i="1"/>
  <c r="M46" i="1"/>
  <c r="N46" i="1"/>
  <c r="O46" i="1"/>
  <c r="P46" i="1"/>
  <c r="Q46" i="1"/>
  <c r="C45" i="1"/>
  <c r="I45" i="1"/>
  <c r="J45" i="1"/>
  <c r="K45" i="1"/>
  <c r="L45" i="1"/>
  <c r="M45" i="1"/>
  <c r="N45" i="1"/>
  <c r="O45" i="1"/>
  <c r="P45" i="1"/>
  <c r="Q45" i="1"/>
  <c r="H44" i="1"/>
  <c r="I44" i="1"/>
  <c r="J44" i="1"/>
  <c r="K44" i="1"/>
  <c r="L44" i="1"/>
  <c r="M44" i="1"/>
  <c r="N44" i="1"/>
  <c r="O44" i="1"/>
  <c r="P44" i="1"/>
  <c r="Q44" i="1"/>
  <c r="C43" i="1"/>
  <c r="D43" i="1"/>
  <c r="F43" i="1"/>
  <c r="H43" i="1"/>
  <c r="I43" i="1"/>
  <c r="J43" i="1"/>
  <c r="K43" i="1"/>
  <c r="L43" i="1"/>
  <c r="M43" i="1"/>
  <c r="N43" i="1"/>
  <c r="O43" i="1"/>
  <c r="P43" i="1"/>
  <c r="Q43" i="1"/>
  <c r="C42" i="1"/>
  <c r="E42" i="1"/>
  <c r="H42" i="1"/>
  <c r="I42" i="1"/>
  <c r="J42" i="1"/>
  <c r="K42" i="1"/>
  <c r="L42" i="1"/>
  <c r="M42" i="1"/>
  <c r="N42" i="1"/>
  <c r="O42" i="1"/>
  <c r="P42" i="1"/>
  <c r="Q42" i="1"/>
  <c r="D41" i="1"/>
  <c r="E41" i="1"/>
  <c r="H41" i="1"/>
  <c r="I41" i="1"/>
  <c r="J41" i="1"/>
  <c r="K41" i="1"/>
  <c r="L41" i="1"/>
  <c r="M41" i="1"/>
  <c r="N41" i="1"/>
  <c r="O41" i="1"/>
  <c r="P41" i="1"/>
  <c r="Q41" i="1"/>
  <c r="D40" i="1"/>
  <c r="E40" i="1"/>
  <c r="H40" i="1"/>
  <c r="I40" i="1"/>
  <c r="J40" i="1"/>
  <c r="K40" i="1"/>
  <c r="L40" i="1"/>
  <c r="M40" i="1"/>
  <c r="N40" i="1"/>
  <c r="O40" i="1"/>
  <c r="P40" i="1"/>
  <c r="Q40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C39" i="1"/>
  <c r="D39" i="1"/>
  <c r="E39" i="1"/>
  <c r="G39" i="1"/>
  <c r="H39" i="1"/>
  <c r="I39" i="1"/>
  <c r="J39" i="1"/>
  <c r="K39" i="1"/>
  <c r="L39" i="1"/>
  <c r="M39" i="1"/>
  <c r="N39" i="1"/>
  <c r="O39" i="1"/>
  <c r="P39" i="1"/>
  <c r="Q39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Q3149" i="1"/>
  <c r="Q3150" i="1"/>
  <c r="Q3123" i="1"/>
  <c r="R3124" i="1" s="1"/>
  <c r="Q3128" i="1"/>
  <c r="Q3129" i="1"/>
  <c r="Q3130" i="1"/>
  <c r="Q3054" i="1"/>
  <c r="Q3059" i="1"/>
  <c r="Q3060" i="1"/>
  <c r="Q3061" i="1"/>
  <c r="Q2985" i="1"/>
  <c r="Q2990" i="1"/>
  <c r="Q2991" i="1"/>
  <c r="Q2992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5" i="1"/>
  <c r="Q2916" i="1"/>
  <c r="Q2917" i="1" s="1"/>
  <c r="Q2921" i="1"/>
  <c r="Q2922" i="1"/>
  <c r="Q2923" i="1"/>
  <c r="Q2847" i="1"/>
  <c r="Q2852" i="1"/>
  <c r="Q2853" i="1"/>
  <c r="Q2854" i="1"/>
  <c r="Q2778" i="1"/>
  <c r="R2779" i="1" s="1"/>
  <c r="Q2783" i="1"/>
  <c r="Q2784" i="1"/>
  <c r="Q2785" i="1"/>
  <c r="Q2709" i="1"/>
  <c r="Q2714" i="1"/>
  <c r="Q2715" i="1"/>
  <c r="Q2716" i="1"/>
  <c r="Q2640" i="1"/>
  <c r="R2641" i="1" s="1"/>
  <c r="Q2645" i="1"/>
  <c r="Q2646" i="1"/>
  <c r="Q2647" i="1"/>
  <c r="Q2571" i="1"/>
  <c r="Q2576" i="1"/>
  <c r="Q2577" i="1"/>
  <c r="Q2578" i="1"/>
  <c r="Q2521" i="1"/>
  <c r="Q2502" i="1"/>
  <c r="Q2505" i="1" s="1"/>
  <c r="Q2507" i="1"/>
  <c r="Q2508" i="1"/>
  <c r="Q2509" i="1"/>
  <c r="Q2433" i="1"/>
  <c r="Q2441" i="1" s="1"/>
  <c r="R2442" i="1" s="1"/>
  <c r="Q2438" i="1"/>
  <c r="Q2439" i="1"/>
  <c r="Q2440" i="1"/>
  <c r="Q2364" i="1"/>
  <c r="Q2372" i="1" s="1"/>
  <c r="R2373" i="1" s="1"/>
  <c r="Q2369" i="1"/>
  <c r="Q2370" i="1"/>
  <c r="Q2371" i="1"/>
  <c r="Q2335" i="1"/>
  <c r="Q2317" i="1"/>
  <c r="Q2295" i="1"/>
  <c r="Q2300" i="1"/>
  <c r="Q2301" i="1"/>
  <c r="Q2302" i="1"/>
  <c r="Q2231" i="1"/>
  <c r="Q2232" i="1"/>
  <c r="Q2233" i="1"/>
  <c r="Q2157" i="1"/>
  <c r="Q2162" i="1"/>
  <c r="Q2163" i="1"/>
  <c r="Q2164" i="1"/>
  <c r="Q2088" i="1"/>
  <c r="Q2093" i="1"/>
  <c r="Q2094" i="1"/>
  <c r="Q2095" i="1"/>
  <c r="Q2019" i="1"/>
  <c r="R2020" i="1" s="1"/>
  <c r="Q2024" i="1"/>
  <c r="Q2025" i="1"/>
  <c r="Q2026" i="1"/>
  <c r="Q1950" i="1"/>
  <c r="Q1955" i="1"/>
  <c r="Q1956" i="1"/>
  <c r="Q1957" i="1"/>
  <c r="Q1881" i="1"/>
  <c r="Q1886" i="1"/>
  <c r="Q1887" i="1"/>
  <c r="Q1888" i="1"/>
  <c r="Q1812" i="1"/>
  <c r="Q1817" i="1"/>
  <c r="Q1818" i="1"/>
  <c r="Q1819" i="1"/>
  <c r="Q1743" i="1"/>
  <c r="Q1748" i="1"/>
  <c r="Q1749" i="1"/>
  <c r="Q1750" i="1"/>
  <c r="Q1674" i="1"/>
  <c r="Q1676" i="1" s="1"/>
  <c r="Q1679" i="1"/>
  <c r="Q1680" i="1"/>
  <c r="Q1681" i="1"/>
  <c r="Q1645" i="1"/>
  <c r="Q1652" i="1"/>
  <c r="Q1622" i="1"/>
  <c r="Q1623" i="1"/>
  <c r="Q1624" i="1"/>
  <c r="Q1625" i="1"/>
  <c r="Q1626" i="1"/>
  <c r="Q1627" i="1"/>
  <c r="Q1634" i="1"/>
  <c r="Q1605" i="1"/>
  <c r="R1606" i="1" s="1"/>
  <c r="Q1610" i="1"/>
  <c r="Q1611" i="1"/>
  <c r="Q1612" i="1"/>
  <c r="Q1536" i="1"/>
  <c r="Q1541" i="1"/>
  <c r="Q1542" i="1"/>
  <c r="Q1543" i="1"/>
  <c r="Q1467" i="1"/>
  <c r="R1468" i="1" s="1"/>
  <c r="Q1472" i="1"/>
  <c r="Q1473" i="1"/>
  <c r="Q1474" i="1"/>
  <c r="Q1398" i="1"/>
  <c r="Q1403" i="1"/>
  <c r="Q1404" i="1"/>
  <c r="Q1405" i="1"/>
  <c r="Q1329" i="1"/>
  <c r="Q1330" i="1" s="1"/>
  <c r="Q1334" i="1"/>
  <c r="Q1335" i="1"/>
  <c r="Q1336" i="1"/>
  <c r="Q1260" i="1"/>
  <c r="Q1265" i="1"/>
  <c r="Q1266" i="1"/>
  <c r="Q1267" i="1"/>
  <c r="Q1191" i="1"/>
  <c r="R1192" i="1" s="1"/>
  <c r="Q1196" i="1"/>
  <c r="Q1197" i="1"/>
  <c r="Q1198" i="1"/>
  <c r="Q1122" i="1"/>
  <c r="R1123" i="1" s="1"/>
  <c r="Q1127" i="1"/>
  <c r="Q1128" i="1"/>
  <c r="Q1129" i="1"/>
  <c r="Q1053" i="1"/>
  <c r="R1054" i="1" s="1"/>
  <c r="Q1058" i="1"/>
  <c r="Q1059" i="1"/>
  <c r="Q1060" i="1"/>
  <c r="Q984" i="1"/>
  <c r="R985" i="1" s="1"/>
  <c r="Q989" i="1"/>
  <c r="Q990" i="1"/>
  <c r="Q991" i="1"/>
  <c r="Q915" i="1"/>
  <c r="R916" i="1" s="1"/>
  <c r="Q920" i="1"/>
  <c r="Q921" i="1"/>
  <c r="Q922" i="1"/>
  <c r="Q846" i="1"/>
  <c r="Q851" i="1"/>
  <c r="Q852" i="1"/>
  <c r="Q853" i="1"/>
  <c r="Q777" i="1"/>
  <c r="R778" i="1" s="1"/>
  <c r="Q782" i="1"/>
  <c r="Q783" i="1"/>
  <c r="Q784" i="1"/>
  <c r="Q708" i="1"/>
  <c r="Q713" i="1"/>
  <c r="Q714" i="1"/>
  <c r="Q715" i="1"/>
  <c r="Q639" i="1"/>
  <c r="R640" i="1" s="1"/>
  <c r="Q644" i="1"/>
  <c r="Q645" i="1"/>
  <c r="Q646" i="1"/>
  <c r="Q570" i="1"/>
  <c r="R571" i="1" s="1"/>
  <c r="Q575" i="1"/>
  <c r="Q576" i="1"/>
  <c r="Q577" i="1"/>
  <c r="Q501" i="1"/>
  <c r="R502" i="1" s="1"/>
  <c r="Q506" i="1"/>
  <c r="Q507" i="1"/>
  <c r="Q508" i="1"/>
  <c r="Q432" i="1"/>
  <c r="Q433" i="1" s="1"/>
  <c r="Q437" i="1"/>
  <c r="Q438" i="1"/>
  <c r="Q439" i="1"/>
  <c r="Q363" i="1"/>
  <c r="R364" i="1" s="1"/>
  <c r="Q368" i="1"/>
  <c r="Q369" i="1"/>
  <c r="Q370" i="1"/>
  <c r="Q294" i="1"/>
  <c r="R295" i="1" s="1"/>
  <c r="Q299" i="1"/>
  <c r="Q300" i="1"/>
  <c r="Q301" i="1"/>
  <c r="Q225" i="1"/>
  <c r="Q230" i="1"/>
  <c r="Q231" i="1"/>
  <c r="Q232" i="1"/>
  <c r="Q156" i="1"/>
  <c r="R157" i="1" s="1"/>
  <c r="Q161" i="1"/>
  <c r="Q162" i="1"/>
  <c r="Q163" i="1"/>
  <c r="Q87" i="1"/>
  <c r="R88" i="1" s="1"/>
  <c r="Q92" i="1"/>
  <c r="Q93" i="1"/>
  <c r="Q94" i="1"/>
  <c r="Q18" i="1"/>
  <c r="R19" i="1" s="1"/>
  <c r="Q23" i="1"/>
  <c r="Q24" i="1"/>
  <c r="Q25" i="1"/>
  <c r="P3149" i="1"/>
  <c r="P3150" i="1"/>
  <c r="P3123" i="1"/>
  <c r="P3128" i="1"/>
  <c r="P3129" i="1"/>
  <c r="P3130" i="1"/>
  <c r="P3054" i="1"/>
  <c r="P3057" i="1" s="1"/>
  <c r="P3059" i="1"/>
  <c r="P3060" i="1"/>
  <c r="P3061" i="1"/>
  <c r="P2985" i="1"/>
  <c r="P2990" i="1"/>
  <c r="P2991" i="1"/>
  <c r="P2992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5" i="1"/>
  <c r="P2916" i="1"/>
  <c r="P2919" i="1" s="1"/>
  <c r="P2921" i="1"/>
  <c r="P2922" i="1"/>
  <c r="P2923" i="1"/>
  <c r="P2847" i="1"/>
  <c r="P2850" i="1" s="1"/>
  <c r="P2852" i="1"/>
  <c r="P2853" i="1"/>
  <c r="P2854" i="1"/>
  <c r="P2778" i="1"/>
  <c r="P2786" i="1" s="1"/>
  <c r="P2783" i="1"/>
  <c r="P2784" i="1"/>
  <c r="P2785" i="1"/>
  <c r="P2709" i="1"/>
  <c r="P2717" i="1" s="1"/>
  <c r="P2714" i="1"/>
  <c r="P2715" i="1"/>
  <c r="P2716" i="1"/>
  <c r="P2640" i="1"/>
  <c r="P2645" i="1"/>
  <c r="P2646" i="1"/>
  <c r="P2647" i="1"/>
  <c r="P2571" i="1"/>
  <c r="P2576" i="1"/>
  <c r="P2577" i="1"/>
  <c r="P2578" i="1"/>
  <c r="P2521" i="1"/>
  <c r="P2502" i="1"/>
  <c r="P2504" i="1" s="1"/>
  <c r="P2507" i="1"/>
  <c r="P2508" i="1"/>
  <c r="P2509" i="1"/>
  <c r="P2433" i="1"/>
  <c r="P2441" i="1" s="1"/>
  <c r="P2438" i="1"/>
  <c r="P2439" i="1"/>
  <c r="P2440" i="1"/>
  <c r="P2364" i="1"/>
  <c r="P2369" i="1"/>
  <c r="P2370" i="1"/>
  <c r="P2371" i="1"/>
  <c r="P2335" i="1"/>
  <c r="P2317" i="1"/>
  <c r="P2295" i="1"/>
  <c r="P2300" i="1"/>
  <c r="P2301" i="1"/>
  <c r="P2302" i="1"/>
  <c r="P2226" i="1"/>
  <c r="P2231" i="1"/>
  <c r="P2232" i="1"/>
  <c r="P2233" i="1"/>
  <c r="P2157" i="1"/>
  <c r="P2160" i="1" s="1"/>
  <c r="P2162" i="1"/>
  <c r="P2163" i="1"/>
  <c r="P2164" i="1"/>
  <c r="P2088" i="1"/>
  <c r="P2093" i="1"/>
  <c r="P2094" i="1"/>
  <c r="P2095" i="1"/>
  <c r="P2019" i="1"/>
  <c r="P2027" i="1" s="1"/>
  <c r="P2024" i="1"/>
  <c r="P2025" i="1"/>
  <c r="P2026" i="1"/>
  <c r="P1950" i="1"/>
  <c r="P1952" i="1" s="1"/>
  <c r="P1955" i="1"/>
  <c r="P1956" i="1"/>
  <c r="P1957" i="1"/>
  <c r="P1881" i="1"/>
  <c r="P1884" i="1" s="1"/>
  <c r="P1886" i="1"/>
  <c r="P1887" i="1"/>
  <c r="P1888" i="1"/>
  <c r="P1812" i="1"/>
  <c r="P1820" i="1" s="1"/>
  <c r="P1817" i="1"/>
  <c r="P1818" i="1"/>
  <c r="P1819" i="1"/>
  <c r="P1743" i="1"/>
  <c r="P1748" i="1"/>
  <c r="P1749" i="1"/>
  <c r="P1750" i="1"/>
  <c r="P1674" i="1"/>
  <c r="P1679" i="1"/>
  <c r="P1680" i="1"/>
  <c r="P1681" i="1"/>
  <c r="P1644" i="1"/>
  <c r="P1652" i="1"/>
  <c r="P1622" i="1"/>
  <c r="P1623" i="1"/>
  <c r="P1624" i="1"/>
  <c r="P1625" i="1"/>
  <c r="P1634" i="1"/>
  <c r="P1605" i="1"/>
  <c r="P1607" i="1" s="1"/>
  <c r="P1610" i="1"/>
  <c r="P1611" i="1"/>
  <c r="P1612" i="1"/>
  <c r="P1536" i="1"/>
  <c r="P1541" i="1"/>
  <c r="P1542" i="1"/>
  <c r="P1543" i="1"/>
  <c r="P1467" i="1"/>
  <c r="P1472" i="1"/>
  <c r="P1473" i="1"/>
  <c r="P1474" i="1"/>
  <c r="P1398" i="1"/>
  <c r="P1406" i="1" s="1"/>
  <c r="P1403" i="1"/>
  <c r="P1404" i="1"/>
  <c r="P1405" i="1"/>
  <c r="P1329" i="1"/>
  <c r="P1334" i="1"/>
  <c r="P1335" i="1"/>
  <c r="P1336" i="1"/>
  <c r="P1260" i="1"/>
  <c r="P1265" i="1"/>
  <c r="P1266" i="1"/>
  <c r="P1267" i="1"/>
  <c r="P1191" i="1"/>
  <c r="P1196" i="1"/>
  <c r="P1197" i="1"/>
  <c r="P1198" i="1"/>
  <c r="P1122" i="1"/>
  <c r="P1127" i="1"/>
  <c r="P1128" i="1"/>
  <c r="P1129" i="1"/>
  <c r="P1053" i="1"/>
  <c r="P1058" i="1"/>
  <c r="P1059" i="1"/>
  <c r="P1060" i="1"/>
  <c r="P984" i="1"/>
  <c r="P992" i="1" s="1"/>
  <c r="P989" i="1"/>
  <c r="P990" i="1"/>
  <c r="P991" i="1"/>
  <c r="P915" i="1"/>
  <c r="P920" i="1"/>
  <c r="P921" i="1"/>
  <c r="P922" i="1"/>
  <c r="P846" i="1"/>
  <c r="P851" i="1"/>
  <c r="P852" i="1"/>
  <c r="P853" i="1"/>
  <c r="P777" i="1"/>
  <c r="P782" i="1"/>
  <c r="P783" i="1"/>
  <c r="P784" i="1"/>
  <c r="P708" i="1"/>
  <c r="P713" i="1"/>
  <c r="P714" i="1"/>
  <c r="P715" i="1"/>
  <c r="P639" i="1"/>
  <c r="P647" i="1" s="1"/>
  <c r="P644" i="1"/>
  <c r="P645" i="1"/>
  <c r="P646" i="1"/>
  <c r="P570" i="1"/>
  <c r="P575" i="1"/>
  <c r="P576" i="1"/>
  <c r="P577" i="1"/>
  <c r="P501" i="1"/>
  <c r="P506" i="1"/>
  <c r="P507" i="1"/>
  <c r="P508" i="1"/>
  <c r="P432" i="1"/>
  <c r="P437" i="1"/>
  <c r="P438" i="1"/>
  <c r="P439" i="1"/>
  <c r="P363" i="1"/>
  <c r="P368" i="1"/>
  <c r="P369" i="1"/>
  <c r="P370" i="1"/>
  <c r="P294" i="1"/>
  <c r="P299" i="1"/>
  <c r="P300" i="1"/>
  <c r="P301" i="1"/>
  <c r="P230" i="1"/>
  <c r="P231" i="1"/>
  <c r="P232" i="1"/>
  <c r="P156" i="1"/>
  <c r="P161" i="1"/>
  <c r="P162" i="1"/>
  <c r="P163" i="1"/>
  <c r="P87" i="1"/>
  <c r="P92" i="1"/>
  <c r="P93" i="1"/>
  <c r="P94" i="1"/>
  <c r="P18" i="1"/>
  <c r="P23" i="1"/>
  <c r="P24" i="1"/>
  <c r="P25" i="1"/>
  <c r="O3149" i="1"/>
  <c r="O3150" i="1"/>
  <c r="O3123" i="1"/>
  <c r="O3126" i="1" s="1"/>
  <c r="O3128" i="1"/>
  <c r="O3129" i="1"/>
  <c r="O3130" i="1"/>
  <c r="O3054" i="1"/>
  <c r="O3056" i="1" s="1"/>
  <c r="O3059" i="1"/>
  <c r="O3060" i="1"/>
  <c r="O3061" i="1"/>
  <c r="O2985" i="1"/>
  <c r="O2990" i="1"/>
  <c r="O2991" i="1"/>
  <c r="O2992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5" i="1"/>
  <c r="O2916" i="1"/>
  <c r="O2921" i="1"/>
  <c r="O2922" i="1"/>
  <c r="O2923" i="1"/>
  <c r="O2847" i="1"/>
  <c r="T2849" i="1" s="1"/>
  <c r="O2852" i="1"/>
  <c r="O2853" i="1"/>
  <c r="O2854" i="1"/>
  <c r="O2778" i="1"/>
  <c r="T2780" i="1" s="1"/>
  <c r="O2783" i="1"/>
  <c r="O2784" i="1"/>
  <c r="O2785" i="1"/>
  <c r="O2709" i="1"/>
  <c r="T2711" i="1" s="1"/>
  <c r="O2714" i="1"/>
  <c r="O2715" i="1"/>
  <c r="O2716" i="1"/>
  <c r="O2640" i="1"/>
  <c r="O2645" i="1"/>
  <c r="O2646" i="1"/>
  <c r="O2647" i="1"/>
  <c r="O2571" i="1"/>
  <c r="T2573" i="1" s="1"/>
  <c r="O2576" i="1"/>
  <c r="O2577" i="1"/>
  <c r="O2578" i="1"/>
  <c r="O2521" i="1"/>
  <c r="O2502" i="1"/>
  <c r="T2504" i="1" s="1"/>
  <c r="O2507" i="1"/>
  <c r="O2508" i="1"/>
  <c r="O2509" i="1"/>
  <c r="O2433" i="1"/>
  <c r="O2438" i="1"/>
  <c r="O2439" i="1"/>
  <c r="O2440" i="1"/>
  <c r="O2364" i="1"/>
  <c r="T2366" i="1" s="1"/>
  <c r="O2369" i="1"/>
  <c r="O2370" i="1"/>
  <c r="O2371" i="1"/>
  <c r="O2335" i="1"/>
  <c r="O2317" i="1"/>
  <c r="O2295" i="1"/>
  <c r="T2297" i="1" s="1"/>
  <c r="O2300" i="1"/>
  <c r="O2301" i="1"/>
  <c r="O2302" i="1"/>
  <c r="O2226" i="1"/>
  <c r="O2231" i="1"/>
  <c r="O2232" i="1"/>
  <c r="O2233" i="1"/>
  <c r="O2157" i="1"/>
  <c r="O2159" i="1" s="1"/>
  <c r="O2162" i="1"/>
  <c r="O2163" i="1"/>
  <c r="O2164" i="1"/>
  <c r="O2088" i="1"/>
  <c r="O2093" i="1"/>
  <c r="O2094" i="1"/>
  <c r="O2095" i="1"/>
  <c r="O2019" i="1"/>
  <c r="T2021" i="1" s="1"/>
  <c r="O2024" i="1"/>
  <c r="O2025" i="1"/>
  <c r="O2026" i="1"/>
  <c r="O1950" i="1"/>
  <c r="O1955" i="1"/>
  <c r="O1956" i="1"/>
  <c r="O1957" i="1"/>
  <c r="O1881" i="1"/>
  <c r="T1883" i="1" s="1"/>
  <c r="O1886" i="1"/>
  <c r="O1887" i="1"/>
  <c r="O1888" i="1"/>
  <c r="O1812" i="1"/>
  <c r="O1817" i="1"/>
  <c r="O1818" i="1"/>
  <c r="O1819" i="1"/>
  <c r="O1743" i="1"/>
  <c r="O1745" i="1" s="1"/>
  <c r="O1748" i="1"/>
  <c r="O1749" i="1"/>
  <c r="O1750" i="1"/>
  <c r="O1674" i="1"/>
  <c r="O1679" i="1"/>
  <c r="O1680" i="1"/>
  <c r="O1681" i="1"/>
  <c r="O1643" i="1"/>
  <c r="O1644" i="1"/>
  <c r="O1652" i="1"/>
  <c r="O1622" i="1"/>
  <c r="O1623" i="1"/>
  <c r="O1624" i="1"/>
  <c r="O1625" i="1"/>
  <c r="O1634" i="1"/>
  <c r="O1605" i="1"/>
  <c r="T1607" i="1" s="1"/>
  <c r="O1610" i="1"/>
  <c r="O1611" i="1"/>
  <c r="O1612" i="1"/>
  <c r="O1536" i="1"/>
  <c r="O1544" i="1" s="1"/>
  <c r="T1546" i="1" s="1"/>
  <c r="O1541" i="1"/>
  <c r="O1542" i="1"/>
  <c r="O1543" i="1"/>
  <c r="O1467" i="1"/>
  <c r="O1472" i="1"/>
  <c r="O1473" i="1"/>
  <c r="O1474" i="1"/>
  <c r="O1398" i="1"/>
  <c r="T1400" i="1" s="1"/>
  <c r="O1403" i="1"/>
  <c r="O1404" i="1"/>
  <c r="O1405" i="1"/>
  <c r="O1329" i="1"/>
  <c r="O1334" i="1"/>
  <c r="O1335" i="1"/>
  <c r="O1336" i="1"/>
  <c r="O1260" i="1"/>
  <c r="O1265" i="1"/>
  <c r="O1266" i="1"/>
  <c r="O1267" i="1"/>
  <c r="O1191" i="1"/>
  <c r="O1196" i="1"/>
  <c r="O1197" i="1"/>
  <c r="O1198" i="1"/>
  <c r="O1122" i="1"/>
  <c r="T1124" i="1" s="1"/>
  <c r="O1127" i="1"/>
  <c r="O1128" i="1"/>
  <c r="O1129" i="1"/>
  <c r="O1053" i="1"/>
  <c r="O1056" i="1" s="1"/>
  <c r="O1058" i="1"/>
  <c r="O1059" i="1"/>
  <c r="O1060" i="1"/>
  <c r="O984" i="1"/>
  <c r="O989" i="1"/>
  <c r="O990" i="1"/>
  <c r="O991" i="1"/>
  <c r="O915" i="1"/>
  <c r="T917" i="1" s="1"/>
  <c r="O920" i="1"/>
  <c r="O921" i="1"/>
  <c r="O922" i="1"/>
  <c r="O846" i="1"/>
  <c r="O851" i="1"/>
  <c r="O852" i="1"/>
  <c r="O853" i="1"/>
  <c r="O777" i="1"/>
  <c r="T779" i="1" s="1"/>
  <c r="O782" i="1"/>
  <c r="O783" i="1"/>
  <c r="O784" i="1"/>
  <c r="O708" i="1"/>
  <c r="O713" i="1"/>
  <c r="O714" i="1"/>
  <c r="O715" i="1"/>
  <c r="O639" i="1"/>
  <c r="O647" i="1" s="1"/>
  <c r="T649" i="1" s="1"/>
  <c r="O644" i="1"/>
  <c r="O645" i="1"/>
  <c r="O646" i="1"/>
  <c r="O570" i="1"/>
  <c r="O575" i="1"/>
  <c r="O576" i="1"/>
  <c r="O577" i="1"/>
  <c r="O501" i="1"/>
  <c r="O503" i="1" s="1"/>
  <c r="O506" i="1"/>
  <c r="O507" i="1"/>
  <c r="O508" i="1"/>
  <c r="O432" i="1"/>
  <c r="O437" i="1"/>
  <c r="O438" i="1"/>
  <c r="O439" i="1"/>
  <c r="O363" i="1"/>
  <c r="T365" i="1" s="1"/>
  <c r="O368" i="1"/>
  <c r="O369" i="1"/>
  <c r="O370" i="1"/>
  <c r="O294" i="1"/>
  <c r="O297" i="1" s="1"/>
  <c r="O299" i="1"/>
  <c r="O300" i="1"/>
  <c r="O301" i="1"/>
  <c r="O227" i="1"/>
  <c r="O230" i="1"/>
  <c r="O231" i="1"/>
  <c r="O232" i="1"/>
  <c r="O156" i="1"/>
  <c r="T158" i="1" s="1"/>
  <c r="O161" i="1"/>
  <c r="O162" i="1"/>
  <c r="O163" i="1"/>
  <c r="O87" i="1"/>
  <c r="O92" i="1"/>
  <c r="O93" i="1"/>
  <c r="O94" i="1"/>
  <c r="O18" i="1"/>
  <c r="O23" i="1"/>
  <c r="O24" i="1"/>
  <c r="O25" i="1"/>
  <c r="N3149" i="1"/>
  <c r="N3150" i="1"/>
  <c r="N3123" i="1"/>
  <c r="N3128" i="1"/>
  <c r="N3129" i="1"/>
  <c r="N3130" i="1"/>
  <c r="N3054" i="1"/>
  <c r="N3059" i="1"/>
  <c r="N3060" i="1"/>
  <c r="N3061" i="1"/>
  <c r="N2985" i="1"/>
  <c r="N2990" i="1"/>
  <c r="N2991" i="1"/>
  <c r="N2992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5" i="1"/>
  <c r="N2916" i="1"/>
  <c r="N2924" i="1" s="1"/>
  <c r="S2926" i="1" s="1"/>
  <c r="N2921" i="1"/>
  <c r="N2922" i="1"/>
  <c r="N2923" i="1"/>
  <c r="N2847" i="1"/>
  <c r="N2852" i="1"/>
  <c r="N2853" i="1"/>
  <c r="N2854" i="1"/>
  <c r="N2778" i="1"/>
  <c r="N2786" i="1" s="1"/>
  <c r="N2783" i="1"/>
  <c r="N2784" i="1"/>
  <c r="N2785" i="1"/>
  <c r="N2709" i="1"/>
  <c r="N2714" i="1"/>
  <c r="N2715" i="1"/>
  <c r="N2716" i="1"/>
  <c r="N2645" i="1"/>
  <c r="N2640" i="1"/>
  <c r="N2646" i="1"/>
  <c r="N2647" i="1"/>
  <c r="N2571" i="1"/>
  <c r="N2574" i="1" s="1"/>
  <c r="N2576" i="1"/>
  <c r="N2577" i="1"/>
  <c r="N2578" i="1"/>
  <c r="N2521" i="1"/>
  <c r="N2502" i="1"/>
  <c r="N2507" i="1"/>
  <c r="N2508" i="1"/>
  <c r="N2509" i="1"/>
  <c r="N2433" i="1"/>
  <c r="N2438" i="1"/>
  <c r="N2439" i="1"/>
  <c r="N2440" i="1"/>
  <c r="N2364" i="1"/>
  <c r="N2369" i="1"/>
  <c r="N2370" i="1"/>
  <c r="N2371" i="1"/>
  <c r="N2335" i="1"/>
  <c r="N2317" i="1"/>
  <c r="N2295" i="1"/>
  <c r="S2297" i="1" s="1"/>
  <c r="N2300" i="1"/>
  <c r="N2301" i="1"/>
  <c r="N2302" i="1"/>
  <c r="N2226" i="1"/>
  <c r="N2231" i="1"/>
  <c r="N2232" i="1"/>
  <c r="N2233" i="1"/>
  <c r="N2157" i="1"/>
  <c r="N2162" i="1"/>
  <c r="N2163" i="1"/>
  <c r="N2164" i="1"/>
  <c r="N2088" i="1"/>
  <c r="N2096" i="1" s="1"/>
  <c r="S2098" i="1" s="1"/>
  <c r="N2093" i="1"/>
  <c r="N2094" i="1"/>
  <c r="N2095" i="1"/>
  <c r="N2019" i="1"/>
  <c r="N2022" i="1" s="1"/>
  <c r="N2024" i="1"/>
  <c r="N2025" i="1"/>
  <c r="N2026" i="1"/>
  <c r="N1950" i="1"/>
  <c r="N1955" i="1"/>
  <c r="N1956" i="1"/>
  <c r="N1957" i="1"/>
  <c r="N1881" i="1"/>
  <c r="N1886" i="1"/>
  <c r="N1887" i="1"/>
  <c r="N1888" i="1"/>
  <c r="N1812" i="1"/>
  <c r="S1814" i="1" s="1"/>
  <c r="N1817" i="1"/>
  <c r="N1818" i="1"/>
  <c r="N1819" i="1"/>
  <c r="N1743" i="1"/>
  <c r="S1745" i="1" s="1"/>
  <c r="N1748" i="1"/>
  <c r="N1749" i="1"/>
  <c r="N1750" i="1"/>
  <c r="N1674" i="1"/>
  <c r="N1682" i="1" s="1"/>
  <c r="N1679" i="1"/>
  <c r="N1680" i="1"/>
  <c r="N1681" i="1"/>
  <c r="N1643" i="1"/>
  <c r="N1644" i="1"/>
  <c r="N1652" i="1"/>
  <c r="N1622" i="1"/>
  <c r="N1623" i="1"/>
  <c r="N1625" i="1"/>
  <c r="N1626" i="1"/>
  <c r="N1634" i="1"/>
  <c r="N1605" i="1"/>
  <c r="N1607" i="1" s="1"/>
  <c r="N1610" i="1"/>
  <c r="N1611" i="1"/>
  <c r="N1612" i="1"/>
  <c r="N1536" i="1"/>
  <c r="N1541" i="1"/>
  <c r="N1542" i="1"/>
  <c r="N1543" i="1"/>
  <c r="N1467" i="1"/>
  <c r="N1475" i="1" s="1"/>
  <c r="N1472" i="1"/>
  <c r="N1473" i="1"/>
  <c r="N1474" i="1"/>
  <c r="N1398" i="1"/>
  <c r="N1403" i="1"/>
  <c r="N1404" i="1"/>
  <c r="N1405" i="1"/>
  <c r="N1329" i="1"/>
  <c r="S1331" i="1" s="1"/>
  <c r="N1334" i="1"/>
  <c r="N1335" i="1"/>
  <c r="N1336" i="1"/>
  <c r="N1260" i="1"/>
  <c r="S1262" i="1" s="1"/>
  <c r="N1265" i="1"/>
  <c r="N1266" i="1"/>
  <c r="N1267" i="1"/>
  <c r="N1191" i="1"/>
  <c r="N1196" i="1"/>
  <c r="N1197" i="1"/>
  <c r="N1198" i="1"/>
  <c r="N1122" i="1"/>
  <c r="N1130" i="1" s="1"/>
  <c r="S1132" i="1" s="1"/>
  <c r="N1127" i="1"/>
  <c r="N1128" i="1"/>
  <c r="N1129" i="1"/>
  <c r="N1053" i="1"/>
  <c r="N1058" i="1"/>
  <c r="N1059" i="1"/>
  <c r="N1060" i="1"/>
  <c r="N984" i="1"/>
  <c r="N986" i="1" s="1"/>
  <c r="N989" i="1"/>
  <c r="N990" i="1"/>
  <c r="N991" i="1"/>
  <c r="N915" i="1"/>
  <c r="N920" i="1"/>
  <c r="N921" i="1"/>
  <c r="N922" i="1"/>
  <c r="N846" i="1"/>
  <c r="S848" i="1" s="1"/>
  <c r="N851" i="1"/>
  <c r="N852" i="1"/>
  <c r="N853" i="1"/>
  <c r="N777" i="1"/>
  <c r="N782" i="1"/>
  <c r="N783" i="1"/>
  <c r="N784" i="1"/>
  <c r="N708" i="1"/>
  <c r="N713" i="1"/>
  <c r="N714" i="1"/>
  <c r="N715" i="1"/>
  <c r="N639" i="1"/>
  <c r="S641" i="1" s="1"/>
  <c r="N644" i="1"/>
  <c r="N645" i="1"/>
  <c r="N646" i="1"/>
  <c r="N570" i="1"/>
  <c r="S572" i="1" s="1"/>
  <c r="N575" i="1"/>
  <c r="N576" i="1"/>
  <c r="N577" i="1"/>
  <c r="N501" i="1"/>
  <c r="N502" i="1" s="1"/>
  <c r="N506" i="1"/>
  <c r="N507" i="1"/>
  <c r="N508" i="1"/>
  <c r="G459" i="1"/>
  <c r="N432" i="1"/>
  <c r="N435" i="1" s="1"/>
  <c r="N437" i="1"/>
  <c r="N438" i="1"/>
  <c r="N439" i="1"/>
  <c r="N363" i="1"/>
  <c r="N366" i="1" s="1"/>
  <c r="N368" i="1"/>
  <c r="N369" i="1"/>
  <c r="N370" i="1"/>
  <c r="N294" i="1"/>
  <c r="N299" i="1"/>
  <c r="N300" i="1"/>
  <c r="N301" i="1"/>
  <c r="N225" i="1"/>
  <c r="N230" i="1"/>
  <c r="N231" i="1"/>
  <c r="N232" i="1"/>
  <c r="N156" i="1"/>
  <c r="N161" i="1"/>
  <c r="N162" i="1"/>
  <c r="N163" i="1"/>
  <c r="N87" i="1"/>
  <c r="N92" i="1"/>
  <c r="N93" i="1"/>
  <c r="N94" i="1"/>
  <c r="N18" i="1"/>
  <c r="N23" i="1"/>
  <c r="N24" i="1"/>
  <c r="N25" i="1"/>
  <c r="AK5" i="1"/>
  <c r="AK7" i="1"/>
  <c r="AK8" i="1"/>
  <c r="AJ5" i="1"/>
  <c r="AJ7" i="1"/>
  <c r="AJ8" i="1"/>
  <c r="AI5" i="1"/>
  <c r="AI7" i="1"/>
  <c r="AI8" i="1"/>
  <c r="AH5" i="1"/>
  <c r="AH7" i="1"/>
  <c r="Q3126" i="1"/>
  <c r="Q2924" i="1"/>
  <c r="Q2919" i="1"/>
  <c r="Q2855" i="1"/>
  <c r="R2856" i="1" s="1"/>
  <c r="Q2779" i="1"/>
  <c r="Q2574" i="1"/>
  <c r="Q2573" i="1"/>
  <c r="Q2303" i="1"/>
  <c r="Q2297" i="1"/>
  <c r="Q2227" i="1"/>
  <c r="Q2021" i="1"/>
  <c r="Q1951" i="1"/>
  <c r="Q1751" i="1"/>
  <c r="Q1682" i="1"/>
  <c r="Q1613" i="1"/>
  <c r="Q1607" i="1"/>
  <c r="Q1337" i="1"/>
  <c r="R1338" i="1" s="1"/>
  <c r="Q1194" i="1"/>
  <c r="Q640" i="1"/>
  <c r="Q578" i="1"/>
  <c r="R579" i="1" s="1"/>
  <c r="Q297" i="1"/>
  <c r="Q296" i="1"/>
  <c r="P3131" i="1"/>
  <c r="P3126" i="1"/>
  <c r="P2924" i="1"/>
  <c r="P2849" i="1"/>
  <c r="P2779" i="1"/>
  <c r="P2298" i="1"/>
  <c r="P2096" i="1"/>
  <c r="P2022" i="1"/>
  <c r="P2021" i="1"/>
  <c r="P1745" i="1"/>
  <c r="P1194" i="1"/>
  <c r="P509" i="1"/>
  <c r="P297" i="1"/>
  <c r="P227" i="1"/>
  <c r="P164" i="1"/>
  <c r="P95" i="1"/>
  <c r="O2850" i="1"/>
  <c r="O2579" i="1"/>
  <c r="T2581" i="1" s="1"/>
  <c r="O2573" i="1"/>
  <c r="O2022" i="1"/>
  <c r="O992" i="1"/>
  <c r="T994" i="1" s="1"/>
  <c r="O296" i="1"/>
  <c r="N3126" i="1"/>
  <c r="N3125" i="1"/>
  <c r="N2918" i="1"/>
  <c r="N26" i="1"/>
  <c r="S28" i="1" s="1"/>
  <c r="M708" i="1"/>
  <c r="M1467" i="1"/>
  <c r="I1467" i="1"/>
  <c r="I1475" i="1" s="1"/>
  <c r="L1467" i="1"/>
  <c r="L1475" i="1" s="1"/>
  <c r="M1474" i="1"/>
  <c r="M1473" i="1"/>
  <c r="M1472" i="1"/>
  <c r="K1536" i="1"/>
  <c r="J1536" i="1"/>
  <c r="T1539" i="1" s="1"/>
  <c r="H1536" i="1"/>
  <c r="G1536" i="1"/>
  <c r="G1538" i="1" s="1"/>
  <c r="F1536" i="1"/>
  <c r="E1536" i="1"/>
  <c r="D1536" i="1"/>
  <c r="D1537" i="1" s="1"/>
  <c r="M1536" i="1"/>
  <c r="M1652" i="1"/>
  <c r="M1645" i="1"/>
  <c r="J1644" i="1"/>
  <c r="K1644" i="1"/>
  <c r="L1644" i="1"/>
  <c r="M1644" i="1"/>
  <c r="M1643" i="1"/>
  <c r="M1641" i="1"/>
  <c r="M1622" i="1"/>
  <c r="M1634" i="1"/>
  <c r="M1623" i="1"/>
  <c r="M1625" i="1"/>
  <c r="M1626" i="1"/>
  <c r="M1627" i="1"/>
  <c r="M1605" i="1"/>
  <c r="R1607" i="1" s="1"/>
  <c r="H1613" i="1"/>
  <c r="L1613" i="1"/>
  <c r="M1612" i="1"/>
  <c r="M1611" i="1"/>
  <c r="M1610" i="1"/>
  <c r="N1724" i="1"/>
  <c r="M1674" i="1"/>
  <c r="C1682" i="1"/>
  <c r="H1682" i="1"/>
  <c r="R1685" i="1" s="1"/>
  <c r="L1682" i="1"/>
  <c r="M1681" i="1"/>
  <c r="M1680" i="1"/>
  <c r="M1679" i="1"/>
  <c r="M1931" i="1"/>
  <c r="M1881" i="1"/>
  <c r="C1889" i="1"/>
  <c r="H1889" i="1"/>
  <c r="L1889" i="1"/>
  <c r="M1888" i="1"/>
  <c r="M1887" i="1"/>
  <c r="M1886" i="1"/>
  <c r="M2019" i="1"/>
  <c r="J2344" i="1"/>
  <c r="N2345" i="1" s="1"/>
  <c r="M2344" i="1"/>
  <c r="Q2345" i="1" s="1"/>
  <c r="M2341" i="1"/>
  <c r="M2335" i="1"/>
  <c r="M2325" i="1"/>
  <c r="M2323" i="1"/>
  <c r="M2295" i="1"/>
  <c r="R2297" i="1" s="1"/>
  <c r="C2303" i="1"/>
  <c r="H2303" i="1"/>
  <c r="R2306" i="1" s="1"/>
  <c r="L2303" i="1"/>
  <c r="M2302" i="1"/>
  <c r="M2301" i="1"/>
  <c r="M2300" i="1"/>
  <c r="E2295" i="1"/>
  <c r="D2295" i="1"/>
  <c r="M2985" i="1"/>
  <c r="R2987" i="1" s="1"/>
  <c r="M570" i="1"/>
  <c r="R572" i="1" s="1"/>
  <c r="G432" i="1"/>
  <c r="M87" i="1"/>
  <c r="R89" i="1" s="1"/>
  <c r="L87" i="1"/>
  <c r="L89" i="1" s="1"/>
  <c r="C95" i="1"/>
  <c r="H87" i="1"/>
  <c r="K87" i="1"/>
  <c r="K95" i="1" s="1"/>
  <c r="J87" i="1"/>
  <c r="I87" i="1"/>
  <c r="E87" i="1"/>
  <c r="M3123" i="1"/>
  <c r="R3125" i="1" s="1"/>
  <c r="G3054" i="1"/>
  <c r="H3055" i="1" s="1"/>
  <c r="E3054" i="1"/>
  <c r="E3062" i="1" s="1"/>
  <c r="D3054" i="1"/>
  <c r="D3055" i="1" s="1"/>
  <c r="M3054" i="1"/>
  <c r="H2965" i="1"/>
  <c r="I2965" i="1"/>
  <c r="J2965" i="1"/>
  <c r="K2965" i="1"/>
  <c r="L2965" i="1"/>
  <c r="M2965" i="1"/>
  <c r="C2962" i="1"/>
  <c r="D2962" i="1"/>
  <c r="H2962" i="1"/>
  <c r="I2962" i="1"/>
  <c r="J2962" i="1"/>
  <c r="K2962" i="1"/>
  <c r="L2962" i="1"/>
  <c r="M2962" i="1"/>
  <c r="C2961" i="1"/>
  <c r="D2961" i="1"/>
  <c r="G2961" i="1"/>
  <c r="H2961" i="1"/>
  <c r="I2961" i="1"/>
  <c r="J2961" i="1"/>
  <c r="K2961" i="1"/>
  <c r="L2961" i="1"/>
  <c r="M2961" i="1"/>
  <c r="C2960" i="1"/>
  <c r="D2960" i="1"/>
  <c r="F2960" i="1"/>
  <c r="G2960" i="1"/>
  <c r="H2960" i="1"/>
  <c r="I2960" i="1"/>
  <c r="J2960" i="1"/>
  <c r="K2960" i="1"/>
  <c r="L2960" i="1"/>
  <c r="M2960" i="1"/>
  <c r="L2855" i="1"/>
  <c r="B2855" i="1"/>
  <c r="M2847" i="1"/>
  <c r="M2848" i="1" s="1"/>
  <c r="M2778" i="1"/>
  <c r="R2780" i="1" s="1"/>
  <c r="M2709" i="1"/>
  <c r="H2709" i="1"/>
  <c r="M2640" i="1"/>
  <c r="G2573" i="1"/>
  <c r="D2571" i="1"/>
  <c r="D2572" i="1" s="1"/>
  <c r="H2572" i="1"/>
  <c r="M2571" i="1"/>
  <c r="M2502" i="1"/>
  <c r="M2433" i="1"/>
  <c r="R2435" i="1" s="1"/>
  <c r="M2226" i="1"/>
  <c r="M2227" i="1" s="1"/>
  <c r="H2226" i="1"/>
  <c r="R2229" i="1" s="1"/>
  <c r="M2364" i="1"/>
  <c r="R2366" i="1" s="1"/>
  <c r="G2157" i="1"/>
  <c r="M2157" i="1"/>
  <c r="F2088" i="1"/>
  <c r="F2096" i="1" s="1"/>
  <c r="M2088" i="1"/>
  <c r="R2090" i="1" s="1"/>
  <c r="L2088" i="1"/>
  <c r="M1950" i="1"/>
  <c r="M1812" i="1"/>
  <c r="R1814" i="1" s="1"/>
  <c r="F1743" i="1"/>
  <c r="F1751" i="1" s="1"/>
  <c r="C1765" i="1"/>
  <c r="D1766" i="1"/>
  <c r="M1743" i="1"/>
  <c r="M1751" i="1" s="1"/>
  <c r="M1398" i="1"/>
  <c r="R1400" i="1" s="1"/>
  <c r="H1398" i="1"/>
  <c r="M1329" i="1"/>
  <c r="R1331" i="1" s="1"/>
  <c r="M1260" i="1"/>
  <c r="R1262" i="1" s="1"/>
  <c r="M1191" i="1"/>
  <c r="R1193" i="1" s="1"/>
  <c r="M1122" i="1"/>
  <c r="R1124" i="1" s="1"/>
  <c r="H1122" i="1"/>
  <c r="M1059" i="1"/>
  <c r="M1053" i="1"/>
  <c r="M984" i="1"/>
  <c r="M915" i="1"/>
  <c r="M846" i="1"/>
  <c r="R848" i="1" s="1"/>
  <c r="M777" i="1"/>
  <c r="R779" i="1" s="1"/>
  <c r="M639" i="1"/>
  <c r="M363" i="1"/>
  <c r="M294" i="1"/>
  <c r="M297" i="1" s="1"/>
  <c r="M225" i="1"/>
  <c r="M228" i="1" s="1"/>
  <c r="M156" i="1"/>
  <c r="H156" i="1"/>
  <c r="M162" i="1"/>
  <c r="M18" i="1"/>
  <c r="M24" i="1"/>
  <c r="AG8" i="1"/>
  <c r="AG7" i="1"/>
  <c r="AG5" i="1"/>
  <c r="M23" i="1"/>
  <c r="C3131" i="1"/>
  <c r="C3132" i="1" s="1"/>
  <c r="H3131" i="1"/>
  <c r="R3134" i="1" s="1"/>
  <c r="L3131" i="1"/>
  <c r="M3130" i="1"/>
  <c r="M3129" i="1"/>
  <c r="M3128" i="1"/>
  <c r="C3062" i="1"/>
  <c r="H3062" i="1"/>
  <c r="R3065" i="1" s="1"/>
  <c r="L3062" i="1"/>
  <c r="L3063" i="1" s="1"/>
  <c r="M3061" i="1"/>
  <c r="M3060" i="1"/>
  <c r="M3059" i="1"/>
  <c r="C2993" i="1"/>
  <c r="H2993" i="1"/>
  <c r="R2996" i="1" s="1"/>
  <c r="L2993" i="1"/>
  <c r="M2992" i="1"/>
  <c r="M2991" i="1"/>
  <c r="M2990" i="1"/>
  <c r="F2963" i="1"/>
  <c r="G2963" i="1"/>
  <c r="H2963" i="1"/>
  <c r="I2963" i="1"/>
  <c r="J2963" i="1"/>
  <c r="K2963" i="1"/>
  <c r="L2963" i="1"/>
  <c r="M2963" i="1"/>
  <c r="C2952" i="1"/>
  <c r="D2952" i="1"/>
  <c r="E2952" i="1"/>
  <c r="F2952" i="1"/>
  <c r="G2952" i="1"/>
  <c r="H2952" i="1"/>
  <c r="I2952" i="1"/>
  <c r="J2952" i="1"/>
  <c r="K2952" i="1"/>
  <c r="L2952" i="1"/>
  <c r="M2952" i="1"/>
  <c r="C2953" i="1"/>
  <c r="D2953" i="1"/>
  <c r="E2953" i="1"/>
  <c r="F2953" i="1"/>
  <c r="G2953" i="1"/>
  <c r="H2953" i="1"/>
  <c r="I2953" i="1"/>
  <c r="J2953" i="1"/>
  <c r="K2953" i="1"/>
  <c r="L2953" i="1"/>
  <c r="M2953" i="1"/>
  <c r="C2954" i="1"/>
  <c r="D2954" i="1"/>
  <c r="E2954" i="1"/>
  <c r="F2954" i="1"/>
  <c r="G2954" i="1"/>
  <c r="H2954" i="1"/>
  <c r="I2954" i="1"/>
  <c r="J2954" i="1"/>
  <c r="K2954" i="1"/>
  <c r="L2954" i="1"/>
  <c r="M2954" i="1"/>
  <c r="C2955" i="1"/>
  <c r="D2955" i="1"/>
  <c r="E2955" i="1"/>
  <c r="F2955" i="1"/>
  <c r="G2955" i="1"/>
  <c r="H2955" i="1"/>
  <c r="I2955" i="1"/>
  <c r="J2955" i="1"/>
  <c r="K2955" i="1"/>
  <c r="L2955" i="1"/>
  <c r="M2955" i="1"/>
  <c r="C2956" i="1"/>
  <c r="D2956" i="1"/>
  <c r="E2956" i="1"/>
  <c r="F2956" i="1"/>
  <c r="G2956" i="1"/>
  <c r="H2956" i="1"/>
  <c r="I2956" i="1"/>
  <c r="J2956" i="1"/>
  <c r="K2956" i="1"/>
  <c r="L2956" i="1"/>
  <c r="M2956" i="1"/>
  <c r="C2957" i="1"/>
  <c r="D2957" i="1"/>
  <c r="E2957" i="1"/>
  <c r="F2957" i="1"/>
  <c r="G2957" i="1"/>
  <c r="H2957" i="1"/>
  <c r="I2957" i="1"/>
  <c r="J2957" i="1"/>
  <c r="K2957" i="1"/>
  <c r="L2957" i="1"/>
  <c r="M2957" i="1"/>
  <c r="C2958" i="1"/>
  <c r="D2958" i="1"/>
  <c r="E2958" i="1"/>
  <c r="F2958" i="1"/>
  <c r="G2958" i="1"/>
  <c r="H2958" i="1"/>
  <c r="I2958" i="1"/>
  <c r="J2958" i="1"/>
  <c r="K2958" i="1"/>
  <c r="L2958" i="1"/>
  <c r="M2958" i="1"/>
  <c r="C2959" i="1"/>
  <c r="D2959" i="1"/>
  <c r="E2959" i="1"/>
  <c r="F2959" i="1"/>
  <c r="G2959" i="1"/>
  <c r="H2959" i="1"/>
  <c r="I2959" i="1"/>
  <c r="J2959" i="1"/>
  <c r="K2959" i="1"/>
  <c r="L2959" i="1"/>
  <c r="M2959" i="1"/>
  <c r="C2951" i="1"/>
  <c r="D2951" i="1"/>
  <c r="E2951" i="1"/>
  <c r="F2951" i="1"/>
  <c r="G2951" i="1"/>
  <c r="H2951" i="1"/>
  <c r="I2951" i="1"/>
  <c r="J2951" i="1"/>
  <c r="K2951" i="1"/>
  <c r="L2951" i="1"/>
  <c r="M2951" i="1"/>
  <c r="M2916" i="1"/>
  <c r="M2917" i="1" s="1"/>
  <c r="C2924" i="1"/>
  <c r="H2924" i="1"/>
  <c r="R2927" i="1" s="1"/>
  <c r="L2924" i="1"/>
  <c r="M2923" i="1"/>
  <c r="M2922" i="1"/>
  <c r="M2921" i="1"/>
  <c r="H2855" i="1"/>
  <c r="M2854" i="1"/>
  <c r="M2853" i="1"/>
  <c r="M2852" i="1"/>
  <c r="C2778" i="1"/>
  <c r="H2778" i="1"/>
  <c r="L2778" i="1"/>
  <c r="M2785" i="1"/>
  <c r="M2784" i="1"/>
  <c r="M2783" i="1"/>
  <c r="C2709" i="1"/>
  <c r="L2709" i="1"/>
  <c r="L2717" i="1" s="1"/>
  <c r="M2716" i="1"/>
  <c r="M2715" i="1"/>
  <c r="M2714" i="1"/>
  <c r="C2640" i="1"/>
  <c r="C2648" i="1" s="1"/>
  <c r="H2640" i="1"/>
  <c r="L2640" i="1"/>
  <c r="L2648" i="1" s="1"/>
  <c r="M2647" i="1"/>
  <c r="M2646" i="1"/>
  <c r="M2645" i="1"/>
  <c r="C2579" i="1"/>
  <c r="H2579" i="1"/>
  <c r="L2579" i="1"/>
  <c r="M2578" i="1"/>
  <c r="M2577" i="1"/>
  <c r="M2576" i="1"/>
  <c r="C2521" i="1"/>
  <c r="D2521" i="1"/>
  <c r="E2521" i="1"/>
  <c r="F2521" i="1"/>
  <c r="G2521" i="1"/>
  <c r="H2521" i="1"/>
  <c r="I2521" i="1"/>
  <c r="J2521" i="1"/>
  <c r="K2521" i="1"/>
  <c r="L2521" i="1"/>
  <c r="M2521" i="1"/>
  <c r="C2510" i="1"/>
  <c r="H2510" i="1"/>
  <c r="L2510" i="1"/>
  <c r="L2513" i="1" s="1"/>
  <c r="M2509" i="1"/>
  <c r="M2508" i="1"/>
  <c r="M2507" i="1"/>
  <c r="C2433" i="1"/>
  <c r="M2436" i="1" s="1"/>
  <c r="H2433" i="1"/>
  <c r="H2435" i="1" s="1"/>
  <c r="L2433" i="1"/>
  <c r="L2441" i="1" s="1"/>
  <c r="M2440" i="1"/>
  <c r="M2439" i="1"/>
  <c r="M2438" i="1"/>
  <c r="C2364" i="1"/>
  <c r="C2372" i="1" s="1"/>
  <c r="H2364" i="1"/>
  <c r="L2364" i="1"/>
  <c r="M2371" i="1"/>
  <c r="M2370" i="1"/>
  <c r="M2369" i="1"/>
  <c r="C2226" i="1"/>
  <c r="C2234" i="1" s="1"/>
  <c r="L2226" i="1"/>
  <c r="M2233" i="1"/>
  <c r="M2232" i="1"/>
  <c r="M2231" i="1"/>
  <c r="C2165" i="1"/>
  <c r="H2165" i="1"/>
  <c r="L2165" i="1"/>
  <c r="M2164" i="1"/>
  <c r="M2163" i="1"/>
  <c r="M2162" i="1"/>
  <c r="C2096" i="1"/>
  <c r="H2096" i="1"/>
  <c r="M2095" i="1"/>
  <c r="M2094" i="1"/>
  <c r="M2093" i="1"/>
  <c r="C2027" i="1"/>
  <c r="H2027" i="1"/>
  <c r="L2027" i="1"/>
  <c r="M2026" i="1"/>
  <c r="M2025" i="1"/>
  <c r="M2024" i="1"/>
  <c r="C1958" i="1"/>
  <c r="H1958" i="1"/>
  <c r="L1958" i="1"/>
  <c r="L1959" i="1" s="1"/>
  <c r="M1957" i="1"/>
  <c r="M1956" i="1"/>
  <c r="M1955" i="1"/>
  <c r="C1812" i="1"/>
  <c r="H1812" i="1"/>
  <c r="H1813" i="1" s="1"/>
  <c r="L1812" i="1"/>
  <c r="M1819" i="1"/>
  <c r="M1818" i="1"/>
  <c r="M1817" i="1"/>
  <c r="C1751" i="1"/>
  <c r="H1751" i="1"/>
  <c r="R1754" i="1" s="1"/>
  <c r="L1751" i="1"/>
  <c r="M1750" i="1"/>
  <c r="M1749" i="1"/>
  <c r="M1748" i="1"/>
  <c r="C1544" i="1"/>
  <c r="L1544" i="1"/>
  <c r="M1543" i="1"/>
  <c r="M1542" i="1"/>
  <c r="M1541" i="1"/>
  <c r="C1398" i="1"/>
  <c r="M1401" i="1" s="1"/>
  <c r="L1398" i="1"/>
  <c r="M1405" i="1"/>
  <c r="M1404" i="1"/>
  <c r="M1403" i="1"/>
  <c r="C1329" i="1"/>
  <c r="H1329" i="1"/>
  <c r="L1329" i="1"/>
  <c r="L1337" i="1" s="1"/>
  <c r="M1336" i="1"/>
  <c r="M1335" i="1"/>
  <c r="M1334" i="1"/>
  <c r="C1260" i="1"/>
  <c r="C1268" i="1" s="1"/>
  <c r="H1260" i="1"/>
  <c r="H1262" i="1" s="1"/>
  <c r="L1260" i="1"/>
  <c r="M1267" i="1"/>
  <c r="M1266" i="1"/>
  <c r="M1265" i="1"/>
  <c r="C1199" i="1"/>
  <c r="H1199" i="1"/>
  <c r="L1199" i="1"/>
  <c r="M1198" i="1"/>
  <c r="M1197" i="1"/>
  <c r="M1196" i="1"/>
  <c r="C1122" i="1"/>
  <c r="L1122" i="1"/>
  <c r="L1130" i="1" s="1"/>
  <c r="M1129" i="1"/>
  <c r="M1128" i="1"/>
  <c r="M1127" i="1"/>
  <c r="M1058" i="1"/>
  <c r="C1053" i="1"/>
  <c r="H1053" i="1"/>
  <c r="L1053" i="1"/>
  <c r="L1061" i="1" s="1"/>
  <c r="M1060" i="1"/>
  <c r="C984" i="1"/>
  <c r="H984" i="1"/>
  <c r="L984" i="1"/>
  <c r="L992" i="1" s="1"/>
  <c r="M991" i="1"/>
  <c r="M990" i="1"/>
  <c r="M989" i="1"/>
  <c r="C915" i="1"/>
  <c r="C923" i="1" s="1"/>
  <c r="H915" i="1"/>
  <c r="L915" i="1"/>
  <c r="M922" i="1"/>
  <c r="M921" i="1"/>
  <c r="M920" i="1"/>
  <c r="C846" i="1"/>
  <c r="H846" i="1"/>
  <c r="L846" i="1"/>
  <c r="M853" i="1"/>
  <c r="M852" i="1"/>
  <c r="M851" i="1"/>
  <c r="C777" i="1"/>
  <c r="H777" i="1"/>
  <c r="H779" i="1" s="1"/>
  <c r="L777" i="1"/>
  <c r="M784" i="1"/>
  <c r="M783" i="1"/>
  <c r="M782" i="1"/>
  <c r="C708" i="1"/>
  <c r="C716" i="1" s="1"/>
  <c r="H708" i="1"/>
  <c r="R711" i="1" s="1"/>
  <c r="L708" i="1"/>
  <c r="M715" i="1"/>
  <c r="M714" i="1"/>
  <c r="M713" i="1"/>
  <c r="C639" i="1"/>
  <c r="C647" i="1" s="1"/>
  <c r="H639" i="1"/>
  <c r="L639" i="1"/>
  <c r="M646" i="1"/>
  <c r="M645" i="1"/>
  <c r="M644" i="1"/>
  <c r="L570" i="1"/>
  <c r="L578" i="1" s="1"/>
  <c r="C570" i="1"/>
  <c r="H570" i="1"/>
  <c r="R573" i="1" s="1"/>
  <c r="M577" i="1"/>
  <c r="M576" i="1"/>
  <c r="M575" i="1"/>
  <c r="M501" i="1"/>
  <c r="M502" i="1" s="1"/>
  <c r="C509" i="1"/>
  <c r="H509" i="1"/>
  <c r="L509" i="1"/>
  <c r="M508" i="1"/>
  <c r="M507" i="1"/>
  <c r="M506" i="1"/>
  <c r="M432" i="1"/>
  <c r="M440" i="1" s="1"/>
  <c r="C440" i="1"/>
  <c r="C441" i="1" s="1"/>
  <c r="H440" i="1"/>
  <c r="L440" i="1"/>
  <c r="M439" i="1"/>
  <c r="M438" i="1"/>
  <c r="M437" i="1"/>
  <c r="C363" i="1"/>
  <c r="L363" i="1"/>
  <c r="L371" i="1" s="1"/>
  <c r="H363" i="1"/>
  <c r="M370" i="1"/>
  <c r="M369" i="1"/>
  <c r="M368" i="1"/>
  <c r="M299" i="1"/>
  <c r="C302" i="1"/>
  <c r="H302" i="1"/>
  <c r="R305" i="1" s="1"/>
  <c r="L302" i="1"/>
  <c r="M301" i="1"/>
  <c r="M300" i="1"/>
  <c r="F265" i="1"/>
  <c r="M232" i="1"/>
  <c r="M231" i="1"/>
  <c r="M230" i="1"/>
  <c r="C233" i="1"/>
  <c r="C234" i="1" s="1"/>
  <c r="H233" i="1"/>
  <c r="R236" i="1" s="1"/>
  <c r="L233" i="1"/>
  <c r="L236" i="1" s="1"/>
  <c r="C156" i="1"/>
  <c r="C164" i="1" s="1"/>
  <c r="L156" i="1"/>
  <c r="M163" i="1"/>
  <c r="M161" i="1"/>
  <c r="M94" i="1"/>
  <c r="M93" i="1"/>
  <c r="M92" i="1"/>
  <c r="M25" i="1"/>
  <c r="C88" i="1"/>
  <c r="D88" i="1"/>
  <c r="G95" i="1"/>
  <c r="F95" i="1"/>
  <c r="D95" i="1"/>
  <c r="B95" i="1"/>
  <c r="D114" i="1"/>
  <c r="C115" i="1"/>
  <c r="D115" i="1"/>
  <c r="E115" i="1"/>
  <c r="G88" i="1"/>
  <c r="G89" i="1"/>
  <c r="C92" i="1"/>
  <c r="D92" i="1"/>
  <c r="E92" i="1"/>
  <c r="F92" i="1"/>
  <c r="G92" i="1"/>
  <c r="H92" i="1"/>
  <c r="I92" i="1"/>
  <c r="J92" i="1"/>
  <c r="K92" i="1"/>
  <c r="L92" i="1"/>
  <c r="G93" i="1"/>
  <c r="H93" i="1"/>
  <c r="I93" i="1"/>
  <c r="J93" i="1"/>
  <c r="K93" i="1"/>
  <c r="L93" i="1"/>
  <c r="L94" i="1"/>
  <c r="D132" i="1"/>
  <c r="C133" i="1"/>
  <c r="D133" i="1"/>
  <c r="E133" i="1"/>
  <c r="B156" i="1"/>
  <c r="D156" i="1"/>
  <c r="D164" i="1" s="1"/>
  <c r="E156" i="1"/>
  <c r="F156" i="1"/>
  <c r="F164" i="1" s="1"/>
  <c r="G156" i="1"/>
  <c r="I156" i="1"/>
  <c r="S159" i="1" s="1"/>
  <c r="J156" i="1"/>
  <c r="K156" i="1"/>
  <c r="C161" i="1"/>
  <c r="D161" i="1"/>
  <c r="E161" i="1"/>
  <c r="F161" i="1"/>
  <c r="G161" i="1"/>
  <c r="H161" i="1"/>
  <c r="I161" i="1"/>
  <c r="J161" i="1"/>
  <c r="K161" i="1"/>
  <c r="L161" i="1"/>
  <c r="G162" i="1"/>
  <c r="H162" i="1"/>
  <c r="I162" i="1"/>
  <c r="J162" i="1"/>
  <c r="K162" i="1"/>
  <c r="L162" i="1"/>
  <c r="L163" i="1"/>
  <c r="C226" i="1"/>
  <c r="D226" i="1"/>
  <c r="E226" i="1"/>
  <c r="F226" i="1"/>
  <c r="G226" i="1"/>
  <c r="H226" i="1"/>
  <c r="I226" i="1"/>
  <c r="J226" i="1"/>
  <c r="K226" i="1"/>
  <c r="L226" i="1"/>
  <c r="G227" i="1"/>
  <c r="H227" i="1"/>
  <c r="I227" i="1"/>
  <c r="J227" i="1"/>
  <c r="K227" i="1"/>
  <c r="L227" i="1"/>
  <c r="C230" i="1"/>
  <c r="D230" i="1"/>
  <c r="E230" i="1"/>
  <c r="F230" i="1"/>
  <c r="G230" i="1"/>
  <c r="H230" i="1"/>
  <c r="I230" i="1"/>
  <c r="J230" i="1"/>
  <c r="K230" i="1"/>
  <c r="L230" i="1"/>
  <c r="G231" i="1"/>
  <c r="H231" i="1"/>
  <c r="I231" i="1"/>
  <c r="J231" i="1"/>
  <c r="K231" i="1"/>
  <c r="L231" i="1"/>
  <c r="L232" i="1"/>
  <c r="D233" i="1"/>
  <c r="E234" i="1" s="1"/>
  <c r="E233" i="1"/>
  <c r="F233" i="1"/>
  <c r="G233" i="1"/>
  <c r="I233" i="1"/>
  <c r="I235" i="1" s="1"/>
  <c r="J233" i="1"/>
  <c r="T236" i="1" s="1"/>
  <c r="K233" i="1"/>
  <c r="C295" i="1"/>
  <c r="D295" i="1"/>
  <c r="E295" i="1"/>
  <c r="F295" i="1"/>
  <c r="G295" i="1"/>
  <c r="H295" i="1"/>
  <c r="I295" i="1"/>
  <c r="J295" i="1"/>
  <c r="K295" i="1"/>
  <c r="L295" i="1"/>
  <c r="G296" i="1"/>
  <c r="H296" i="1"/>
  <c r="I296" i="1"/>
  <c r="J296" i="1"/>
  <c r="K296" i="1"/>
  <c r="L296" i="1"/>
  <c r="L297" i="1"/>
  <c r="C299" i="1"/>
  <c r="D299" i="1"/>
  <c r="E299" i="1"/>
  <c r="F299" i="1"/>
  <c r="G299" i="1"/>
  <c r="H299" i="1"/>
  <c r="I299" i="1"/>
  <c r="J299" i="1"/>
  <c r="K299" i="1"/>
  <c r="L299" i="1"/>
  <c r="G300" i="1"/>
  <c r="H300" i="1"/>
  <c r="I300" i="1"/>
  <c r="J300" i="1"/>
  <c r="K300" i="1"/>
  <c r="L300" i="1"/>
  <c r="L301" i="1"/>
  <c r="B302" i="1"/>
  <c r="D302" i="1"/>
  <c r="E302" i="1"/>
  <c r="F302" i="1"/>
  <c r="G302" i="1"/>
  <c r="I302" i="1"/>
  <c r="S305" i="1" s="1"/>
  <c r="J302" i="1"/>
  <c r="J304" i="1" s="1"/>
  <c r="K302" i="1"/>
  <c r="L303" i="1" s="1"/>
  <c r="B363" i="1"/>
  <c r="B371" i="1" s="1"/>
  <c r="D363" i="1"/>
  <c r="D371" i="1" s="1"/>
  <c r="E363" i="1"/>
  <c r="E371" i="1" s="1"/>
  <c r="F363" i="1"/>
  <c r="G363" i="1"/>
  <c r="I363" i="1"/>
  <c r="J363" i="1"/>
  <c r="J364" i="1" s="1"/>
  <c r="K363" i="1"/>
  <c r="L364" i="1" s="1"/>
  <c r="C368" i="1"/>
  <c r="D368" i="1"/>
  <c r="E368" i="1"/>
  <c r="F368" i="1"/>
  <c r="G368" i="1"/>
  <c r="H368" i="1"/>
  <c r="I368" i="1"/>
  <c r="J368" i="1"/>
  <c r="K368" i="1"/>
  <c r="L368" i="1"/>
  <c r="G369" i="1"/>
  <c r="H369" i="1"/>
  <c r="I369" i="1"/>
  <c r="J369" i="1"/>
  <c r="K369" i="1"/>
  <c r="L369" i="1"/>
  <c r="L370" i="1"/>
  <c r="C433" i="1"/>
  <c r="D433" i="1"/>
  <c r="E433" i="1"/>
  <c r="F433" i="1"/>
  <c r="I433" i="1"/>
  <c r="J433" i="1"/>
  <c r="K433" i="1"/>
  <c r="L433" i="1"/>
  <c r="H434" i="1"/>
  <c r="I434" i="1"/>
  <c r="J434" i="1"/>
  <c r="K434" i="1"/>
  <c r="L435" i="1"/>
  <c r="C437" i="1"/>
  <c r="D437" i="1"/>
  <c r="E437" i="1"/>
  <c r="F437" i="1"/>
  <c r="G437" i="1"/>
  <c r="H437" i="1"/>
  <c r="I437" i="1"/>
  <c r="J437" i="1"/>
  <c r="K437" i="1"/>
  <c r="L437" i="1"/>
  <c r="G438" i="1"/>
  <c r="H438" i="1"/>
  <c r="I438" i="1"/>
  <c r="J438" i="1"/>
  <c r="K438" i="1"/>
  <c r="L438" i="1"/>
  <c r="L439" i="1"/>
  <c r="B440" i="1"/>
  <c r="D440" i="1"/>
  <c r="E440" i="1"/>
  <c r="F440" i="1"/>
  <c r="I440" i="1"/>
  <c r="I442" i="1" s="1"/>
  <c r="J440" i="1"/>
  <c r="T443" i="1" s="1"/>
  <c r="K440" i="1"/>
  <c r="F458" i="1"/>
  <c r="E460" i="1"/>
  <c r="G460" i="1"/>
  <c r="H460" i="1"/>
  <c r="I460" i="1"/>
  <c r="G462" i="1"/>
  <c r="H462" i="1"/>
  <c r="I462" i="1"/>
  <c r="C502" i="1"/>
  <c r="D502" i="1"/>
  <c r="E502" i="1"/>
  <c r="F502" i="1"/>
  <c r="G502" i="1"/>
  <c r="H502" i="1"/>
  <c r="I502" i="1"/>
  <c r="J502" i="1"/>
  <c r="K502" i="1"/>
  <c r="L502" i="1"/>
  <c r="G503" i="1"/>
  <c r="H503" i="1"/>
  <c r="I503" i="1"/>
  <c r="J503" i="1"/>
  <c r="K503" i="1"/>
  <c r="L503" i="1"/>
  <c r="L504" i="1"/>
  <c r="C506" i="1"/>
  <c r="D506" i="1"/>
  <c r="E506" i="1"/>
  <c r="F506" i="1"/>
  <c r="G506" i="1"/>
  <c r="H506" i="1"/>
  <c r="I506" i="1"/>
  <c r="J506" i="1"/>
  <c r="K506" i="1"/>
  <c r="L506" i="1"/>
  <c r="G507" i="1"/>
  <c r="H507" i="1"/>
  <c r="I507" i="1"/>
  <c r="J507" i="1"/>
  <c r="K507" i="1"/>
  <c r="L507" i="1"/>
  <c r="L508" i="1"/>
  <c r="B509" i="1"/>
  <c r="D509" i="1"/>
  <c r="E509" i="1"/>
  <c r="F509" i="1"/>
  <c r="G509" i="1"/>
  <c r="I509" i="1"/>
  <c r="S512" i="1" s="1"/>
  <c r="J509" i="1"/>
  <c r="K509" i="1"/>
  <c r="B570" i="1"/>
  <c r="B578" i="1" s="1"/>
  <c r="D570" i="1"/>
  <c r="E570" i="1"/>
  <c r="E578" i="1" s="1"/>
  <c r="G570" i="1"/>
  <c r="I570" i="1"/>
  <c r="J570" i="1"/>
  <c r="J578" i="1" s="1"/>
  <c r="K570" i="1"/>
  <c r="L571" i="1" s="1"/>
  <c r="C575" i="1"/>
  <c r="D575" i="1"/>
  <c r="E575" i="1"/>
  <c r="F575" i="1"/>
  <c r="G575" i="1"/>
  <c r="H575" i="1"/>
  <c r="I575" i="1"/>
  <c r="J575" i="1"/>
  <c r="K575" i="1"/>
  <c r="L575" i="1"/>
  <c r="G576" i="1"/>
  <c r="H576" i="1"/>
  <c r="I576" i="1"/>
  <c r="J576" i="1"/>
  <c r="K576" i="1"/>
  <c r="L576" i="1"/>
  <c r="L577" i="1"/>
  <c r="B639" i="1"/>
  <c r="D639" i="1"/>
  <c r="E639" i="1"/>
  <c r="G639" i="1"/>
  <c r="I639" i="1"/>
  <c r="S642" i="1" s="1"/>
  <c r="J639" i="1"/>
  <c r="K639" i="1"/>
  <c r="P641" i="1" s="1"/>
  <c r="C644" i="1"/>
  <c r="D644" i="1"/>
  <c r="E644" i="1"/>
  <c r="F644" i="1"/>
  <c r="G644" i="1"/>
  <c r="H644" i="1"/>
  <c r="I644" i="1"/>
  <c r="J644" i="1"/>
  <c r="K644" i="1"/>
  <c r="L644" i="1"/>
  <c r="G645" i="1"/>
  <c r="H645" i="1"/>
  <c r="I645" i="1"/>
  <c r="J645" i="1"/>
  <c r="K645" i="1"/>
  <c r="L645" i="1"/>
  <c r="L646" i="1"/>
  <c r="B708" i="1"/>
  <c r="B716" i="1" s="1"/>
  <c r="D708" i="1"/>
  <c r="I710" i="1" s="1"/>
  <c r="E708" i="1"/>
  <c r="G708" i="1"/>
  <c r="I708" i="1"/>
  <c r="S711" i="1" s="1"/>
  <c r="J708" i="1"/>
  <c r="K708" i="1"/>
  <c r="K716" i="1" s="1"/>
  <c r="C713" i="1"/>
  <c r="D713" i="1"/>
  <c r="E713" i="1"/>
  <c r="F713" i="1"/>
  <c r="G713" i="1"/>
  <c r="H713" i="1"/>
  <c r="I713" i="1"/>
  <c r="J713" i="1"/>
  <c r="K713" i="1"/>
  <c r="L713" i="1"/>
  <c r="G714" i="1"/>
  <c r="H714" i="1"/>
  <c r="I714" i="1"/>
  <c r="J714" i="1"/>
  <c r="K714" i="1"/>
  <c r="L714" i="1"/>
  <c r="L715" i="1"/>
  <c r="B777" i="1"/>
  <c r="D777" i="1"/>
  <c r="E777" i="1"/>
  <c r="F778" i="1" s="1"/>
  <c r="F777" i="1"/>
  <c r="G777" i="1"/>
  <c r="G785" i="1" s="1"/>
  <c r="I777" i="1"/>
  <c r="S780" i="1" s="1"/>
  <c r="J777" i="1"/>
  <c r="J778" i="1" s="1"/>
  <c r="K777" i="1"/>
  <c r="C782" i="1"/>
  <c r="D782" i="1"/>
  <c r="E782" i="1"/>
  <c r="F782" i="1"/>
  <c r="G782" i="1"/>
  <c r="H782" i="1"/>
  <c r="I782" i="1"/>
  <c r="J782" i="1"/>
  <c r="K782" i="1"/>
  <c r="L782" i="1"/>
  <c r="G783" i="1"/>
  <c r="H783" i="1"/>
  <c r="I783" i="1"/>
  <c r="J783" i="1"/>
  <c r="K783" i="1"/>
  <c r="L783" i="1"/>
  <c r="L784" i="1"/>
  <c r="B846" i="1"/>
  <c r="D846" i="1"/>
  <c r="E847" i="1" s="1"/>
  <c r="E846" i="1"/>
  <c r="G846" i="1"/>
  <c r="I846" i="1"/>
  <c r="S849" i="1" s="1"/>
  <c r="J846" i="1"/>
  <c r="J854" i="1" s="1"/>
  <c r="K846" i="1"/>
  <c r="C851" i="1"/>
  <c r="D851" i="1"/>
  <c r="E851" i="1"/>
  <c r="F851" i="1"/>
  <c r="G851" i="1"/>
  <c r="H851" i="1"/>
  <c r="I851" i="1"/>
  <c r="J851" i="1"/>
  <c r="K851" i="1"/>
  <c r="L851" i="1"/>
  <c r="G852" i="1"/>
  <c r="H852" i="1"/>
  <c r="I852" i="1"/>
  <c r="J852" i="1"/>
  <c r="K852" i="1"/>
  <c r="L852" i="1"/>
  <c r="L853" i="1"/>
  <c r="B915" i="1"/>
  <c r="B923" i="1" s="1"/>
  <c r="C924" i="1" s="1"/>
  <c r="D915" i="1"/>
  <c r="D923" i="1" s="1"/>
  <c r="E915" i="1"/>
  <c r="F915" i="1"/>
  <c r="F923" i="1" s="1"/>
  <c r="G915" i="1"/>
  <c r="I915" i="1"/>
  <c r="J915" i="1"/>
  <c r="K915" i="1"/>
  <c r="C920" i="1"/>
  <c r="D920" i="1"/>
  <c r="E920" i="1"/>
  <c r="F920" i="1"/>
  <c r="G920" i="1"/>
  <c r="H920" i="1"/>
  <c r="I920" i="1"/>
  <c r="J920" i="1"/>
  <c r="K920" i="1"/>
  <c r="L920" i="1"/>
  <c r="G921" i="1"/>
  <c r="H921" i="1"/>
  <c r="I921" i="1"/>
  <c r="J921" i="1"/>
  <c r="K921" i="1"/>
  <c r="L921" i="1"/>
  <c r="L922" i="1"/>
  <c r="B984" i="1"/>
  <c r="B992" i="1" s="1"/>
  <c r="D984" i="1"/>
  <c r="E984" i="1"/>
  <c r="F984" i="1"/>
  <c r="F992" i="1" s="1"/>
  <c r="G984" i="1"/>
  <c r="L986" i="1" s="1"/>
  <c r="I984" i="1"/>
  <c r="S987" i="1" s="1"/>
  <c r="J984" i="1"/>
  <c r="J986" i="1" s="1"/>
  <c r="K984" i="1"/>
  <c r="C989" i="1"/>
  <c r="D989" i="1"/>
  <c r="E989" i="1"/>
  <c r="F989" i="1"/>
  <c r="G989" i="1"/>
  <c r="H989" i="1"/>
  <c r="I989" i="1"/>
  <c r="J989" i="1"/>
  <c r="K989" i="1"/>
  <c r="L989" i="1"/>
  <c r="G990" i="1"/>
  <c r="H990" i="1"/>
  <c r="I990" i="1"/>
  <c r="J990" i="1"/>
  <c r="K990" i="1"/>
  <c r="L990" i="1"/>
  <c r="L991" i="1"/>
  <c r="B1053" i="1"/>
  <c r="D1053" i="1"/>
  <c r="E1053" i="1"/>
  <c r="E1061" i="1" s="1"/>
  <c r="F1053" i="1"/>
  <c r="F1061" i="1" s="1"/>
  <c r="G1053" i="1"/>
  <c r="I1053" i="1"/>
  <c r="I1055" i="1" s="1"/>
  <c r="J1053" i="1"/>
  <c r="T1056" i="1" s="1"/>
  <c r="K1053" i="1"/>
  <c r="L1054" i="1" s="1"/>
  <c r="C1058" i="1"/>
  <c r="D1058" i="1"/>
  <c r="E1058" i="1"/>
  <c r="F1058" i="1"/>
  <c r="G1058" i="1"/>
  <c r="H1058" i="1"/>
  <c r="I1058" i="1"/>
  <c r="J1058" i="1"/>
  <c r="K1058" i="1"/>
  <c r="L1058" i="1"/>
  <c r="G1059" i="1"/>
  <c r="H1059" i="1"/>
  <c r="I1059" i="1"/>
  <c r="J1059" i="1"/>
  <c r="K1059" i="1"/>
  <c r="L1059" i="1"/>
  <c r="L1060" i="1"/>
  <c r="B1122" i="1"/>
  <c r="B1130" i="1" s="1"/>
  <c r="D1122" i="1"/>
  <c r="D1123" i="1" s="1"/>
  <c r="E1122" i="1"/>
  <c r="E1130" i="1" s="1"/>
  <c r="F1122" i="1"/>
  <c r="F1130" i="1" s="1"/>
  <c r="G1122" i="1"/>
  <c r="G1124" i="1" s="1"/>
  <c r="I1122" i="1"/>
  <c r="S1125" i="1" s="1"/>
  <c r="J1122" i="1"/>
  <c r="T1125" i="1" s="1"/>
  <c r="K1122" i="1"/>
  <c r="K1130" i="1" s="1"/>
  <c r="C1127" i="1"/>
  <c r="D1127" i="1"/>
  <c r="E1127" i="1"/>
  <c r="F1127" i="1"/>
  <c r="G1127" i="1"/>
  <c r="H1127" i="1"/>
  <c r="I1127" i="1"/>
  <c r="J1127" i="1"/>
  <c r="K1127" i="1"/>
  <c r="L1127" i="1"/>
  <c r="G1128" i="1"/>
  <c r="H1128" i="1"/>
  <c r="I1128" i="1"/>
  <c r="J1128" i="1"/>
  <c r="K1128" i="1"/>
  <c r="L1128" i="1"/>
  <c r="L1129" i="1"/>
  <c r="C1192" i="1"/>
  <c r="D1192" i="1"/>
  <c r="E1192" i="1"/>
  <c r="F1192" i="1"/>
  <c r="G1192" i="1"/>
  <c r="H1192" i="1"/>
  <c r="I1192" i="1"/>
  <c r="J1192" i="1"/>
  <c r="K1192" i="1"/>
  <c r="L1192" i="1"/>
  <c r="G1193" i="1"/>
  <c r="H1193" i="1"/>
  <c r="I1193" i="1"/>
  <c r="J1193" i="1"/>
  <c r="K1193" i="1"/>
  <c r="L1193" i="1"/>
  <c r="L1194" i="1"/>
  <c r="C1196" i="1"/>
  <c r="D1196" i="1"/>
  <c r="E1196" i="1"/>
  <c r="F1196" i="1"/>
  <c r="G1196" i="1"/>
  <c r="H1196" i="1"/>
  <c r="I1196" i="1"/>
  <c r="J1196" i="1"/>
  <c r="K1196" i="1"/>
  <c r="L1196" i="1"/>
  <c r="G1197" i="1"/>
  <c r="H1197" i="1"/>
  <c r="I1197" i="1"/>
  <c r="J1197" i="1"/>
  <c r="K1197" i="1"/>
  <c r="L1197" i="1"/>
  <c r="L1198" i="1"/>
  <c r="B1199" i="1"/>
  <c r="D1199" i="1"/>
  <c r="E1199" i="1"/>
  <c r="F1199" i="1"/>
  <c r="G1199" i="1"/>
  <c r="I1199" i="1"/>
  <c r="I1201" i="1" s="1"/>
  <c r="J1199" i="1"/>
  <c r="K1199" i="1"/>
  <c r="K1200" i="1" s="1"/>
  <c r="B1260" i="1"/>
  <c r="B1268" i="1" s="1"/>
  <c r="D1260" i="1"/>
  <c r="E1260" i="1"/>
  <c r="F1260" i="1"/>
  <c r="G1260" i="1"/>
  <c r="I1260" i="1"/>
  <c r="J1260" i="1"/>
  <c r="K1260" i="1"/>
  <c r="K1268" i="1" s="1"/>
  <c r="C1265" i="1"/>
  <c r="D1265" i="1"/>
  <c r="E1265" i="1"/>
  <c r="F1265" i="1"/>
  <c r="G1265" i="1"/>
  <c r="H1265" i="1"/>
  <c r="I1265" i="1"/>
  <c r="J1265" i="1"/>
  <c r="K1265" i="1"/>
  <c r="L1265" i="1"/>
  <c r="G1266" i="1"/>
  <c r="H1266" i="1"/>
  <c r="I1266" i="1"/>
  <c r="J1266" i="1"/>
  <c r="K1266" i="1"/>
  <c r="L1266" i="1"/>
  <c r="L1267" i="1"/>
  <c r="B1329" i="1"/>
  <c r="B1337" i="1" s="1"/>
  <c r="D1329" i="1"/>
  <c r="D1330" i="1" s="1"/>
  <c r="E1329" i="1"/>
  <c r="F1329" i="1"/>
  <c r="G1329" i="1"/>
  <c r="G1337" i="1" s="1"/>
  <c r="I1329" i="1"/>
  <c r="I1331" i="1" s="1"/>
  <c r="J1329" i="1"/>
  <c r="K1329" i="1"/>
  <c r="K1337" i="1" s="1"/>
  <c r="C1334" i="1"/>
  <c r="D1334" i="1"/>
  <c r="E1334" i="1"/>
  <c r="F1334" i="1"/>
  <c r="G1334" i="1"/>
  <c r="H1334" i="1"/>
  <c r="I1334" i="1"/>
  <c r="J1334" i="1"/>
  <c r="K1334" i="1"/>
  <c r="L1334" i="1"/>
  <c r="G1335" i="1"/>
  <c r="H1335" i="1"/>
  <c r="I1335" i="1"/>
  <c r="J1335" i="1"/>
  <c r="K1335" i="1"/>
  <c r="L1335" i="1"/>
  <c r="L1336" i="1"/>
  <c r="B1398" i="1"/>
  <c r="D1398" i="1"/>
  <c r="E1399" i="1" s="1"/>
  <c r="E1398" i="1"/>
  <c r="F1398" i="1"/>
  <c r="G1398" i="1"/>
  <c r="G1406" i="1" s="1"/>
  <c r="I1398" i="1"/>
  <c r="J1398" i="1"/>
  <c r="K1398" i="1"/>
  <c r="C1403" i="1"/>
  <c r="D1403" i="1"/>
  <c r="E1403" i="1"/>
  <c r="F1403" i="1"/>
  <c r="G1403" i="1"/>
  <c r="H1403" i="1"/>
  <c r="I1403" i="1"/>
  <c r="J1403" i="1"/>
  <c r="K1403" i="1"/>
  <c r="L1403" i="1"/>
  <c r="G1404" i="1"/>
  <c r="H1404" i="1"/>
  <c r="I1404" i="1"/>
  <c r="J1404" i="1"/>
  <c r="K1404" i="1"/>
  <c r="L1404" i="1"/>
  <c r="L1405" i="1"/>
  <c r="J1467" i="1"/>
  <c r="J1475" i="1" s="1"/>
  <c r="K1467" i="1"/>
  <c r="C1472" i="1"/>
  <c r="D1472" i="1"/>
  <c r="E1472" i="1"/>
  <c r="F1472" i="1"/>
  <c r="G1472" i="1"/>
  <c r="H1472" i="1"/>
  <c r="I1472" i="1"/>
  <c r="J1472" i="1"/>
  <c r="K1472" i="1"/>
  <c r="L1472" i="1"/>
  <c r="G1473" i="1"/>
  <c r="H1473" i="1"/>
  <c r="I1473" i="1"/>
  <c r="J1473" i="1"/>
  <c r="K1473" i="1"/>
  <c r="L1473" i="1"/>
  <c r="L1474" i="1"/>
  <c r="J1502" i="1"/>
  <c r="J1503" i="1"/>
  <c r="C1537" i="1"/>
  <c r="L1539" i="1"/>
  <c r="C1541" i="1"/>
  <c r="D1541" i="1"/>
  <c r="E1541" i="1"/>
  <c r="F1541" i="1"/>
  <c r="G1541" i="1"/>
  <c r="H1541" i="1"/>
  <c r="I1541" i="1"/>
  <c r="J1541" i="1"/>
  <c r="K1541" i="1"/>
  <c r="L1541" i="1"/>
  <c r="G1542" i="1"/>
  <c r="H1542" i="1"/>
  <c r="I1542" i="1"/>
  <c r="J1542" i="1"/>
  <c r="K1542" i="1"/>
  <c r="L1542" i="1"/>
  <c r="L1543" i="1"/>
  <c r="B1544" i="1"/>
  <c r="I1544" i="1"/>
  <c r="I1563" i="1"/>
  <c r="J1564" i="1"/>
  <c r="I1581" i="1"/>
  <c r="J1582" i="1"/>
  <c r="G1606" i="1"/>
  <c r="H1606" i="1"/>
  <c r="I1606" i="1"/>
  <c r="J1606" i="1"/>
  <c r="K1606" i="1"/>
  <c r="L1606" i="1"/>
  <c r="K1607" i="1"/>
  <c r="L1607" i="1"/>
  <c r="C1610" i="1"/>
  <c r="D1610" i="1"/>
  <c r="E1610" i="1"/>
  <c r="F1610" i="1"/>
  <c r="G1610" i="1"/>
  <c r="H1610" i="1"/>
  <c r="I1610" i="1"/>
  <c r="J1610" i="1"/>
  <c r="K1610" i="1"/>
  <c r="L1610" i="1"/>
  <c r="G1611" i="1"/>
  <c r="H1611" i="1"/>
  <c r="I1611" i="1"/>
  <c r="J1611" i="1"/>
  <c r="K1611" i="1"/>
  <c r="L1611" i="1"/>
  <c r="L1612" i="1"/>
  <c r="F1613" i="1"/>
  <c r="G1613" i="1"/>
  <c r="I1613" i="1"/>
  <c r="J1613" i="1"/>
  <c r="K1613" i="1"/>
  <c r="K1615" i="1" s="1"/>
  <c r="F1622" i="1"/>
  <c r="L1622" i="1"/>
  <c r="G1623" i="1"/>
  <c r="J1623" i="1"/>
  <c r="G1624" i="1"/>
  <c r="H1624" i="1"/>
  <c r="J1624" i="1"/>
  <c r="K1624" i="1"/>
  <c r="G1625" i="1"/>
  <c r="H1625" i="1"/>
  <c r="I1625" i="1"/>
  <c r="J1625" i="1"/>
  <c r="K1625" i="1"/>
  <c r="L1625" i="1"/>
  <c r="H1626" i="1"/>
  <c r="I1626" i="1"/>
  <c r="J1626" i="1"/>
  <c r="K1626" i="1"/>
  <c r="L1626" i="1"/>
  <c r="I1627" i="1"/>
  <c r="J1627" i="1"/>
  <c r="L1627" i="1"/>
  <c r="J1634" i="1"/>
  <c r="G1641" i="1"/>
  <c r="J1641" i="1"/>
  <c r="G1642" i="1"/>
  <c r="H1642" i="1"/>
  <c r="J1642" i="1"/>
  <c r="K1642" i="1"/>
  <c r="G1643" i="1"/>
  <c r="H1643" i="1"/>
  <c r="I1643" i="1"/>
  <c r="J1643" i="1"/>
  <c r="K1643" i="1"/>
  <c r="L1643" i="1"/>
  <c r="H1644" i="1"/>
  <c r="I1644" i="1"/>
  <c r="I1645" i="1"/>
  <c r="J1645" i="1"/>
  <c r="L1645" i="1"/>
  <c r="J1652" i="1"/>
  <c r="C1675" i="1"/>
  <c r="D1675" i="1"/>
  <c r="E1675" i="1"/>
  <c r="F1675" i="1"/>
  <c r="G1675" i="1"/>
  <c r="H1675" i="1"/>
  <c r="I1675" i="1"/>
  <c r="J1675" i="1"/>
  <c r="K1675" i="1"/>
  <c r="L1675" i="1"/>
  <c r="G1676" i="1"/>
  <c r="H1676" i="1"/>
  <c r="I1676" i="1"/>
  <c r="J1676" i="1"/>
  <c r="K1676" i="1"/>
  <c r="L1676" i="1"/>
  <c r="L1677" i="1"/>
  <c r="C1679" i="1"/>
  <c r="D1679" i="1"/>
  <c r="E1679" i="1"/>
  <c r="F1679" i="1"/>
  <c r="G1679" i="1"/>
  <c r="H1679" i="1"/>
  <c r="I1679" i="1"/>
  <c r="J1679" i="1"/>
  <c r="K1679" i="1"/>
  <c r="L1679" i="1"/>
  <c r="G1680" i="1"/>
  <c r="H1680" i="1"/>
  <c r="I1680" i="1"/>
  <c r="J1680" i="1"/>
  <c r="K1680" i="1"/>
  <c r="L1680" i="1"/>
  <c r="L1681" i="1"/>
  <c r="B1682" i="1"/>
  <c r="D1682" i="1"/>
  <c r="D1683" i="1" s="1"/>
  <c r="E1682" i="1"/>
  <c r="F1682" i="1"/>
  <c r="G1682" i="1"/>
  <c r="G1684" i="1" s="1"/>
  <c r="I1682" i="1"/>
  <c r="S1685" i="1" s="1"/>
  <c r="J1682" i="1"/>
  <c r="T1685" i="1" s="1"/>
  <c r="K1682" i="1"/>
  <c r="K1684" i="1" s="1"/>
  <c r="H1718" i="1"/>
  <c r="P1724" i="1"/>
  <c r="C1744" i="1"/>
  <c r="D1744" i="1"/>
  <c r="E1744" i="1"/>
  <c r="H1744" i="1"/>
  <c r="I1744" i="1"/>
  <c r="J1744" i="1"/>
  <c r="K1744" i="1"/>
  <c r="L1744" i="1"/>
  <c r="G1745" i="1"/>
  <c r="H1745" i="1"/>
  <c r="I1745" i="1"/>
  <c r="J1745" i="1"/>
  <c r="L1745" i="1"/>
  <c r="L1746" i="1"/>
  <c r="C1748" i="1"/>
  <c r="D1748" i="1"/>
  <c r="E1748" i="1"/>
  <c r="F1748" i="1"/>
  <c r="G1748" i="1"/>
  <c r="H1748" i="1"/>
  <c r="I1748" i="1"/>
  <c r="J1748" i="1"/>
  <c r="K1748" i="1"/>
  <c r="L1748" i="1"/>
  <c r="G1749" i="1"/>
  <c r="H1749" i="1"/>
  <c r="I1749" i="1"/>
  <c r="J1749" i="1"/>
  <c r="K1749" i="1"/>
  <c r="L1749" i="1"/>
  <c r="L1750" i="1"/>
  <c r="B1751" i="1"/>
  <c r="D1751" i="1"/>
  <c r="E1751" i="1"/>
  <c r="J1753" i="1" s="1"/>
  <c r="G1751" i="1"/>
  <c r="I1751" i="1"/>
  <c r="S1754" i="1" s="1"/>
  <c r="J1751" i="1"/>
  <c r="T1754" i="1" s="1"/>
  <c r="K1751" i="1"/>
  <c r="L1752" i="1" s="1"/>
  <c r="H1767" i="1"/>
  <c r="U1767" i="1" s="1"/>
  <c r="C1779" i="1"/>
  <c r="C1780" i="1"/>
  <c r="H1785" i="1"/>
  <c r="U1785" i="1" s="1"/>
  <c r="B1812" i="1"/>
  <c r="D1812" i="1"/>
  <c r="E1812" i="1"/>
  <c r="E1820" i="1" s="1"/>
  <c r="F1812" i="1"/>
  <c r="G1812" i="1"/>
  <c r="G1820" i="1" s="1"/>
  <c r="G1822" i="1" s="1"/>
  <c r="I1812" i="1"/>
  <c r="J1812" i="1"/>
  <c r="K1812" i="1"/>
  <c r="K1814" i="1" s="1"/>
  <c r="C1817" i="1"/>
  <c r="D1817" i="1"/>
  <c r="E1817" i="1"/>
  <c r="F1817" i="1"/>
  <c r="G1817" i="1"/>
  <c r="H1817" i="1"/>
  <c r="I1817" i="1"/>
  <c r="J1817" i="1"/>
  <c r="K1817" i="1"/>
  <c r="L1817" i="1"/>
  <c r="G1818" i="1"/>
  <c r="H1818" i="1"/>
  <c r="I1818" i="1"/>
  <c r="J1818" i="1"/>
  <c r="K1818" i="1"/>
  <c r="L1818" i="1"/>
  <c r="L1819" i="1"/>
  <c r="C1882" i="1"/>
  <c r="D1882" i="1"/>
  <c r="E1882" i="1"/>
  <c r="F1882" i="1"/>
  <c r="G1882" i="1"/>
  <c r="H1882" i="1"/>
  <c r="I1882" i="1"/>
  <c r="J1882" i="1"/>
  <c r="K1882" i="1"/>
  <c r="L1882" i="1"/>
  <c r="G1883" i="1"/>
  <c r="H1883" i="1"/>
  <c r="I1883" i="1"/>
  <c r="J1883" i="1"/>
  <c r="K1883" i="1"/>
  <c r="L1883" i="1"/>
  <c r="L1884" i="1"/>
  <c r="C1886" i="1"/>
  <c r="D1886" i="1"/>
  <c r="E1886" i="1"/>
  <c r="F1886" i="1"/>
  <c r="G1886" i="1"/>
  <c r="H1886" i="1"/>
  <c r="I1886" i="1"/>
  <c r="J1886" i="1"/>
  <c r="K1886" i="1"/>
  <c r="L1886" i="1"/>
  <c r="G1887" i="1"/>
  <c r="H1887" i="1"/>
  <c r="I1887" i="1"/>
  <c r="J1887" i="1"/>
  <c r="K1887" i="1"/>
  <c r="L1887" i="1"/>
  <c r="L1888" i="1"/>
  <c r="B1889" i="1"/>
  <c r="D1889" i="1"/>
  <c r="E1889" i="1"/>
  <c r="F1889" i="1"/>
  <c r="G1889" i="1"/>
  <c r="L1891" i="1" s="1"/>
  <c r="I1889" i="1"/>
  <c r="S1892" i="1" s="1"/>
  <c r="J1889" i="1"/>
  <c r="T1892" i="1" s="1"/>
  <c r="K1889" i="1"/>
  <c r="K1931" i="1"/>
  <c r="N1931" i="1"/>
  <c r="C1951" i="1"/>
  <c r="D1951" i="1"/>
  <c r="E1951" i="1"/>
  <c r="F1951" i="1"/>
  <c r="G1951" i="1"/>
  <c r="H1951" i="1"/>
  <c r="I1951" i="1"/>
  <c r="J1951" i="1"/>
  <c r="K1951" i="1"/>
  <c r="L1951" i="1"/>
  <c r="G1952" i="1"/>
  <c r="H1952" i="1"/>
  <c r="I1952" i="1"/>
  <c r="J1952" i="1"/>
  <c r="K1952" i="1"/>
  <c r="L1952" i="1"/>
  <c r="L1953" i="1"/>
  <c r="C1955" i="1"/>
  <c r="D1955" i="1"/>
  <c r="E1955" i="1"/>
  <c r="F1955" i="1"/>
  <c r="G1955" i="1"/>
  <c r="H1955" i="1"/>
  <c r="I1955" i="1"/>
  <c r="J1955" i="1"/>
  <c r="K1955" i="1"/>
  <c r="L1955" i="1"/>
  <c r="G1956" i="1"/>
  <c r="H1956" i="1"/>
  <c r="I1956" i="1"/>
  <c r="J1956" i="1"/>
  <c r="K1956" i="1"/>
  <c r="L1956" i="1"/>
  <c r="L1957" i="1"/>
  <c r="B1958" i="1"/>
  <c r="D1958" i="1"/>
  <c r="E1958" i="1"/>
  <c r="F1958" i="1"/>
  <c r="G1958" i="1"/>
  <c r="I1958" i="1"/>
  <c r="J1958" i="1"/>
  <c r="K1958" i="1"/>
  <c r="C2020" i="1"/>
  <c r="D2020" i="1"/>
  <c r="E2020" i="1"/>
  <c r="F2020" i="1"/>
  <c r="G2020" i="1"/>
  <c r="H2020" i="1"/>
  <c r="I2020" i="1"/>
  <c r="J2020" i="1"/>
  <c r="K2020" i="1"/>
  <c r="L2020" i="1"/>
  <c r="G2021" i="1"/>
  <c r="H2021" i="1"/>
  <c r="I2021" i="1"/>
  <c r="J2021" i="1"/>
  <c r="K2021" i="1"/>
  <c r="L2021" i="1"/>
  <c r="L2022" i="1"/>
  <c r="C2024" i="1"/>
  <c r="D2024" i="1"/>
  <c r="E2024" i="1"/>
  <c r="F2024" i="1"/>
  <c r="G2024" i="1"/>
  <c r="H2024" i="1"/>
  <c r="I2024" i="1"/>
  <c r="J2024" i="1"/>
  <c r="K2024" i="1"/>
  <c r="L2024" i="1"/>
  <c r="G2025" i="1"/>
  <c r="H2025" i="1"/>
  <c r="I2025" i="1"/>
  <c r="J2025" i="1"/>
  <c r="K2025" i="1"/>
  <c r="L2025" i="1"/>
  <c r="L2026" i="1"/>
  <c r="B2027" i="1"/>
  <c r="L2030" i="1" s="1"/>
  <c r="D2027" i="1"/>
  <c r="E2027" i="1"/>
  <c r="F2027" i="1"/>
  <c r="G2027" i="1"/>
  <c r="I2027" i="1"/>
  <c r="J2027" i="1"/>
  <c r="T2030" i="1" s="1"/>
  <c r="K2027" i="1"/>
  <c r="C2089" i="1"/>
  <c r="D2089" i="1"/>
  <c r="E2089" i="1"/>
  <c r="H2089" i="1"/>
  <c r="I2089" i="1"/>
  <c r="J2089" i="1"/>
  <c r="K2089" i="1"/>
  <c r="G2090" i="1"/>
  <c r="H2090" i="1"/>
  <c r="I2090" i="1"/>
  <c r="J2090" i="1"/>
  <c r="C2093" i="1"/>
  <c r="D2093" i="1"/>
  <c r="E2093" i="1"/>
  <c r="F2093" i="1"/>
  <c r="G2093" i="1"/>
  <c r="H2093" i="1"/>
  <c r="I2093" i="1"/>
  <c r="J2093" i="1"/>
  <c r="K2093" i="1"/>
  <c r="L2093" i="1"/>
  <c r="G2094" i="1"/>
  <c r="H2094" i="1"/>
  <c r="I2094" i="1"/>
  <c r="J2094" i="1"/>
  <c r="K2094" i="1"/>
  <c r="L2094" i="1"/>
  <c r="L2095" i="1"/>
  <c r="B2096" i="1"/>
  <c r="C2097" i="1" s="1"/>
  <c r="D2096" i="1"/>
  <c r="E2096" i="1"/>
  <c r="G2096" i="1"/>
  <c r="I2096" i="1"/>
  <c r="I2098" i="1" s="1"/>
  <c r="J2096" i="1"/>
  <c r="T2099" i="1" s="1"/>
  <c r="K2096" i="1"/>
  <c r="P2098" i="1" s="1"/>
  <c r="C2158" i="1"/>
  <c r="D2158" i="1"/>
  <c r="E2158" i="1"/>
  <c r="F2158" i="1"/>
  <c r="I2158" i="1"/>
  <c r="J2158" i="1"/>
  <c r="K2158" i="1"/>
  <c r="L2158" i="1"/>
  <c r="H2159" i="1"/>
  <c r="I2159" i="1"/>
  <c r="J2159" i="1"/>
  <c r="K2159" i="1"/>
  <c r="L2160" i="1"/>
  <c r="C2162" i="1"/>
  <c r="D2162" i="1"/>
  <c r="E2162" i="1"/>
  <c r="F2162" i="1"/>
  <c r="G2162" i="1"/>
  <c r="H2162" i="1"/>
  <c r="I2162" i="1"/>
  <c r="J2162" i="1"/>
  <c r="K2162" i="1"/>
  <c r="L2162" i="1"/>
  <c r="G2163" i="1"/>
  <c r="H2163" i="1"/>
  <c r="I2163" i="1"/>
  <c r="J2163" i="1"/>
  <c r="K2163" i="1"/>
  <c r="L2163" i="1"/>
  <c r="L2164" i="1"/>
  <c r="B2165" i="1"/>
  <c r="D2165" i="1"/>
  <c r="E2165" i="1"/>
  <c r="F2165" i="1"/>
  <c r="F2166" i="1" s="1"/>
  <c r="I2165" i="1"/>
  <c r="S2168" i="1" s="1"/>
  <c r="J2165" i="1"/>
  <c r="K2165" i="1"/>
  <c r="B2226" i="1"/>
  <c r="B2234" i="1" s="1"/>
  <c r="D2226" i="1"/>
  <c r="D2234" i="1" s="1"/>
  <c r="E2226" i="1"/>
  <c r="E2234" i="1" s="1"/>
  <c r="F2226" i="1"/>
  <c r="G2226" i="1"/>
  <c r="G2234" i="1" s="1"/>
  <c r="I2226" i="1"/>
  <c r="J2226" i="1"/>
  <c r="K2226" i="1"/>
  <c r="C2231" i="1"/>
  <c r="D2231" i="1"/>
  <c r="E2231" i="1"/>
  <c r="F2231" i="1"/>
  <c r="G2231" i="1"/>
  <c r="H2231" i="1"/>
  <c r="I2231" i="1"/>
  <c r="J2231" i="1"/>
  <c r="K2231" i="1"/>
  <c r="L2231" i="1"/>
  <c r="G2232" i="1"/>
  <c r="H2232" i="1"/>
  <c r="I2232" i="1"/>
  <c r="J2232" i="1"/>
  <c r="K2232" i="1"/>
  <c r="L2232" i="1"/>
  <c r="L2233" i="1"/>
  <c r="C2296" i="1"/>
  <c r="G2296" i="1"/>
  <c r="H2296" i="1"/>
  <c r="I2296" i="1"/>
  <c r="J2296" i="1"/>
  <c r="K2296" i="1"/>
  <c r="L2296" i="1"/>
  <c r="G2297" i="1"/>
  <c r="H2297" i="1"/>
  <c r="K2297" i="1"/>
  <c r="L2297" i="1"/>
  <c r="L2298" i="1"/>
  <c r="C2300" i="1"/>
  <c r="D2300" i="1"/>
  <c r="E2300" i="1"/>
  <c r="F2300" i="1"/>
  <c r="G2300" i="1"/>
  <c r="H2300" i="1"/>
  <c r="I2300" i="1"/>
  <c r="J2300" i="1"/>
  <c r="K2300" i="1"/>
  <c r="L2300" i="1"/>
  <c r="G2301" i="1"/>
  <c r="H2301" i="1"/>
  <c r="I2301" i="1"/>
  <c r="J2301" i="1"/>
  <c r="K2301" i="1"/>
  <c r="L2301" i="1"/>
  <c r="L2302" i="1"/>
  <c r="B2303" i="1"/>
  <c r="F2303" i="1"/>
  <c r="G2303" i="1"/>
  <c r="H2304" i="1" s="1"/>
  <c r="I2303" i="1"/>
  <c r="I2304" i="1" s="1"/>
  <c r="J2303" i="1"/>
  <c r="T2306" i="1" s="1"/>
  <c r="K2303" i="1"/>
  <c r="K2316" i="1"/>
  <c r="L2317" i="1"/>
  <c r="J2323" i="1"/>
  <c r="K2323" i="1"/>
  <c r="L2323" i="1"/>
  <c r="J2325" i="1"/>
  <c r="K2325" i="1"/>
  <c r="L2325" i="1"/>
  <c r="L2335" i="1"/>
  <c r="J2341" i="1"/>
  <c r="K2341" i="1"/>
  <c r="L2341" i="1"/>
  <c r="K2344" i="1"/>
  <c r="O2345" i="1" s="1"/>
  <c r="L2344" i="1"/>
  <c r="P2345" i="1" s="1"/>
  <c r="B2364" i="1"/>
  <c r="D2364" i="1"/>
  <c r="D2372" i="1" s="1"/>
  <c r="E2364" i="1"/>
  <c r="E2372" i="1" s="1"/>
  <c r="F2364" i="1"/>
  <c r="F2372" i="1" s="1"/>
  <c r="G2364" i="1"/>
  <c r="G2372" i="1" s="1"/>
  <c r="G2373" i="1" s="1"/>
  <c r="I2364" i="1"/>
  <c r="J2364" i="1"/>
  <c r="K2364" i="1"/>
  <c r="K2372" i="1" s="1"/>
  <c r="K2374" i="1" s="1"/>
  <c r="C2369" i="1"/>
  <c r="D2369" i="1"/>
  <c r="E2369" i="1"/>
  <c r="F2369" i="1"/>
  <c r="G2369" i="1"/>
  <c r="H2369" i="1"/>
  <c r="I2369" i="1"/>
  <c r="J2369" i="1"/>
  <c r="K2369" i="1"/>
  <c r="L2369" i="1"/>
  <c r="G2370" i="1"/>
  <c r="H2370" i="1"/>
  <c r="I2370" i="1"/>
  <c r="J2370" i="1"/>
  <c r="K2370" i="1"/>
  <c r="L2370" i="1"/>
  <c r="L2371" i="1"/>
  <c r="B2433" i="1"/>
  <c r="D2433" i="1"/>
  <c r="D2441" i="1" s="1"/>
  <c r="E2433" i="1"/>
  <c r="O2436" i="1" s="1"/>
  <c r="F2433" i="1"/>
  <c r="F2441" i="1" s="1"/>
  <c r="G2433" i="1"/>
  <c r="G2441" i="1" s="1"/>
  <c r="I2433" i="1"/>
  <c r="I2435" i="1" s="1"/>
  <c r="J2433" i="1"/>
  <c r="K2433" i="1"/>
  <c r="C2438" i="1"/>
  <c r="D2438" i="1"/>
  <c r="E2438" i="1"/>
  <c r="F2438" i="1"/>
  <c r="G2438" i="1"/>
  <c r="H2438" i="1"/>
  <c r="I2438" i="1"/>
  <c r="J2438" i="1"/>
  <c r="K2438" i="1"/>
  <c r="L2438" i="1"/>
  <c r="G2439" i="1"/>
  <c r="H2439" i="1"/>
  <c r="I2439" i="1"/>
  <c r="J2439" i="1"/>
  <c r="K2439" i="1"/>
  <c r="L2439" i="1"/>
  <c r="L2440" i="1"/>
  <c r="C2503" i="1"/>
  <c r="D2503" i="1"/>
  <c r="E2503" i="1"/>
  <c r="F2503" i="1"/>
  <c r="G2503" i="1"/>
  <c r="H2503" i="1"/>
  <c r="I2503" i="1"/>
  <c r="J2503" i="1"/>
  <c r="K2503" i="1"/>
  <c r="L2503" i="1"/>
  <c r="G2504" i="1"/>
  <c r="H2504" i="1"/>
  <c r="I2504" i="1"/>
  <c r="J2504" i="1"/>
  <c r="K2504" i="1"/>
  <c r="L2504" i="1"/>
  <c r="L2505" i="1"/>
  <c r="C2507" i="1"/>
  <c r="D2507" i="1"/>
  <c r="E2507" i="1"/>
  <c r="F2507" i="1"/>
  <c r="G2507" i="1"/>
  <c r="H2507" i="1"/>
  <c r="I2507" i="1"/>
  <c r="J2507" i="1"/>
  <c r="K2507" i="1"/>
  <c r="L2507" i="1"/>
  <c r="G2508" i="1"/>
  <c r="H2508" i="1"/>
  <c r="I2508" i="1"/>
  <c r="J2508" i="1"/>
  <c r="K2508" i="1"/>
  <c r="L2508" i="1"/>
  <c r="L2509" i="1"/>
  <c r="B2510" i="1"/>
  <c r="D2510" i="1"/>
  <c r="E2510" i="1"/>
  <c r="E2511" i="1" s="1"/>
  <c r="F2510" i="1"/>
  <c r="G2510" i="1"/>
  <c r="I2510" i="1"/>
  <c r="S2513" i="1" s="1"/>
  <c r="J2510" i="1"/>
  <c r="K2510" i="1"/>
  <c r="K2512" i="1" s="1"/>
  <c r="C2530" i="1"/>
  <c r="C2548" i="1"/>
  <c r="C2572" i="1"/>
  <c r="F2572" i="1"/>
  <c r="G2572" i="1"/>
  <c r="I2572" i="1"/>
  <c r="J2572" i="1"/>
  <c r="K2572" i="1"/>
  <c r="L2572" i="1"/>
  <c r="H2573" i="1"/>
  <c r="J2573" i="1"/>
  <c r="K2573" i="1"/>
  <c r="L2573" i="1"/>
  <c r="L2574" i="1"/>
  <c r="C2576" i="1"/>
  <c r="D2576" i="1"/>
  <c r="E2576" i="1"/>
  <c r="F2576" i="1"/>
  <c r="G2576" i="1"/>
  <c r="H2576" i="1"/>
  <c r="I2576" i="1"/>
  <c r="J2576" i="1"/>
  <c r="K2576" i="1"/>
  <c r="L2576" i="1"/>
  <c r="G2577" i="1"/>
  <c r="H2577" i="1"/>
  <c r="I2577" i="1"/>
  <c r="J2577" i="1"/>
  <c r="K2577" i="1"/>
  <c r="L2577" i="1"/>
  <c r="L2578" i="1"/>
  <c r="B2579" i="1"/>
  <c r="L2582" i="1" s="1"/>
  <c r="E2579" i="1"/>
  <c r="F2580" i="1" s="1"/>
  <c r="F2579" i="1"/>
  <c r="G2579" i="1"/>
  <c r="G2580" i="1" s="1"/>
  <c r="I2579" i="1"/>
  <c r="J2579" i="1"/>
  <c r="T2582" i="1" s="1"/>
  <c r="K2579" i="1"/>
  <c r="K2581" i="1" s="1"/>
  <c r="B2640" i="1"/>
  <c r="C2641" i="1" s="1"/>
  <c r="D2640" i="1"/>
  <c r="N2643" i="1" s="1"/>
  <c r="E2640" i="1"/>
  <c r="E2648" i="1" s="1"/>
  <c r="F2640" i="1"/>
  <c r="F2648" i="1" s="1"/>
  <c r="G2640" i="1"/>
  <c r="Q2643" i="1" s="1"/>
  <c r="I2640" i="1"/>
  <c r="J2640" i="1"/>
  <c r="T2643" i="1" s="1"/>
  <c r="K2640" i="1"/>
  <c r="C2645" i="1"/>
  <c r="D2645" i="1"/>
  <c r="E2645" i="1"/>
  <c r="F2645" i="1"/>
  <c r="G2645" i="1"/>
  <c r="H2645" i="1"/>
  <c r="I2645" i="1"/>
  <c r="J2645" i="1"/>
  <c r="K2645" i="1"/>
  <c r="L2645" i="1"/>
  <c r="G2646" i="1"/>
  <c r="H2646" i="1"/>
  <c r="I2646" i="1"/>
  <c r="J2646" i="1"/>
  <c r="K2646" i="1"/>
  <c r="L2646" i="1"/>
  <c r="L2647" i="1"/>
  <c r="B2709" i="1"/>
  <c r="D2709" i="1"/>
  <c r="D2717" i="1" s="1"/>
  <c r="E2709" i="1"/>
  <c r="E2717" i="1" s="1"/>
  <c r="F2709" i="1"/>
  <c r="G2709" i="1"/>
  <c r="I2709" i="1"/>
  <c r="J2709" i="1"/>
  <c r="T2712" i="1" s="1"/>
  <c r="K2709" i="1"/>
  <c r="P2711" i="1" s="1"/>
  <c r="C2714" i="1"/>
  <c r="D2714" i="1"/>
  <c r="E2714" i="1"/>
  <c r="F2714" i="1"/>
  <c r="G2714" i="1"/>
  <c r="H2714" i="1"/>
  <c r="I2714" i="1"/>
  <c r="J2714" i="1"/>
  <c r="K2714" i="1"/>
  <c r="L2714" i="1"/>
  <c r="G2715" i="1"/>
  <c r="H2715" i="1"/>
  <c r="I2715" i="1"/>
  <c r="J2715" i="1"/>
  <c r="K2715" i="1"/>
  <c r="L2715" i="1"/>
  <c r="L2716" i="1"/>
  <c r="B2778" i="1"/>
  <c r="D2778" i="1"/>
  <c r="E2778" i="1"/>
  <c r="O2781" i="1" s="1"/>
  <c r="F2778" i="1"/>
  <c r="G2778" i="1"/>
  <c r="I2778" i="1"/>
  <c r="S2781" i="1" s="1"/>
  <c r="J2778" i="1"/>
  <c r="K2778" i="1"/>
  <c r="C2783" i="1"/>
  <c r="D2783" i="1"/>
  <c r="E2783" i="1"/>
  <c r="F2783" i="1"/>
  <c r="G2783" i="1"/>
  <c r="H2783" i="1"/>
  <c r="I2783" i="1"/>
  <c r="J2783" i="1"/>
  <c r="K2783" i="1"/>
  <c r="L2783" i="1"/>
  <c r="G2784" i="1"/>
  <c r="H2784" i="1"/>
  <c r="I2784" i="1"/>
  <c r="J2784" i="1"/>
  <c r="K2784" i="1"/>
  <c r="L2784" i="1"/>
  <c r="L2785" i="1"/>
  <c r="C2848" i="1"/>
  <c r="D2848" i="1"/>
  <c r="E2848" i="1"/>
  <c r="F2848" i="1"/>
  <c r="G2848" i="1"/>
  <c r="H2848" i="1"/>
  <c r="I2848" i="1"/>
  <c r="J2848" i="1"/>
  <c r="K2848" i="1"/>
  <c r="L2848" i="1"/>
  <c r="G2849" i="1"/>
  <c r="H2849" i="1"/>
  <c r="I2849" i="1"/>
  <c r="J2849" i="1"/>
  <c r="K2849" i="1"/>
  <c r="L2849" i="1"/>
  <c r="L2850" i="1"/>
  <c r="C2852" i="1"/>
  <c r="D2852" i="1"/>
  <c r="E2852" i="1"/>
  <c r="F2852" i="1"/>
  <c r="G2852" i="1"/>
  <c r="H2852" i="1"/>
  <c r="I2852" i="1"/>
  <c r="J2852" i="1"/>
  <c r="K2852" i="1"/>
  <c r="L2852" i="1"/>
  <c r="G2853" i="1"/>
  <c r="H2853" i="1"/>
  <c r="I2853" i="1"/>
  <c r="J2853" i="1"/>
  <c r="K2853" i="1"/>
  <c r="L2853" i="1"/>
  <c r="L2854" i="1"/>
  <c r="C2855" i="1"/>
  <c r="D2855" i="1"/>
  <c r="E2856" i="1" s="1"/>
  <c r="E2855" i="1"/>
  <c r="F2855" i="1"/>
  <c r="G2855" i="1"/>
  <c r="L2857" i="1" s="1"/>
  <c r="I2855" i="1"/>
  <c r="J2855" i="1"/>
  <c r="K2855" i="1"/>
  <c r="C2917" i="1"/>
  <c r="D2917" i="1"/>
  <c r="E2917" i="1"/>
  <c r="F2917" i="1"/>
  <c r="G2917" i="1"/>
  <c r="H2917" i="1"/>
  <c r="I2917" i="1"/>
  <c r="J2917" i="1"/>
  <c r="K2917" i="1"/>
  <c r="L2917" i="1"/>
  <c r="G2918" i="1"/>
  <c r="H2918" i="1"/>
  <c r="I2918" i="1"/>
  <c r="J2918" i="1"/>
  <c r="K2918" i="1"/>
  <c r="L2918" i="1"/>
  <c r="L2919" i="1"/>
  <c r="C2921" i="1"/>
  <c r="D2921" i="1"/>
  <c r="E2921" i="1"/>
  <c r="F2921" i="1"/>
  <c r="G2921" i="1"/>
  <c r="H2921" i="1"/>
  <c r="I2921" i="1"/>
  <c r="J2921" i="1"/>
  <c r="K2921" i="1"/>
  <c r="L2921" i="1"/>
  <c r="G2922" i="1"/>
  <c r="H2922" i="1"/>
  <c r="I2922" i="1"/>
  <c r="J2922" i="1"/>
  <c r="K2922" i="1"/>
  <c r="L2922" i="1"/>
  <c r="L2923" i="1"/>
  <c r="B2924" i="1"/>
  <c r="D2924" i="1"/>
  <c r="D2925" i="1" s="1"/>
  <c r="E2924" i="1"/>
  <c r="F2924" i="1"/>
  <c r="G2924" i="1"/>
  <c r="I2924" i="1"/>
  <c r="I2925" i="1" s="1"/>
  <c r="J2924" i="1"/>
  <c r="K2924" i="1"/>
  <c r="K2925" i="1" s="1"/>
  <c r="C2986" i="1"/>
  <c r="D2986" i="1"/>
  <c r="E2986" i="1"/>
  <c r="F2986" i="1"/>
  <c r="G2986" i="1"/>
  <c r="H2986" i="1"/>
  <c r="I2986" i="1"/>
  <c r="J2986" i="1"/>
  <c r="K2986" i="1"/>
  <c r="L2986" i="1"/>
  <c r="G2987" i="1"/>
  <c r="H2987" i="1"/>
  <c r="I2987" i="1"/>
  <c r="J2987" i="1"/>
  <c r="K2987" i="1"/>
  <c r="L2987" i="1"/>
  <c r="L2988" i="1"/>
  <c r="C2990" i="1"/>
  <c r="D2990" i="1"/>
  <c r="E2990" i="1"/>
  <c r="F2990" i="1"/>
  <c r="G2990" i="1"/>
  <c r="H2990" i="1"/>
  <c r="I2990" i="1"/>
  <c r="J2990" i="1"/>
  <c r="K2990" i="1"/>
  <c r="L2990" i="1"/>
  <c r="G2991" i="1"/>
  <c r="H2991" i="1"/>
  <c r="I2991" i="1"/>
  <c r="J2991" i="1"/>
  <c r="K2991" i="1"/>
  <c r="L2991" i="1"/>
  <c r="L2992" i="1"/>
  <c r="B2993" i="1"/>
  <c r="D2993" i="1"/>
  <c r="E2993" i="1"/>
  <c r="F2993" i="1"/>
  <c r="G2993" i="1"/>
  <c r="I2993" i="1"/>
  <c r="S2996" i="1" s="1"/>
  <c r="J2993" i="1"/>
  <c r="K2993" i="1"/>
  <c r="K2995" i="1" s="1"/>
  <c r="C3055" i="1"/>
  <c r="I3055" i="1"/>
  <c r="J3055" i="1"/>
  <c r="K3055" i="1"/>
  <c r="L3055" i="1"/>
  <c r="H3056" i="1"/>
  <c r="K3056" i="1"/>
  <c r="L3057" i="1"/>
  <c r="C3059" i="1"/>
  <c r="D3059" i="1"/>
  <c r="E3059" i="1"/>
  <c r="F3059" i="1"/>
  <c r="G3059" i="1"/>
  <c r="H3059" i="1"/>
  <c r="I3059" i="1"/>
  <c r="J3059" i="1"/>
  <c r="K3059" i="1"/>
  <c r="L3059" i="1"/>
  <c r="G3060" i="1"/>
  <c r="H3060" i="1"/>
  <c r="I3060" i="1"/>
  <c r="J3060" i="1"/>
  <c r="K3060" i="1"/>
  <c r="L3060" i="1"/>
  <c r="L3061" i="1"/>
  <c r="B3062" i="1"/>
  <c r="L3065" i="1" s="1"/>
  <c r="F3062" i="1"/>
  <c r="I3062" i="1"/>
  <c r="J3063" i="1" s="1"/>
  <c r="J3062" i="1"/>
  <c r="J3064" i="1" s="1"/>
  <c r="K3062" i="1"/>
  <c r="K3063" i="1" s="1"/>
  <c r="C3124" i="1"/>
  <c r="D3124" i="1"/>
  <c r="E3124" i="1"/>
  <c r="F3124" i="1"/>
  <c r="G3124" i="1"/>
  <c r="H3124" i="1"/>
  <c r="I3124" i="1"/>
  <c r="J3124" i="1"/>
  <c r="K3124" i="1"/>
  <c r="L3124" i="1"/>
  <c r="G3125" i="1"/>
  <c r="H3125" i="1"/>
  <c r="I3125" i="1"/>
  <c r="J3125" i="1"/>
  <c r="K3125" i="1"/>
  <c r="L3125" i="1"/>
  <c r="L3126" i="1"/>
  <c r="C3128" i="1"/>
  <c r="D3128" i="1"/>
  <c r="E3128" i="1"/>
  <c r="F3128" i="1"/>
  <c r="G3128" i="1"/>
  <c r="H3128" i="1"/>
  <c r="I3128" i="1"/>
  <c r="J3128" i="1"/>
  <c r="K3128" i="1"/>
  <c r="L3128" i="1"/>
  <c r="G3129" i="1"/>
  <c r="H3129" i="1"/>
  <c r="I3129" i="1"/>
  <c r="J3129" i="1"/>
  <c r="K3129" i="1"/>
  <c r="L3129" i="1"/>
  <c r="L3130" i="1"/>
  <c r="B3131" i="1"/>
  <c r="D3131" i="1"/>
  <c r="E3131" i="1"/>
  <c r="F3131" i="1"/>
  <c r="G3131" i="1"/>
  <c r="I3131" i="1"/>
  <c r="S3134" i="1" s="1"/>
  <c r="J3131" i="1"/>
  <c r="K3131" i="1"/>
  <c r="Q2642" i="1"/>
  <c r="Q1754" i="1"/>
  <c r="L854" i="1"/>
  <c r="Q848" i="1"/>
  <c r="O1931" i="1"/>
  <c r="P1746" i="1"/>
  <c r="P1331" i="1"/>
  <c r="P1125" i="1"/>
  <c r="P1056" i="1"/>
  <c r="F785" i="1"/>
  <c r="O3057" i="1"/>
  <c r="G3056" i="1"/>
  <c r="G3062" i="1"/>
  <c r="L3056" i="1"/>
  <c r="E2303" i="1"/>
  <c r="J2305" i="1" s="1"/>
  <c r="O1400" i="1"/>
  <c r="K2090" i="1"/>
  <c r="G1744" i="1"/>
  <c r="J1468" i="1"/>
  <c r="D1890" i="1"/>
  <c r="I95" i="1"/>
  <c r="I97" i="1" s="1"/>
  <c r="I89" i="1"/>
  <c r="M366" i="1"/>
  <c r="O1125" i="1"/>
  <c r="F1744" i="1"/>
  <c r="M710" i="1"/>
  <c r="K1745" i="1"/>
  <c r="I1123" i="1"/>
  <c r="M2021" i="1"/>
  <c r="M157" i="1"/>
  <c r="M2020" i="1"/>
  <c r="M2027" i="1"/>
  <c r="M1746" i="1"/>
  <c r="M1745" i="1"/>
  <c r="M2372" i="1"/>
  <c r="R2374" i="1" s="1"/>
  <c r="H2780" i="1"/>
  <c r="H3064" i="1"/>
  <c r="N2986" i="1"/>
  <c r="L1200" i="1"/>
  <c r="D2511" i="1"/>
  <c r="H2366" i="1"/>
  <c r="M647" i="1"/>
  <c r="R649" i="1" s="1"/>
  <c r="D96" i="1"/>
  <c r="N2712" i="1"/>
  <c r="N2642" i="1"/>
  <c r="D2641" i="1"/>
  <c r="L2168" i="1"/>
  <c r="L2436" i="1"/>
  <c r="M2022" i="1"/>
  <c r="N2434" i="1"/>
  <c r="D2028" i="1"/>
  <c r="F846" i="1"/>
  <c r="K848" i="1" s="1"/>
  <c r="L641" i="1"/>
  <c r="I985" i="1"/>
  <c r="N2089" i="1"/>
  <c r="L511" i="1"/>
  <c r="H1124" i="1"/>
  <c r="M3062" i="1"/>
  <c r="R3064" i="1" s="1"/>
  <c r="N1539" i="1"/>
  <c r="D364" i="1"/>
  <c r="E1544" i="1"/>
  <c r="M2986" i="1"/>
  <c r="J3056" i="1"/>
  <c r="F3055" i="1"/>
  <c r="M1337" i="1"/>
  <c r="N1330" i="1"/>
  <c r="H304" i="1"/>
  <c r="N1192" i="1"/>
  <c r="M302" i="1"/>
  <c r="M296" i="1"/>
  <c r="L1753" i="1"/>
  <c r="D303" i="1"/>
  <c r="L1961" i="1"/>
  <c r="M2987" i="1"/>
  <c r="M2993" i="1"/>
  <c r="F570" i="1"/>
  <c r="F578" i="1" s="1"/>
  <c r="M2158" i="1"/>
  <c r="M2165" i="1"/>
  <c r="R2167" i="1" s="1"/>
  <c r="C571" i="1"/>
  <c r="N847" i="1"/>
  <c r="C1959" i="1"/>
  <c r="N780" i="1"/>
  <c r="H2228" i="1"/>
  <c r="M1192" i="1"/>
  <c r="M578" i="1"/>
  <c r="R580" i="1" s="1"/>
  <c r="M1193" i="1"/>
  <c r="M1199" i="1"/>
  <c r="L90" i="1"/>
  <c r="I164" i="1"/>
  <c r="S167" i="1" s="1"/>
  <c r="I2573" i="1"/>
  <c r="E2572" i="1"/>
  <c r="L159" i="1"/>
  <c r="L88" i="1"/>
  <c r="C303" i="1"/>
  <c r="D2579" i="1"/>
  <c r="D2580" i="1" s="1"/>
  <c r="H641" i="1"/>
  <c r="M1951" i="1"/>
  <c r="M1958" i="1"/>
  <c r="M1959" i="1" s="1"/>
  <c r="D2097" i="1"/>
  <c r="H234" i="1"/>
  <c r="M2711" i="1"/>
  <c r="J88" i="1"/>
  <c r="D157" i="1"/>
  <c r="C157" i="1"/>
  <c r="M2505" i="1"/>
  <c r="C847" i="1"/>
  <c r="M1330" i="1"/>
  <c r="L304" i="1"/>
  <c r="C2710" i="1"/>
  <c r="M1406" i="1"/>
  <c r="L2345" i="1"/>
  <c r="M1332" i="1"/>
  <c r="L1055" i="1"/>
  <c r="F639" i="1"/>
  <c r="G640" i="1" s="1"/>
  <c r="D2365" i="1"/>
  <c r="L2927" i="1"/>
  <c r="L1547" i="1"/>
  <c r="C2166" i="1"/>
  <c r="M2090" i="1"/>
  <c r="M2096" i="1"/>
  <c r="M2099" i="1" s="1"/>
  <c r="C1545" i="1"/>
  <c r="L573" i="1"/>
  <c r="K511" i="1"/>
  <c r="M849" i="1"/>
  <c r="J847" i="1"/>
  <c r="M918" i="1"/>
  <c r="M3124" i="1"/>
  <c r="J1929" i="1"/>
  <c r="M3125" i="1"/>
  <c r="M3131" i="1"/>
  <c r="M3134" i="1" s="1"/>
  <c r="D1544" i="1"/>
  <c r="D1545" i="1" s="1"/>
  <c r="C916" i="1"/>
  <c r="H847" i="1"/>
  <c r="E1537" i="1"/>
  <c r="M2572" i="1"/>
  <c r="C985" i="1"/>
  <c r="M2710" i="1"/>
  <c r="M916" i="1"/>
  <c r="G158" i="1"/>
  <c r="G1061" i="1"/>
  <c r="G1062" i="1" s="1"/>
  <c r="J2029" i="1"/>
  <c r="J365" i="1"/>
  <c r="I916" i="1"/>
  <c r="F234" i="1"/>
  <c r="B1406" i="1"/>
  <c r="J1055" i="1"/>
  <c r="N159" i="1"/>
  <c r="K2228" i="1"/>
  <c r="G1400" i="1"/>
  <c r="D1130" i="1"/>
  <c r="L987" i="1"/>
  <c r="M2365" i="1"/>
  <c r="I304" i="1"/>
  <c r="M2366" i="1"/>
  <c r="B785" i="1"/>
  <c r="K778" i="1"/>
  <c r="E640" i="1"/>
  <c r="H1752" i="1"/>
  <c r="I158" i="1"/>
  <c r="M1399" i="1"/>
  <c r="E2710" i="1"/>
  <c r="G647" i="1"/>
  <c r="L2780" i="1"/>
  <c r="G578" i="1"/>
  <c r="H2365" i="1"/>
  <c r="H2097" i="1"/>
  <c r="M573" i="1"/>
  <c r="M2298" i="1"/>
  <c r="G2779" i="1"/>
  <c r="C371" i="1"/>
  <c r="C372" i="1" s="1"/>
  <c r="C785" i="1"/>
  <c r="N88" i="1"/>
  <c r="G2711" i="1"/>
  <c r="K1475" i="1"/>
  <c r="K1124" i="1"/>
  <c r="G511" i="1"/>
  <c r="G157" i="1"/>
  <c r="M2434" i="1"/>
  <c r="I848" i="1"/>
  <c r="M642" i="1"/>
  <c r="M1813" i="1"/>
  <c r="M2780" i="1"/>
  <c r="I2857" i="1"/>
  <c r="J2995" i="1"/>
  <c r="D2856" i="1"/>
  <c r="E1959" i="1"/>
  <c r="D1337" i="1"/>
  <c r="F1261" i="1"/>
  <c r="L366" i="1"/>
  <c r="I2786" i="1"/>
  <c r="S2789" i="1" s="1"/>
  <c r="K1813" i="1"/>
  <c r="D992" i="1"/>
  <c r="K986" i="1"/>
  <c r="K1614" i="1"/>
  <c r="G1054" i="1"/>
  <c r="J916" i="1"/>
  <c r="J571" i="1"/>
  <c r="K442" i="1"/>
  <c r="G365" i="1"/>
  <c r="I303" i="1"/>
  <c r="B164" i="1"/>
  <c r="C165" i="1" s="1"/>
  <c r="L164" i="1"/>
  <c r="L647" i="1"/>
  <c r="M503" i="1"/>
  <c r="M2303" i="1"/>
  <c r="K1960" i="1"/>
  <c r="K1061" i="1"/>
  <c r="F1054" i="1"/>
  <c r="I986" i="1"/>
  <c r="E923" i="1"/>
  <c r="K785" i="1"/>
  <c r="F364" i="1"/>
  <c r="L95" i="1"/>
  <c r="M848" i="1"/>
  <c r="G2512" i="1"/>
  <c r="K2028" i="1"/>
  <c r="G1890" i="1"/>
  <c r="K1132" i="1"/>
  <c r="F1123" i="1"/>
  <c r="I847" i="1"/>
  <c r="F2234" i="1"/>
  <c r="F2235" i="1" s="1"/>
  <c r="K2097" i="1"/>
  <c r="J1814" i="1"/>
  <c r="G1130" i="1"/>
  <c r="G1131" i="1" s="1"/>
  <c r="I647" i="1"/>
  <c r="K157" i="1"/>
  <c r="K2641" i="1"/>
  <c r="J1262" i="1"/>
  <c r="L1202" i="1"/>
  <c r="F1683" i="1"/>
  <c r="J2994" i="1"/>
  <c r="E1683" i="1"/>
  <c r="J1061" i="1"/>
  <c r="H640" i="1"/>
  <c r="L510" i="1"/>
  <c r="H303" i="1"/>
  <c r="G2780" i="1"/>
  <c r="I2029" i="1"/>
  <c r="F1813" i="1"/>
  <c r="J1268" i="1"/>
  <c r="K779" i="1"/>
  <c r="G572" i="1"/>
  <c r="K235" i="1"/>
  <c r="I3133" i="1"/>
  <c r="I2512" i="1"/>
  <c r="E2365" i="1"/>
  <c r="J1400" i="1"/>
  <c r="H1261" i="1"/>
  <c r="H1054" i="1"/>
  <c r="G510" i="1"/>
  <c r="L443" i="1"/>
  <c r="M342" i="1"/>
  <c r="G2995" i="1"/>
  <c r="G1814" i="1"/>
  <c r="I992" i="1"/>
  <c r="I2780" i="1"/>
  <c r="I2711" i="1"/>
  <c r="J2435" i="1"/>
  <c r="I854" i="1"/>
  <c r="S857" i="1" s="1"/>
  <c r="J848" i="1"/>
  <c r="I365" i="1"/>
  <c r="M571" i="1"/>
  <c r="H992" i="1"/>
  <c r="H716" i="1"/>
  <c r="C1130" i="1"/>
  <c r="C2441" i="1"/>
  <c r="M1607" i="1"/>
  <c r="M2966" i="1"/>
  <c r="J1123" i="1"/>
  <c r="J1130" i="1"/>
  <c r="T1133" i="1" s="1"/>
  <c r="G1055" i="1"/>
  <c r="B1061" i="1"/>
  <c r="K847" i="1"/>
  <c r="L847" i="1"/>
  <c r="K854" i="1"/>
  <c r="E785" i="1"/>
  <c r="J779" i="1"/>
  <c r="K2366" i="1"/>
  <c r="K2029" i="1"/>
  <c r="I1960" i="1"/>
  <c r="I1130" i="1"/>
  <c r="I1124" i="1"/>
  <c r="J2366" i="1"/>
  <c r="E3132" i="1"/>
  <c r="D2994" i="1"/>
  <c r="K2926" i="1"/>
  <c r="D2648" i="1"/>
  <c r="D2649" i="1" s="1"/>
  <c r="K2580" i="1"/>
  <c r="K2441" i="1"/>
  <c r="K2443" i="1" s="1"/>
  <c r="G1960" i="1"/>
  <c r="F1820" i="1"/>
  <c r="P1823" i="1" s="1"/>
  <c r="H1614" i="1"/>
  <c r="G992" i="1"/>
  <c r="G986" i="1"/>
  <c r="L2711" i="1"/>
  <c r="J2710" i="1"/>
  <c r="K2234" i="1"/>
  <c r="J1684" i="1"/>
  <c r="G1614" i="1"/>
  <c r="K1468" i="1"/>
  <c r="G917" i="1"/>
  <c r="H916" i="1"/>
  <c r="K3064" i="1"/>
  <c r="D2786" i="1"/>
  <c r="G2717" i="1"/>
  <c r="K2648" i="1"/>
  <c r="K2650" i="1" s="1"/>
  <c r="B2372" i="1"/>
  <c r="L1929" i="1"/>
  <c r="K1891" i="1"/>
  <c r="K1752" i="1"/>
  <c r="I1684" i="1"/>
  <c r="K1330" i="1"/>
  <c r="L1056" i="1"/>
  <c r="E854" i="1"/>
  <c r="B2786" i="1"/>
  <c r="B1820" i="1"/>
  <c r="E1406" i="1"/>
  <c r="G1268" i="1"/>
  <c r="J1124" i="1"/>
  <c r="L374" i="1"/>
  <c r="K2786" i="1"/>
  <c r="K1820" i="1"/>
  <c r="P1822" i="1" s="1"/>
  <c r="K1262" i="1"/>
  <c r="K1123" i="1"/>
  <c r="D1061" i="1"/>
  <c r="G234" i="1"/>
  <c r="L158" i="1"/>
  <c r="J157" i="1"/>
  <c r="B647" i="1"/>
  <c r="I371" i="1"/>
  <c r="S374" i="1" s="1"/>
  <c r="L365" i="1"/>
  <c r="G164" i="1"/>
  <c r="K158" i="1"/>
  <c r="G716" i="1"/>
  <c r="K647" i="1"/>
  <c r="P649" i="1" s="1"/>
  <c r="L441" i="1"/>
  <c r="G371" i="1"/>
  <c r="L373" i="1" s="1"/>
  <c r="G235" i="1"/>
  <c r="M364" i="1"/>
  <c r="M159" i="1"/>
  <c r="I785" i="1"/>
  <c r="S788" i="1" s="1"/>
  <c r="J510" i="1"/>
  <c r="K164" i="1"/>
  <c r="L157" i="1"/>
  <c r="K371" i="1"/>
  <c r="M433" i="1"/>
  <c r="C854" i="1"/>
  <c r="C992" i="1"/>
  <c r="M435" i="1"/>
  <c r="M1331" i="1"/>
  <c r="M504" i="1"/>
  <c r="M917" i="1"/>
  <c r="M572" i="1"/>
  <c r="M2367" i="1"/>
  <c r="M1814" i="1"/>
  <c r="M2435" i="1"/>
  <c r="M2779" i="1"/>
  <c r="M1475" i="1"/>
  <c r="N1476" i="1" s="1"/>
  <c r="P2099" i="1"/>
  <c r="P573" i="1"/>
  <c r="M2028" i="1"/>
  <c r="G2097" i="1"/>
  <c r="K2098" i="1"/>
  <c r="M304" i="1"/>
  <c r="M2166" i="1"/>
  <c r="M2167" i="1"/>
  <c r="K572" i="1"/>
  <c r="M3064" i="1"/>
  <c r="G1408" i="1"/>
  <c r="E2580" i="1"/>
  <c r="L98" i="1"/>
  <c r="L1064" i="1"/>
  <c r="G709" i="1" l="1"/>
  <c r="F716" i="1"/>
  <c r="F709" i="1"/>
  <c r="P711" i="1"/>
  <c r="R1753" i="1"/>
  <c r="M1753" i="1"/>
  <c r="M1752" i="1"/>
  <c r="Q3131" i="1"/>
  <c r="R3132" i="1" s="1"/>
  <c r="J2512" i="1"/>
  <c r="T2513" i="1"/>
  <c r="O2780" i="1"/>
  <c r="T2781" i="1"/>
  <c r="T1262" i="1"/>
  <c r="O1268" i="1"/>
  <c r="T1270" i="1" s="1"/>
  <c r="T1952" i="1"/>
  <c r="O1952" i="1"/>
  <c r="F59" i="1"/>
  <c r="F41" i="1"/>
  <c r="F854" i="1"/>
  <c r="L1476" i="1"/>
  <c r="N1133" i="1"/>
  <c r="N2779" i="1"/>
  <c r="O779" i="1"/>
  <c r="J1722" i="1"/>
  <c r="D2303" i="1"/>
  <c r="D2296" i="1"/>
  <c r="N440" i="1"/>
  <c r="N443" i="1" s="1"/>
  <c r="N2159" i="1"/>
  <c r="N2158" i="1"/>
  <c r="P2573" i="1"/>
  <c r="P2574" i="1"/>
  <c r="R709" i="1"/>
  <c r="Q709" i="1"/>
  <c r="Q710" i="1"/>
  <c r="R1261" i="1"/>
  <c r="Q1268" i="1"/>
  <c r="R1269" i="1" s="1"/>
  <c r="R2710" i="1"/>
  <c r="Q2711" i="1"/>
  <c r="R2848" i="1"/>
  <c r="Q2849" i="1"/>
  <c r="K710" i="1"/>
  <c r="N2097" i="1"/>
  <c r="F847" i="1"/>
  <c r="M2296" i="1"/>
  <c r="K571" i="1"/>
  <c r="K365" i="1"/>
  <c r="K303" i="1"/>
  <c r="Q1271" i="1"/>
  <c r="I2441" i="1"/>
  <c r="S2444" i="1" s="1"/>
  <c r="I1132" i="1"/>
  <c r="M2918" i="1"/>
  <c r="K578" i="1"/>
  <c r="L579" i="1" s="1"/>
  <c r="K1201" i="1"/>
  <c r="J2097" i="1"/>
  <c r="D916" i="1"/>
  <c r="M88" i="1"/>
  <c r="I2994" i="1"/>
  <c r="H2234" i="1"/>
  <c r="H3133" i="1"/>
  <c r="M295" i="1"/>
  <c r="N1331" i="1"/>
  <c r="O342" i="1"/>
  <c r="K89" i="1"/>
  <c r="Q1055" i="1"/>
  <c r="Q2781" i="1"/>
  <c r="D2166" i="1"/>
  <c r="F2097" i="1"/>
  <c r="R2099" i="1"/>
  <c r="H2098" i="1"/>
  <c r="U1766" i="1"/>
  <c r="R2159" i="1"/>
  <c r="M2160" i="1"/>
  <c r="C1683" i="1"/>
  <c r="R1539" i="1"/>
  <c r="I1537" i="1"/>
  <c r="O785" i="1"/>
  <c r="T787" i="1" s="1"/>
  <c r="O2297" i="1"/>
  <c r="P2505" i="1"/>
  <c r="Q785" i="1"/>
  <c r="R786" i="1" s="1"/>
  <c r="Q1606" i="1"/>
  <c r="Q2648" i="1"/>
  <c r="R2649" i="1" s="1"/>
  <c r="U550" i="1"/>
  <c r="N551" i="1"/>
  <c r="G871" i="1"/>
  <c r="G2304" i="1"/>
  <c r="D2434" i="1"/>
  <c r="M3055" i="1"/>
  <c r="M3056" i="1"/>
  <c r="P2296" i="1"/>
  <c r="R226" i="1"/>
  <c r="Q228" i="1"/>
  <c r="R1399" i="1"/>
  <c r="Q1400" i="1"/>
  <c r="Q1538" i="1"/>
  <c r="Q1544" i="1"/>
  <c r="Q1546" i="1" s="1"/>
  <c r="Q2572" i="1"/>
  <c r="R2917" i="1"/>
  <c r="Q2918" i="1"/>
  <c r="G659" i="1"/>
  <c r="G677" i="1"/>
  <c r="M2168" i="1"/>
  <c r="C993" i="1"/>
  <c r="L235" i="1"/>
  <c r="H985" i="1"/>
  <c r="H1268" i="1"/>
  <c r="J2780" i="1"/>
  <c r="M1815" i="1"/>
  <c r="M1263" i="1"/>
  <c r="H1814" i="1"/>
  <c r="M1820" i="1"/>
  <c r="R1822" i="1" s="1"/>
  <c r="O158" i="1"/>
  <c r="P89" i="1"/>
  <c r="Q365" i="1"/>
  <c r="D510" i="1"/>
  <c r="L716" i="1"/>
  <c r="L717" i="1" s="1"/>
  <c r="L709" i="1"/>
  <c r="R2643" i="1"/>
  <c r="H2642" i="1"/>
  <c r="R917" i="1"/>
  <c r="M923" i="1"/>
  <c r="P2855" i="1"/>
  <c r="Q2856" i="1" s="1"/>
  <c r="Q302" i="1"/>
  <c r="Q304" i="1" s="1"/>
  <c r="Q2850" i="1"/>
  <c r="M3063" i="1"/>
  <c r="L1123" i="1"/>
  <c r="I779" i="1"/>
  <c r="I1337" i="1"/>
  <c r="S1340" i="1" s="1"/>
  <c r="J2648" i="1"/>
  <c r="L2641" i="1"/>
  <c r="I2995" i="1"/>
  <c r="G985" i="1"/>
  <c r="I3132" i="1"/>
  <c r="K1054" i="1"/>
  <c r="J2642" i="1"/>
  <c r="I511" i="1"/>
  <c r="J2581" i="1"/>
  <c r="D716" i="1"/>
  <c r="L985" i="1"/>
  <c r="G1891" i="1"/>
  <c r="E364" i="1"/>
  <c r="K1261" i="1"/>
  <c r="M847" i="1"/>
  <c r="L1330" i="1"/>
  <c r="L234" i="1"/>
  <c r="G2098" i="1"/>
  <c r="L918" i="1"/>
  <c r="I1891" i="1"/>
  <c r="G2642" i="1"/>
  <c r="M1606" i="1"/>
  <c r="E916" i="1"/>
  <c r="J1683" i="1"/>
  <c r="K2994" i="1"/>
  <c r="I778" i="1"/>
  <c r="C2227" i="1"/>
  <c r="I1538" i="1"/>
  <c r="E1123" i="1"/>
  <c r="N433" i="1"/>
  <c r="H571" i="1"/>
  <c r="L1724" i="1"/>
  <c r="L2994" i="1"/>
  <c r="N1261" i="1"/>
  <c r="G2089" i="1"/>
  <c r="H1538" i="1"/>
  <c r="L3064" i="1"/>
  <c r="Q2857" i="1"/>
  <c r="H2994" i="1"/>
  <c r="C2994" i="1"/>
  <c r="J2926" i="1"/>
  <c r="T2927" i="1"/>
  <c r="Q2712" i="1"/>
  <c r="N1263" i="1"/>
  <c r="N1056" i="1"/>
  <c r="Q849" i="1"/>
  <c r="L719" i="1"/>
  <c r="Q159" i="1"/>
  <c r="Q158" i="1"/>
  <c r="L512" i="1"/>
  <c r="R2711" i="1"/>
  <c r="M2717" i="1"/>
  <c r="R2719" i="1" s="1"/>
  <c r="C96" i="1"/>
  <c r="O923" i="1"/>
  <c r="T925" i="1" s="1"/>
  <c r="O1884" i="1"/>
  <c r="P2579" i="1"/>
  <c r="P2918" i="1"/>
  <c r="Q227" i="1"/>
  <c r="Q509" i="1"/>
  <c r="Q512" i="1" s="1"/>
  <c r="Q1193" i="1"/>
  <c r="Q1399" i="1"/>
  <c r="Q2786" i="1"/>
  <c r="R2787" i="1" s="1"/>
  <c r="Q2848" i="1"/>
  <c r="Q3125" i="1"/>
  <c r="O2434" i="1"/>
  <c r="N2436" i="1"/>
  <c r="U3150" i="1"/>
  <c r="O2648" i="1"/>
  <c r="T2650" i="1" s="1"/>
  <c r="T2642" i="1"/>
  <c r="T2918" i="1"/>
  <c r="O2918" i="1"/>
  <c r="Q295" i="1"/>
  <c r="P296" i="1"/>
  <c r="Q571" i="1"/>
  <c r="Q847" i="1"/>
  <c r="Q1468" i="1"/>
  <c r="P1475" i="1"/>
  <c r="R2986" i="1"/>
  <c r="Q2986" i="1"/>
  <c r="K48" i="1"/>
  <c r="T2826" i="1"/>
  <c r="T2828" i="1"/>
  <c r="P2897" i="1"/>
  <c r="S3171" i="1"/>
  <c r="O1547" i="1"/>
  <c r="P2642" i="1"/>
  <c r="H2028" i="1"/>
  <c r="F1959" i="1"/>
  <c r="F1890" i="1"/>
  <c r="D1813" i="1"/>
  <c r="L1754" i="1"/>
  <c r="I1614" i="1"/>
  <c r="L1201" i="1"/>
  <c r="Q1056" i="1"/>
  <c r="Q711" i="1"/>
  <c r="Q642" i="1"/>
  <c r="Q573" i="1"/>
  <c r="Q366" i="1"/>
  <c r="H1753" i="1"/>
  <c r="H2167" i="1"/>
  <c r="H2926" i="1"/>
  <c r="T825" i="1"/>
  <c r="T827" i="1"/>
  <c r="T1308" i="1"/>
  <c r="T1862" i="1"/>
  <c r="T1998" i="1"/>
  <c r="T2000" i="1"/>
  <c r="T2136" i="1"/>
  <c r="T2138" i="1"/>
  <c r="T2205" i="1"/>
  <c r="T2207" i="1"/>
  <c r="T2274" i="1"/>
  <c r="T2481" i="1"/>
  <c r="T2483" i="1"/>
  <c r="T2550" i="1"/>
  <c r="T2621" i="1"/>
  <c r="T2757" i="1"/>
  <c r="T2759" i="1"/>
  <c r="T2895" i="1"/>
  <c r="T2897" i="1"/>
  <c r="L2649" i="1"/>
  <c r="J2234" i="1"/>
  <c r="T2237" i="1" s="1"/>
  <c r="T2229" i="1"/>
  <c r="J2166" i="1"/>
  <c r="T2168" i="1"/>
  <c r="K364" i="1"/>
  <c r="T2069" i="1"/>
  <c r="J2441" i="1"/>
  <c r="T2444" i="1" s="1"/>
  <c r="T2436" i="1"/>
  <c r="O1820" i="1"/>
  <c r="T1822" i="1" s="1"/>
  <c r="T1814" i="1"/>
  <c r="O2090" i="1"/>
  <c r="T2090" i="1"/>
  <c r="O2165" i="1"/>
  <c r="T2167" i="1" s="1"/>
  <c r="T2159" i="1"/>
  <c r="O2234" i="1"/>
  <c r="T2236" i="1" s="1"/>
  <c r="T2228" i="1"/>
  <c r="K856" i="1"/>
  <c r="K3132" i="1"/>
  <c r="F3132" i="1"/>
  <c r="F2994" i="1"/>
  <c r="J2372" i="1"/>
  <c r="T2375" i="1" s="1"/>
  <c r="T2367" i="1"/>
  <c r="J1820" i="1"/>
  <c r="K1821" i="1" s="1"/>
  <c r="T1815" i="1"/>
  <c r="T1929" i="1"/>
  <c r="O2441" i="1"/>
  <c r="T2443" i="1" s="1"/>
  <c r="T2435" i="1"/>
  <c r="S758" i="1"/>
  <c r="Q1931" i="1"/>
  <c r="T1931" i="1"/>
  <c r="O1746" i="1"/>
  <c r="T1745" i="1"/>
  <c r="F2710" i="1"/>
  <c r="T756" i="1"/>
  <c r="T758" i="1"/>
  <c r="T1722" i="1"/>
  <c r="J1959" i="1"/>
  <c r="L648" i="1"/>
  <c r="K2167" i="1"/>
  <c r="J1614" i="1"/>
  <c r="M985" i="1"/>
  <c r="M2441" i="1"/>
  <c r="M2442" i="1" s="1"/>
  <c r="L2305" i="1"/>
  <c r="O2582" i="1"/>
  <c r="N2711" i="1"/>
  <c r="O1682" i="1"/>
  <c r="T1684" i="1" s="1"/>
  <c r="T1676" i="1"/>
  <c r="G579" i="1"/>
  <c r="D847" i="1"/>
  <c r="D985" i="1"/>
  <c r="D1959" i="1"/>
  <c r="L2028" i="1"/>
  <c r="C3063" i="1"/>
  <c r="C510" i="1"/>
  <c r="L1131" i="1"/>
  <c r="T1103" i="1"/>
  <c r="S1724" i="1"/>
  <c r="T1724" i="1"/>
  <c r="K2345" i="1"/>
  <c r="F2373" i="1"/>
  <c r="F441" i="1"/>
  <c r="E303" i="1"/>
  <c r="L305" i="1"/>
  <c r="H364" i="1"/>
  <c r="P502" i="1"/>
  <c r="P780" i="1"/>
  <c r="P918" i="1"/>
  <c r="F676" i="1"/>
  <c r="L923" i="1"/>
  <c r="L926" i="1" s="1"/>
  <c r="Q917" i="1"/>
  <c r="L1268" i="1"/>
  <c r="L1269" i="1" s="1"/>
  <c r="M1261" i="1"/>
  <c r="L1262" i="1"/>
  <c r="L1261" i="1"/>
  <c r="Q1262" i="1"/>
  <c r="L1406" i="1"/>
  <c r="L1409" i="1" s="1"/>
  <c r="L1401" i="1"/>
  <c r="L1820" i="1"/>
  <c r="L1815" i="1"/>
  <c r="L1814" i="1"/>
  <c r="C2717" i="1"/>
  <c r="M2720" i="1" s="1"/>
  <c r="D2710" i="1"/>
  <c r="M2712" i="1"/>
  <c r="M1056" i="1"/>
  <c r="G571" i="1"/>
  <c r="M3065" i="1"/>
  <c r="L650" i="1"/>
  <c r="K3133" i="1"/>
  <c r="L1399" i="1"/>
  <c r="K579" i="1"/>
  <c r="L572" i="1"/>
  <c r="M1055" i="1"/>
  <c r="L917" i="1"/>
  <c r="H710" i="1"/>
  <c r="M780" i="1"/>
  <c r="D709" i="1"/>
  <c r="D1406" i="1"/>
  <c r="D1399" i="1"/>
  <c r="E1337" i="1"/>
  <c r="E1338" i="1" s="1"/>
  <c r="E1330" i="1"/>
  <c r="F1268" i="1"/>
  <c r="K1270" i="1" s="1"/>
  <c r="G1261" i="1"/>
  <c r="F1200" i="1"/>
  <c r="S918" i="1"/>
  <c r="N917" i="1"/>
  <c r="I917" i="1"/>
  <c r="D854" i="1"/>
  <c r="I856" i="1" s="1"/>
  <c r="N849" i="1"/>
  <c r="O780" i="1"/>
  <c r="E778" i="1"/>
  <c r="P710" i="1"/>
  <c r="K709" i="1"/>
  <c r="E716" i="1"/>
  <c r="E717" i="1" s="1"/>
  <c r="E709" i="1"/>
  <c r="E647" i="1"/>
  <c r="O650" i="1" s="1"/>
  <c r="O642" i="1"/>
  <c r="T512" i="1"/>
  <c r="K510" i="1"/>
  <c r="S443" i="1"/>
  <c r="I441" i="1"/>
  <c r="F371" i="1"/>
  <c r="F372" i="1" s="1"/>
  <c r="G364" i="1"/>
  <c r="O159" i="1"/>
  <c r="F157" i="1"/>
  <c r="R642" i="1"/>
  <c r="H647" i="1"/>
  <c r="R650" i="1" s="1"/>
  <c r="R918" i="1"/>
  <c r="H917" i="1"/>
  <c r="R1263" i="1"/>
  <c r="M1262" i="1"/>
  <c r="C1406" i="1"/>
  <c r="M1409" i="1" s="1"/>
  <c r="C1399" i="1"/>
  <c r="R2030" i="1"/>
  <c r="H2029" i="1"/>
  <c r="L2234" i="1"/>
  <c r="L2227" i="1"/>
  <c r="L2229" i="1"/>
  <c r="I2779" i="1"/>
  <c r="H2779" i="1"/>
  <c r="M2919" i="1"/>
  <c r="N2917" i="1"/>
  <c r="R710" i="1"/>
  <c r="M709" i="1"/>
  <c r="M716" i="1"/>
  <c r="R1683" i="1"/>
  <c r="Q1685" i="1"/>
  <c r="S2987" i="1"/>
  <c r="O2986" i="1"/>
  <c r="N2987" i="1"/>
  <c r="N3055" i="1"/>
  <c r="S3125" i="1"/>
  <c r="N3124" i="1"/>
  <c r="O2504" i="1"/>
  <c r="O2510" i="1"/>
  <c r="O2505" i="1"/>
  <c r="P1682" i="1"/>
  <c r="P1677" i="1"/>
  <c r="P2234" i="1"/>
  <c r="P2237" i="1" s="1"/>
  <c r="P2227" i="1"/>
  <c r="P2303" i="1"/>
  <c r="Q2304" i="1" s="1"/>
  <c r="P2297" i="1"/>
  <c r="R1744" i="1"/>
  <c r="Q1745" i="1"/>
  <c r="Q1746" i="1"/>
  <c r="R1813" i="1"/>
  <c r="Q1814" i="1"/>
  <c r="R1882" i="1"/>
  <c r="Q1882" i="1"/>
  <c r="R1951" i="1"/>
  <c r="Q1952" i="1"/>
  <c r="R2089" i="1"/>
  <c r="Q2091" i="1"/>
  <c r="Q2159" i="1"/>
  <c r="Q2158" i="1"/>
  <c r="R2227" i="1"/>
  <c r="Q2228" i="1"/>
  <c r="R2296" i="1"/>
  <c r="Q2298" i="1"/>
  <c r="Q2296" i="1"/>
  <c r="N342" i="1"/>
  <c r="J342" i="1"/>
  <c r="M482" i="1"/>
  <c r="N2414" i="1"/>
  <c r="L2621" i="1"/>
  <c r="L3035" i="1"/>
  <c r="P3133" i="1"/>
  <c r="G2374" i="1"/>
  <c r="J1890" i="1"/>
  <c r="J1891" i="1"/>
  <c r="Q641" i="1"/>
  <c r="L640" i="1"/>
  <c r="M640" i="1"/>
  <c r="L785" i="1"/>
  <c r="L787" i="1" s="1"/>
  <c r="Q779" i="1"/>
  <c r="L778" i="1"/>
  <c r="C1061" i="1"/>
  <c r="D1062" i="1" s="1"/>
  <c r="H1055" i="1"/>
  <c r="C1054" i="1"/>
  <c r="C1337" i="1"/>
  <c r="H1331" i="1"/>
  <c r="R2168" i="1"/>
  <c r="I2166" i="1"/>
  <c r="R2582" i="1"/>
  <c r="H2581" i="1"/>
  <c r="H2580" i="1"/>
  <c r="L2786" i="1"/>
  <c r="Q2788" i="1" s="1"/>
  <c r="Q2780" i="1"/>
  <c r="L3132" i="1"/>
  <c r="F717" i="1"/>
  <c r="M1754" i="1"/>
  <c r="M711" i="1"/>
  <c r="P166" i="1"/>
  <c r="L779" i="1"/>
  <c r="L2435" i="1"/>
  <c r="D2442" i="1"/>
  <c r="L1400" i="1"/>
  <c r="L2779" i="1"/>
  <c r="C2365" i="1"/>
  <c r="Q572" i="1"/>
  <c r="Q2306" i="1"/>
  <c r="Q3134" i="1"/>
  <c r="G3133" i="1"/>
  <c r="G2994" i="1"/>
  <c r="P2780" i="1"/>
  <c r="K2780" i="1"/>
  <c r="P2781" i="1"/>
  <c r="F2786" i="1"/>
  <c r="L2712" i="1"/>
  <c r="B2717" i="1"/>
  <c r="C2718" i="1" s="1"/>
  <c r="I2581" i="1"/>
  <c r="E2028" i="1"/>
  <c r="G1959" i="1"/>
  <c r="L1960" i="1"/>
  <c r="L1813" i="1"/>
  <c r="P1815" i="1"/>
  <c r="G1813" i="1"/>
  <c r="L1408" i="1"/>
  <c r="S1332" i="1"/>
  <c r="I1330" i="1"/>
  <c r="E1268" i="1"/>
  <c r="J1270" i="1" s="1"/>
  <c r="O1263" i="1"/>
  <c r="T1202" i="1"/>
  <c r="J1201" i="1"/>
  <c r="J1200" i="1"/>
  <c r="P986" i="1"/>
  <c r="K992" i="1"/>
  <c r="Q918" i="1"/>
  <c r="G923" i="1"/>
  <c r="G924" i="1" s="1"/>
  <c r="L849" i="1"/>
  <c r="B854" i="1"/>
  <c r="C855" i="1" s="1"/>
  <c r="D785" i="1"/>
  <c r="D778" i="1"/>
  <c r="D647" i="1"/>
  <c r="D648" i="1" s="1"/>
  <c r="D640" i="1"/>
  <c r="T305" i="1"/>
  <c r="J303" i="1"/>
  <c r="R1125" i="1"/>
  <c r="H1130" i="1"/>
  <c r="R1133" i="1" s="1"/>
  <c r="R2228" i="1"/>
  <c r="M2228" i="1"/>
  <c r="M2229" i="1"/>
  <c r="N2227" i="1"/>
  <c r="M2579" i="1"/>
  <c r="M2581" i="1" s="1"/>
  <c r="M2574" i="1"/>
  <c r="M2850" i="1"/>
  <c r="M2855" i="1"/>
  <c r="R1892" i="1"/>
  <c r="I1890" i="1"/>
  <c r="H1890" i="1"/>
  <c r="L1615" i="1"/>
  <c r="S2788" i="1"/>
  <c r="N2789" i="1"/>
  <c r="P2582" i="1"/>
  <c r="P2580" i="1"/>
  <c r="S2366" i="1"/>
  <c r="N2367" i="1"/>
  <c r="O2503" i="1"/>
  <c r="N2510" i="1"/>
  <c r="P2572" i="1"/>
  <c r="O2574" i="1"/>
  <c r="O2717" i="1"/>
  <c r="O2712" i="1"/>
  <c r="P2710" i="1"/>
  <c r="O2786" i="1"/>
  <c r="O2779" i="1"/>
  <c r="O2855" i="1"/>
  <c r="T2857" i="1" s="1"/>
  <c r="P2848" i="1"/>
  <c r="O2849" i="1"/>
  <c r="Q19" i="1"/>
  <c r="P26" i="1"/>
  <c r="P28" i="1" s="1"/>
  <c r="P20" i="1"/>
  <c r="P88" i="1"/>
  <c r="Q88" i="1"/>
  <c r="P157" i="1"/>
  <c r="P159" i="1"/>
  <c r="Q157" i="1"/>
  <c r="P228" i="1"/>
  <c r="Q226" i="1"/>
  <c r="P226" i="1"/>
  <c r="P233" i="1"/>
  <c r="P235" i="1" s="1"/>
  <c r="P371" i="1"/>
  <c r="P373" i="1" s="1"/>
  <c r="P364" i="1"/>
  <c r="P366" i="1"/>
  <c r="P440" i="1"/>
  <c r="P435" i="1"/>
  <c r="P716" i="1"/>
  <c r="P719" i="1" s="1"/>
  <c r="P709" i="1"/>
  <c r="P1061" i="1"/>
  <c r="P1064" i="1" s="1"/>
  <c r="Q1054" i="1"/>
  <c r="P1130" i="1"/>
  <c r="P1124" i="1"/>
  <c r="P1263" i="1"/>
  <c r="P1337" i="1"/>
  <c r="P1339" i="1" s="1"/>
  <c r="P1330" i="1"/>
  <c r="P1544" i="1"/>
  <c r="P1539" i="1"/>
  <c r="P2993" i="1"/>
  <c r="P2995" i="1" s="1"/>
  <c r="P2988" i="1"/>
  <c r="P2987" i="1"/>
  <c r="P3062" i="1"/>
  <c r="P3064" i="1" s="1"/>
  <c r="P3056" i="1"/>
  <c r="P3125" i="1"/>
  <c r="Q3124" i="1"/>
  <c r="R3055" i="1"/>
  <c r="Q3055" i="1"/>
  <c r="Q3056" i="1"/>
  <c r="P1308" i="1"/>
  <c r="U1508" i="1"/>
  <c r="U1573" i="1"/>
  <c r="U1704" i="1"/>
  <c r="S1722" i="1"/>
  <c r="R1724" i="1"/>
  <c r="O1724" i="1"/>
  <c r="S1791" i="1"/>
  <c r="S1860" i="1"/>
  <c r="S1929" i="1"/>
  <c r="Q2069" i="1"/>
  <c r="L2069" i="1"/>
  <c r="K2207" i="1"/>
  <c r="U2548" i="1"/>
  <c r="Q2444" i="1"/>
  <c r="C2434" i="1"/>
  <c r="B2441" i="1"/>
  <c r="G2443" i="1" s="1"/>
  <c r="P2306" i="1"/>
  <c r="P2228" i="1"/>
  <c r="P2229" i="1"/>
  <c r="S2099" i="1"/>
  <c r="I2097" i="1"/>
  <c r="N2098" i="1"/>
  <c r="R158" i="1"/>
  <c r="M164" i="1"/>
  <c r="R166" i="1" s="1"/>
  <c r="R641" i="1"/>
  <c r="M641" i="1"/>
  <c r="U1765" i="1"/>
  <c r="C2856" i="1"/>
  <c r="K2966" i="1"/>
  <c r="H88" i="1"/>
  <c r="H89" i="1"/>
  <c r="J2297" i="1"/>
  <c r="F2296" i="1"/>
  <c r="H1891" i="1"/>
  <c r="S158" i="1"/>
  <c r="N158" i="1"/>
  <c r="N297" i="1"/>
  <c r="N302" i="1"/>
  <c r="N2572" i="1"/>
  <c r="S2780" i="1"/>
  <c r="N2781" i="1"/>
  <c r="N2848" i="1"/>
  <c r="T227" i="1"/>
  <c r="O228" i="1"/>
  <c r="O233" i="1"/>
  <c r="O236" i="1" s="1"/>
  <c r="O295" i="1"/>
  <c r="O711" i="1"/>
  <c r="T848" i="1"/>
  <c r="O854" i="1"/>
  <c r="T856" i="1" s="1"/>
  <c r="T986" i="1"/>
  <c r="O986" i="1"/>
  <c r="O1199" i="1"/>
  <c r="O1194" i="1"/>
  <c r="O1332" i="1"/>
  <c r="T1538" i="1"/>
  <c r="O1538" i="1"/>
  <c r="O1889" i="1"/>
  <c r="T1891" i="1" s="1"/>
  <c r="O1883" i="1"/>
  <c r="O2027" i="1"/>
  <c r="O2021" i="1"/>
  <c r="O2303" i="1"/>
  <c r="O2298" i="1"/>
  <c r="S2966" i="1"/>
  <c r="R2365" i="1"/>
  <c r="Q2365" i="1"/>
  <c r="R2434" i="1"/>
  <c r="Q2435" i="1"/>
  <c r="R2503" i="1"/>
  <c r="Q2503" i="1"/>
  <c r="G611" i="1"/>
  <c r="U611" i="1" s="1"/>
  <c r="G593" i="1"/>
  <c r="F592" i="1"/>
  <c r="S620" i="1"/>
  <c r="T963" i="1"/>
  <c r="T965" i="1"/>
  <c r="T1310" i="1"/>
  <c r="T1377" i="1"/>
  <c r="P1446" i="1"/>
  <c r="U1490" i="1"/>
  <c r="U1506" i="1"/>
  <c r="U1507" i="1"/>
  <c r="U1556" i="1"/>
  <c r="U1555" i="1"/>
  <c r="U1554" i="1"/>
  <c r="U1553" i="1"/>
  <c r="T1586" i="1"/>
  <c r="U1627" i="1"/>
  <c r="L1722" i="1"/>
  <c r="O1860" i="1"/>
  <c r="S1862" i="1"/>
  <c r="S1998" i="1"/>
  <c r="S2000" i="1"/>
  <c r="S2552" i="1"/>
  <c r="S2619" i="1"/>
  <c r="S2688" i="1"/>
  <c r="R2826" i="1"/>
  <c r="S3035" i="1"/>
  <c r="E2373" i="1"/>
  <c r="O2581" i="1"/>
  <c r="U2530" i="1"/>
  <c r="C2511" i="1"/>
  <c r="L2434" i="1"/>
  <c r="D1752" i="1"/>
  <c r="G1683" i="1"/>
  <c r="P1400" i="1"/>
  <c r="P1401" i="1"/>
  <c r="D1200" i="1"/>
  <c r="L1133" i="1"/>
  <c r="L916" i="1"/>
  <c r="L780" i="1"/>
  <c r="L642" i="1"/>
  <c r="H848" i="1"/>
  <c r="H1201" i="1"/>
  <c r="O89" i="1"/>
  <c r="L1890" i="1"/>
  <c r="L1892" i="1"/>
  <c r="K206" i="1"/>
  <c r="U245" i="1"/>
  <c r="O551" i="1"/>
  <c r="H2925" i="1"/>
  <c r="C2925" i="1"/>
  <c r="O2857" i="1"/>
  <c r="O2711" i="1"/>
  <c r="O2367" i="1"/>
  <c r="Q1815" i="1"/>
  <c r="P1332" i="1"/>
  <c r="L1271" i="1"/>
  <c r="C1200" i="1"/>
  <c r="P1132" i="1"/>
  <c r="P1133" i="1"/>
  <c r="O918" i="1"/>
  <c r="O849" i="1"/>
  <c r="P779" i="1"/>
  <c r="D441" i="1"/>
  <c r="P158" i="1"/>
  <c r="M2781" i="1"/>
  <c r="P2964" i="1"/>
  <c r="H2995" i="1"/>
  <c r="S2964" i="1"/>
  <c r="S275" i="1"/>
  <c r="T342" i="1"/>
  <c r="S344" i="1"/>
  <c r="T413" i="1"/>
  <c r="T480" i="1"/>
  <c r="T482" i="1"/>
  <c r="P687" i="1"/>
  <c r="T1032" i="1"/>
  <c r="T1034" i="1"/>
  <c r="T1170" i="1"/>
  <c r="N1310" i="1"/>
  <c r="U1642" i="1"/>
  <c r="S1684" i="1"/>
  <c r="N1685" i="1"/>
  <c r="N1684" i="1"/>
  <c r="B2648" i="1"/>
  <c r="C2649" i="1" s="1"/>
  <c r="L2643" i="1"/>
  <c r="S1815" i="1"/>
  <c r="I1813" i="1"/>
  <c r="P2857" i="1"/>
  <c r="L2856" i="1"/>
  <c r="S2229" i="1"/>
  <c r="I2227" i="1"/>
  <c r="E992" i="1"/>
  <c r="O995" i="1" s="1"/>
  <c r="O987" i="1"/>
  <c r="R20" i="1"/>
  <c r="M26" i="1"/>
  <c r="R28" i="1" s="1"/>
  <c r="N19" i="1"/>
  <c r="R1401" i="1"/>
  <c r="M1400" i="1"/>
  <c r="Q2090" i="1"/>
  <c r="L2091" i="1"/>
  <c r="M2089" i="1"/>
  <c r="L2159" i="1"/>
  <c r="Q2160" i="1"/>
  <c r="G2165" i="1"/>
  <c r="G2159" i="1"/>
  <c r="R2712" i="1"/>
  <c r="H2710" i="1"/>
  <c r="E95" i="1"/>
  <c r="E88" i="1"/>
  <c r="G434" i="1"/>
  <c r="Q435" i="1"/>
  <c r="F1544" i="1"/>
  <c r="P1547" i="1" s="1"/>
  <c r="F1537" i="1"/>
  <c r="L1537" i="1"/>
  <c r="K1538" i="1"/>
  <c r="L165" i="1"/>
  <c r="I2788" i="1"/>
  <c r="G3063" i="1"/>
  <c r="J985" i="1"/>
  <c r="I716" i="1"/>
  <c r="I717" i="1" s="1"/>
  <c r="E1054" i="1"/>
  <c r="I2234" i="1"/>
  <c r="L2511" i="1"/>
  <c r="F1406" i="1"/>
  <c r="F1407" i="1" s="1"/>
  <c r="I1054" i="1"/>
  <c r="I1061" i="1"/>
  <c r="I1063" i="1" s="1"/>
  <c r="G1331" i="1"/>
  <c r="K1890" i="1"/>
  <c r="K917" i="1"/>
  <c r="K985" i="1"/>
  <c r="K1406" i="1"/>
  <c r="P1408" i="1" s="1"/>
  <c r="G1123" i="1"/>
  <c r="I1820" i="1"/>
  <c r="L711" i="1"/>
  <c r="L1614" i="1"/>
  <c r="G848" i="1"/>
  <c r="J1813" i="1"/>
  <c r="H1399" i="1"/>
  <c r="J1054" i="1"/>
  <c r="G1399" i="1"/>
  <c r="H3132" i="1"/>
  <c r="G3132" i="1"/>
  <c r="L1125" i="1"/>
  <c r="H1123" i="1"/>
  <c r="I641" i="1"/>
  <c r="E1261" i="1"/>
  <c r="G2857" i="1"/>
  <c r="E2434" i="1"/>
  <c r="M1123" i="1"/>
  <c r="L3133" i="1"/>
  <c r="M226" i="1"/>
  <c r="L1468" i="1"/>
  <c r="C778" i="1"/>
  <c r="L434" i="1"/>
  <c r="N778" i="1"/>
  <c r="H1683" i="1"/>
  <c r="N2512" i="1"/>
  <c r="C1813" i="1"/>
  <c r="C1820" i="1"/>
  <c r="C2028" i="1"/>
  <c r="L2372" i="1"/>
  <c r="M2373" i="1" s="1"/>
  <c r="Q2366" i="1"/>
  <c r="Q2926" i="1"/>
  <c r="K1131" i="1"/>
  <c r="M648" i="1"/>
  <c r="H1131" i="1"/>
  <c r="L2365" i="1"/>
  <c r="K923" i="1"/>
  <c r="K925" i="1" s="1"/>
  <c r="J2098" i="1"/>
  <c r="N28" i="1"/>
  <c r="L2858" i="1"/>
  <c r="G641" i="1"/>
  <c r="G778" i="1"/>
  <c r="I2710" i="1"/>
  <c r="G779" i="1"/>
  <c r="L2306" i="1"/>
  <c r="I640" i="1"/>
  <c r="E2097" i="1"/>
  <c r="I2167" i="1"/>
  <c r="L2642" i="1"/>
  <c r="M20" i="1"/>
  <c r="F1399" i="1"/>
  <c r="F2434" i="1"/>
  <c r="J1960" i="1"/>
  <c r="H778" i="1"/>
  <c r="E1890" i="1"/>
  <c r="E985" i="1"/>
  <c r="C2580" i="1"/>
  <c r="M778" i="1"/>
  <c r="I3056" i="1"/>
  <c r="C640" i="1"/>
  <c r="E2296" i="1"/>
  <c r="M19" i="1"/>
  <c r="C1752" i="1"/>
  <c r="L2996" i="1"/>
  <c r="H1684" i="1"/>
  <c r="C1123" i="1"/>
  <c r="L1124" i="1"/>
  <c r="K1544" i="1"/>
  <c r="L2029" i="1"/>
  <c r="N2966" i="1"/>
  <c r="H2711" i="1"/>
  <c r="L2089" i="1"/>
  <c r="G2158" i="1"/>
  <c r="E2441" i="1"/>
  <c r="E2442" i="1" s="1"/>
  <c r="P2926" i="1"/>
  <c r="P2927" i="1"/>
  <c r="P2581" i="1"/>
  <c r="Q2436" i="1"/>
  <c r="H2434" i="1"/>
  <c r="S236" i="1"/>
  <c r="I234" i="1"/>
  <c r="R443" i="1"/>
  <c r="H442" i="1"/>
  <c r="C578" i="1"/>
  <c r="M581" i="1" s="1"/>
  <c r="H572" i="1"/>
  <c r="R987" i="1"/>
  <c r="H986" i="1"/>
  <c r="G787" i="1"/>
  <c r="N2788" i="1"/>
  <c r="F2304" i="1"/>
  <c r="G786" i="1"/>
  <c r="L2966" i="1"/>
  <c r="M779" i="1"/>
  <c r="M1054" i="1"/>
  <c r="I709" i="1"/>
  <c r="L1331" i="1"/>
  <c r="K1959" i="1"/>
  <c r="G916" i="1"/>
  <c r="K1400" i="1"/>
  <c r="K2434" i="1"/>
  <c r="G1753" i="1"/>
  <c r="K2710" i="1"/>
  <c r="I2228" i="1"/>
  <c r="M1468" i="1"/>
  <c r="J1752" i="1"/>
  <c r="F2365" i="1"/>
  <c r="F985" i="1"/>
  <c r="K1399" i="1"/>
  <c r="K2717" i="1"/>
  <c r="P2719" i="1" s="1"/>
  <c r="G2648" i="1"/>
  <c r="G2650" i="1" s="1"/>
  <c r="J2925" i="1"/>
  <c r="D1268" i="1"/>
  <c r="F916" i="1"/>
  <c r="G2029" i="1"/>
  <c r="H1330" i="1"/>
  <c r="E1200" i="1"/>
  <c r="M227" i="1"/>
  <c r="M233" i="1"/>
  <c r="I1752" i="1"/>
  <c r="C709" i="1"/>
  <c r="C1330" i="1"/>
  <c r="C1890" i="1"/>
  <c r="H1400" i="1"/>
  <c r="D1054" i="1"/>
  <c r="G433" i="1"/>
  <c r="H433" i="1"/>
  <c r="G440" i="1"/>
  <c r="Q443" i="1" s="1"/>
  <c r="D1261" i="1"/>
  <c r="L2710" i="1"/>
  <c r="N3057" i="1"/>
  <c r="H2641" i="1"/>
  <c r="H2158" i="1"/>
  <c r="L2090" i="1"/>
  <c r="P1538" i="1"/>
  <c r="Q780" i="1"/>
  <c r="Q1332" i="1"/>
  <c r="T573" i="1"/>
  <c r="O572" i="1"/>
  <c r="D578" i="1"/>
  <c r="E579" i="1" s="1"/>
  <c r="D571" i="1"/>
  <c r="Q305" i="1"/>
  <c r="R1614" i="1"/>
  <c r="Q1615" i="1"/>
  <c r="R2925" i="1"/>
  <c r="Q2925" i="1"/>
  <c r="N711" i="1"/>
  <c r="O709" i="1"/>
  <c r="S917" i="1"/>
  <c r="N918" i="1"/>
  <c r="O916" i="1"/>
  <c r="N923" i="1"/>
  <c r="S1055" i="1"/>
  <c r="N1054" i="1"/>
  <c r="S1124" i="1"/>
  <c r="N1124" i="1"/>
  <c r="S1193" i="1"/>
  <c r="N1194" i="1"/>
  <c r="O1192" i="1"/>
  <c r="N1193" i="1"/>
  <c r="S1400" i="1"/>
  <c r="O1399" i="1"/>
  <c r="S1538" i="1"/>
  <c r="N1544" i="1"/>
  <c r="S1546" i="1" s="1"/>
  <c r="S1607" i="1"/>
  <c r="N1613" i="1"/>
  <c r="O1606" i="1"/>
  <c r="S1676" i="1"/>
  <c r="N1676" i="1"/>
  <c r="N1677" i="1"/>
  <c r="S1883" i="1"/>
  <c r="N1882" i="1"/>
  <c r="S1952" i="1"/>
  <c r="N1958" i="1"/>
  <c r="N1952" i="1"/>
  <c r="N1951" i="1"/>
  <c r="S2021" i="1"/>
  <c r="O2020" i="1"/>
  <c r="N2021" i="1"/>
  <c r="N2229" i="1"/>
  <c r="O2988" i="1"/>
  <c r="O2993" i="1"/>
  <c r="O2995" i="1" s="1"/>
  <c r="P2986" i="1"/>
  <c r="O2987" i="1"/>
  <c r="L2512" i="1"/>
  <c r="L2366" i="1"/>
  <c r="L2367" i="1"/>
  <c r="N1332" i="1"/>
  <c r="N1125" i="1"/>
  <c r="U462" i="1"/>
  <c r="O2964" i="1"/>
  <c r="N2504" i="1"/>
  <c r="U3149" i="1"/>
  <c r="S342" i="1"/>
  <c r="O68" i="1"/>
  <c r="S137" i="1"/>
  <c r="M137" i="1"/>
  <c r="N206" i="1"/>
  <c r="T687" i="1"/>
  <c r="T1172" i="1"/>
  <c r="U1571" i="1"/>
  <c r="I1683" i="1"/>
  <c r="P2028" i="1"/>
  <c r="N68" i="1"/>
  <c r="T894" i="1"/>
  <c r="T896" i="1"/>
  <c r="O1032" i="1"/>
  <c r="M1032" i="1"/>
  <c r="T1101" i="1"/>
  <c r="S1103" i="1"/>
  <c r="S1172" i="1"/>
  <c r="T1241" i="1"/>
  <c r="S1239" i="1"/>
  <c r="S1586" i="1"/>
  <c r="N1860" i="1"/>
  <c r="O2069" i="1"/>
  <c r="R2205" i="1"/>
  <c r="M2205" i="1"/>
  <c r="S2481" i="1"/>
  <c r="S2483" i="1"/>
  <c r="R2619" i="1"/>
  <c r="S3033" i="1"/>
  <c r="S3104" i="1"/>
  <c r="Q3171" i="1"/>
  <c r="R3171" i="1"/>
  <c r="M2375" i="1"/>
  <c r="N1744" i="1"/>
  <c r="L411" i="1"/>
  <c r="F686" i="1"/>
  <c r="S894" i="1"/>
  <c r="S896" i="1"/>
  <c r="K896" i="1"/>
  <c r="F1062" i="1"/>
  <c r="E1062" i="1"/>
  <c r="T581" i="1"/>
  <c r="E2925" i="1"/>
  <c r="G2710" i="1"/>
  <c r="O710" i="1"/>
  <c r="T711" i="1"/>
  <c r="J647" i="1"/>
  <c r="T642" i="1"/>
  <c r="C1269" i="1"/>
  <c r="O302" i="1"/>
  <c r="O304" i="1" s="1"/>
  <c r="T296" i="1"/>
  <c r="O504" i="1"/>
  <c r="T503" i="1"/>
  <c r="O578" i="1"/>
  <c r="T580" i="1" s="1"/>
  <c r="T572" i="1"/>
  <c r="P640" i="1"/>
  <c r="T641" i="1"/>
  <c r="O716" i="1"/>
  <c r="T718" i="1" s="1"/>
  <c r="T710" i="1"/>
  <c r="P1054" i="1"/>
  <c r="T1055" i="1"/>
  <c r="O1193" i="1"/>
  <c r="T1193" i="1"/>
  <c r="O1337" i="1"/>
  <c r="T1339" i="1" s="1"/>
  <c r="T1331" i="1"/>
  <c r="Q233" i="1"/>
  <c r="Q236" i="1" s="1"/>
  <c r="S68" i="1"/>
  <c r="T68" i="1"/>
  <c r="S413" i="1"/>
  <c r="T549" i="1"/>
  <c r="P620" i="1"/>
  <c r="Q689" i="1"/>
  <c r="R1310" i="1"/>
  <c r="T1379" i="1"/>
  <c r="T1446" i="1"/>
  <c r="K1269" i="1"/>
  <c r="T1271" i="1"/>
  <c r="J1063" i="1"/>
  <c r="T1064" i="1"/>
  <c r="P2030" i="1"/>
  <c r="J1406" i="1"/>
  <c r="T1409" i="1" s="1"/>
  <c r="T1401" i="1"/>
  <c r="J992" i="1"/>
  <c r="T995" i="1" s="1"/>
  <c r="T987" i="1"/>
  <c r="J371" i="1"/>
  <c r="T374" i="1" s="1"/>
  <c r="T366" i="1"/>
  <c r="J164" i="1"/>
  <c r="T167" i="1" s="1"/>
  <c r="T159" i="1"/>
  <c r="J2964" i="1"/>
  <c r="Q647" i="1"/>
  <c r="R648" i="1" s="1"/>
  <c r="M411" i="1"/>
  <c r="J411" i="1"/>
  <c r="P551" i="1"/>
  <c r="T689" i="1"/>
  <c r="P1032" i="1"/>
  <c r="T1448" i="1"/>
  <c r="O1862" i="1"/>
  <c r="P2069" i="1"/>
  <c r="S2136" i="1"/>
  <c r="S2138" i="1"/>
  <c r="S2690" i="1"/>
  <c r="Q2897" i="1"/>
  <c r="T857" i="1"/>
  <c r="C2373" i="1"/>
  <c r="Q650" i="1"/>
  <c r="D2373" i="1"/>
  <c r="O1331" i="1"/>
  <c r="T1332" i="1"/>
  <c r="J923" i="1"/>
  <c r="T926" i="1" s="1"/>
  <c r="T918" i="1"/>
  <c r="M579" i="1"/>
  <c r="T411" i="1"/>
  <c r="S551" i="1"/>
  <c r="P825" i="1"/>
  <c r="R894" i="1"/>
  <c r="Q1862" i="1"/>
  <c r="R2136" i="1"/>
  <c r="S2757" i="1"/>
  <c r="J1476" i="1"/>
  <c r="O1262" i="1"/>
  <c r="T1263" i="1"/>
  <c r="O848" i="1"/>
  <c r="T849" i="1"/>
  <c r="J785" i="1"/>
  <c r="J786" i="1" s="1"/>
  <c r="T780" i="1"/>
  <c r="M1194" i="1"/>
  <c r="H1406" i="1"/>
  <c r="R1409" i="1" s="1"/>
  <c r="K1537" i="1"/>
  <c r="P2442" i="1"/>
  <c r="N1337" i="1"/>
  <c r="S1339" i="1" s="1"/>
  <c r="O20" i="1"/>
  <c r="T20" i="1"/>
  <c r="O95" i="1"/>
  <c r="T89" i="1"/>
  <c r="O164" i="1"/>
  <c r="T166" i="1" s="1"/>
  <c r="Q2096" i="1"/>
  <c r="R2097" i="1" s="1"/>
  <c r="S206" i="1"/>
  <c r="T206" i="1"/>
  <c r="M206" i="1"/>
  <c r="P413" i="1"/>
  <c r="F472" i="1"/>
  <c r="U472" i="1" s="1"/>
  <c r="Q549" i="1"/>
  <c r="N689" i="1"/>
  <c r="T1239" i="1"/>
  <c r="Q1379" i="1"/>
  <c r="L1446" i="1"/>
  <c r="M1338" i="1"/>
  <c r="L1340" i="1"/>
  <c r="L1339" i="1"/>
  <c r="L2443" i="1"/>
  <c r="Q2443" i="1"/>
  <c r="F1545" i="1"/>
  <c r="G1752" i="1"/>
  <c r="K1753" i="1"/>
  <c r="F1752" i="1"/>
  <c r="E1131" i="1"/>
  <c r="F1131" i="1"/>
  <c r="J1132" i="1"/>
  <c r="M1340" i="1"/>
  <c r="D1338" i="1"/>
  <c r="Q2787" i="1"/>
  <c r="P2788" i="1"/>
  <c r="L2718" i="1"/>
  <c r="M2718" i="1"/>
  <c r="K97" i="1"/>
  <c r="P97" i="1"/>
  <c r="L96" i="1"/>
  <c r="N1132" i="1"/>
  <c r="S1133" i="1"/>
  <c r="I993" i="1"/>
  <c r="S995" i="1"/>
  <c r="L2444" i="1"/>
  <c r="I2372" i="1"/>
  <c r="S2375" i="1" s="1"/>
  <c r="S2367" i="1"/>
  <c r="K2305" i="1"/>
  <c r="I2028" i="1"/>
  <c r="S2030" i="1"/>
  <c r="S1202" i="1"/>
  <c r="N710" i="1"/>
  <c r="J441" i="1"/>
  <c r="U2951" i="1"/>
  <c r="U2956" i="1"/>
  <c r="U2952" i="1"/>
  <c r="U2963" i="1"/>
  <c r="U2960" i="1"/>
  <c r="N20" i="1"/>
  <c r="S20" i="1"/>
  <c r="N89" i="1"/>
  <c r="S89" i="1"/>
  <c r="N233" i="1"/>
  <c r="S227" i="1"/>
  <c r="N2091" i="1"/>
  <c r="S2090" i="1"/>
  <c r="N2165" i="1"/>
  <c r="N2166" i="1" s="1"/>
  <c r="S2159" i="1"/>
  <c r="N2234" i="1"/>
  <c r="O2235" i="1" s="1"/>
  <c r="S2228" i="1"/>
  <c r="U34" i="1"/>
  <c r="U38" i="1"/>
  <c r="P68" i="1"/>
  <c r="M68" i="1"/>
  <c r="I2648" i="1"/>
  <c r="S2651" i="1" s="1"/>
  <c r="S2643" i="1"/>
  <c r="N1055" i="1"/>
  <c r="S1056" i="1"/>
  <c r="U2957" i="1"/>
  <c r="U2953" i="1"/>
  <c r="U2961" i="1"/>
  <c r="U2962" i="1"/>
  <c r="N296" i="1"/>
  <c r="S296" i="1"/>
  <c r="N371" i="1"/>
  <c r="N374" i="1" s="1"/>
  <c r="S365" i="1"/>
  <c r="O1330" i="1"/>
  <c r="N1538" i="1"/>
  <c r="N3056" i="1"/>
  <c r="S3056" i="1"/>
  <c r="N3131" i="1"/>
  <c r="S3133" i="1" s="1"/>
  <c r="P1338" i="1"/>
  <c r="Q3062" i="1"/>
  <c r="U45" i="1"/>
  <c r="I1131" i="1"/>
  <c r="C786" i="1"/>
  <c r="M1476" i="1"/>
  <c r="S1064" i="1"/>
  <c r="P2789" i="1"/>
  <c r="S650" i="1"/>
  <c r="N2237" i="1"/>
  <c r="S2582" i="1"/>
  <c r="G2511" i="1"/>
  <c r="J2304" i="1"/>
  <c r="S2306" i="1"/>
  <c r="S1547" i="1"/>
  <c r="L1338" i="1"/>
  <c r="G1339" i="1"/>
  <c r="I1261" i="1"/>
  <c r="S1263" i="1"/>
  <c r="I923" i="1"/>
  <c r="N779" i="1"/>
  <c r="U115" i="1"/>
  <c r="U2521" i="1"/>
  <c r="U2958" i="1"/>
  <c r="U2954" i="1"/>
  <c r="M785" i="1"/>
  <c r="M2159" i="1"/>
  <c r="M2786" i="1"/>
  <c r="F88" i="1"/>
  <c r="M2297" i="1"/>
  <c r="N503" i="1"/>
  <c r="S503" i="1"/>
  <c r="N716" i="1"/>
  <c r="N717" i="1" s="1"/>
  <c r="S710" i="1"/>
  <c r="N785" i="1"/>
  <c r="S779" i="1"/>
  <c r="N992" i="1"/>
  <c r="S994" i="1" s="1"/>
  <c r="S986" i="1"/>
  <c r="N1061" i="1"/>
  <c r="N1889" i="1"/>
  <c r="N2441" i="1"/>
  <c r="S2443" i="1" s="1"/>
  <c r="S2435" i="1"/>
  <c r="N2505" i="1"/>
  <c r="S2504" i="1"/>
  <c r="N2648" i="1"/>
  <c r="S2650" i="1" s="1"/>
  <c r="S2642" i="1"/>
  <c r="Q716" i="1"/>
  <c r="R717" i="1" s="1"/>
  <c r="Q2234" i="1"/>
  <c r="R2235" i="1" s="1"/>
  <c r="Q2717" i="1"/>
  <c r="R2718" i="1" s="1"/>
  <c r="U36" i="1"/>
  <c r="U46" i="1"/>
  <c r="U48" i="1"/>
  <c r="S66" i="1"/>
  <c r="H717" i="1"/>
  <c r="D1131" i="1"/>
  <c r="P2236" i="1"/>
  <c r="N2780" i="1"/>
  <c r="G3064" i="1"/>
  <c r="J3132" i="1"/>
  <c r="I3063" i="1"/>
  <c r="S3065" i="1"/>
  <c r="N2926" i="1"/>
  <c r="S2927" i="1"/>
  <c r="I2717" i="1"/>
  <c r="S2720" i="1" s="1"/>
  <c r="S2712" i="1"/>
  <c r="F2649" i="1"/>
  <c r="I2434" i="1"/>
  <c r="S2436" i="1"/>
  <c r="N2228" i="1"/>
  <c r="K2166" i="1"/>
  <c r="E2166" i="1"/>
  <c r="J2028" i="1"/>
  <c r="I1399" i="1"/>
  <c r="S1401" i="1"/>
  <c r="I578" i="1"/>
  <c r="J579" i="1" s="1"/>
  <c r="S573" i="1"/>
  <c r="N365" i="1"/>
  <c r="S366" i="1"/>
  <c r="U133" i="1"/>
  <c r="H578" i="1"/>
  <c r="U2959" i="1"/>
  <c r="U2955" i="1"/>
  <c r="Q3064" i="1"/>
  <c r="U2965" i="1"/>
  <c r="M95" i="1"/>
  <c r="R97" i="1" s="1"/>
  <c r="M2988" i="1"/>
  <c r="N1199" i="1"/>
  <c r="O1200" i="1" s="1"/>
  <c r="N2027" i="1"/>
  <c r="S2029" i="1" s="1"/>
  <c r="N2579" i="1"/>
  <c r="S2573" i="1"/>
  <c r="N2717" i="1"/>
  <c r="S2719" i="1" s="1"/>
  <c r="S2711" i="1"/>
  <c r="N2850" i="1"/>
  <c r="S2849" i="1"/>
  <c r="N2919" i="1"/>
  <c r="S2918" i="1"/>
  <c r="P648" i="1"/>
  <c r="P916" i="1"/>
  <c r="Q164" i="1"/>
  <c r="Q167" i="1" s="1"/>
  <c r="Q1475" i="1"/>
  <c r="U35" i="1"/>
  <c r="U37" i="1"/>
  <c r="U44" i="1"/>
  <c r="U110" i="1"/>
  <c r="U113" i="1"/>
  <c r="U127" i="1"/>
  <c r="U124" i="1"/>
  <c r="U183" i="1"/>
  <c r="U179" i="1"/>
  <c r="U201" i="1"/>
  <c r="U242" i="1"/>
  <c r="U243" i="1"/>
  <c r="U249" i="1"/>
  <c r="U252" i="1"/>
  <c r="U270" i="1"/>
  <c r="U310" i="1"/>
  <c r="U314" i="1"/>
  <c r="U316" i="1"/>
  <c r="U333" i="1"/>
  <c r="U329" i="1"/>
  <c r="R342" i="1"/>
  <c r="U341" i="1"/>
  <c r="Q344" i="1"/>
  <c r="U390" i="1"/>
  <c r="U386" i="1"/>
  <c r="U382" i="1"/>
  <c r="U398" i="1"/>
  <c r="U406" i="1"/>
  <c r="U402" i="1"/>
  <c r="S411" i="1"/>
  <c r="N413" i="1"/>
  <c r="O413" i="1"/>
  <c r="U412" i="1"/>
  <c r="U452" i="1"/>
  <c r="U460" i="1"/>
  <c r="U461" i="1"/>
  <c r="U469" i="1"/>
  <c r="U518" i="1"/>
  <c r="U524" i="1"/>
  <c r="U527" i="1"/>
  <c r="U536" i="1"/>
  <c r="U545" i="1"/>
  <c r="U586" i="1"/>
  <c r="U598" i="1"/>
  <c r="U605" i="1"/>
  <c r="U616" i="1"/>
  <c r="U666" i="1"/>
  <c r="U662" i="1"/>
  <c r="U667" i="1"/>
  <c r="U682" i="1"/>
  <c r="U735" i="1"/>
  <c r="U731" i="1"/>
  <c r="U727" i="1"/>
  <c r="U743" i="1"/>
  <c r="U751" i="1"/>
  <c r="U747" i="1"/>
  <c r="P756" i="1"/>
  <c r="S756" i="1"/>
  <c r="U757" i="1"/>
  <c r="U803" i="1"/>
  <c r="U799" i="1"/>
  <c r="U795" i="1"/>
  <c r="U823" i="1"/>
  <c r="U819" i="1"/>
  <c r="U815" i="1"/>
  <c r="U871" i="1"/>
  <c r="U868" i="1"/>
  <c r="U864" i="1"/>
  <c r="U881" i="1"/>
  <c r="U886" i="1"/>
  <c r="U882" i="1"/>
  <c r="U893" i="1"/>
  <c r="U895" i="1"/>
  <c r="U941" i="1"/>
  <c r="U937" i="1"/>
  <c r="U933" i="1"/>
  <c r="U961" i="1"/>
  <c r="U957" i="1"/>
  <c r="U953" i="1"/>
  <c r="U1000" i="1"/>
  <c r="U1006" i="1"/>
  <c r="U1001" i="1"/>
  <c r="U1012" i="1"/>
  <c r="U1013" i="1"/>
  <c r="U1029" i="1"/>
  <c r="U1025" i="1"/>
  <c r="U1021" i="1"/>
  <c r="Q1032" i="1"/>
  <c r="U1081" i="1"/>
  <c r="U1077" i="1"/>
  <c r="U1071" i="1"/>
  <c r="S1101" i="1"/>
  <c r="U1099" i="1"/>
  <c r="U1095" i="1"/>
  <c r="U1089" i="1"/>
  <c r="R1103" i="1"/>
  <c r="U1150" i="1"/>
  <c r="U1146" i="1"/>
  <c r="U1142" i="1"/>
  <c r="U1157" i="1"/>
  <c r="U1166" i="1"/>
  <c r="U1162" i="1"/>
  <c r="U1158" i="1"/>
  <c r="U1218" i="1"/>
  <c r="U1214" i="1"/>
  <c r="U1210" i="1"/>
  <c r="Q1241" i="1"/>
  <c r="S1241" i="1"/>
  <c r="U1240" i="1"/>
  <c r="U1238" i="1"/>
  <c r="U1234" i="1"/>
  <c r="U1230" i="1"/>
  <c r="U1276" i="1"/>
  <c r="U1286" i="1"/>
  <c r="U1282" i="1"/>
  <c r="U1278" i="1"/>
  <c r="U1304" i="1"/>
  <c r="U1300" i="1"/>
  <c r="U1296" i="1"/>
  <c r="U1356" i="1"/>
  <c r="U1352" i="1"/>
  <c r="U1348" i="1"/>
  <c r="S1377" i="1"/>
  <c r="U1375" i="1"/>
  <c r="U1371" i="1"/>
  <c r="U1367" i="1"/>
  <c r="U1428" i="1"/>
  <c r="U1427" i="1"/>
  <c r="U1422" i="1"/>
  <c r="U1418" i="1"/>
  <c r="U111" i="1"/>
  <c r="U106" i="1"/>
  <c r="U130" i="1"/>
  <c r="U132" i="1"/>
  <c r="U122" i="1"/>
  <c r="U125" i="1"/>
  <c r="U126" i="1"/>
  <c r="U136" i="1"/>
  <c r="U180" i="1"/>
  <c r="U202" i="1"/>
  <c r="U198" i="1"/>
  <c r="U241" i="1"/>
  <c r="U244" i="1"/>
  <c r="U250" i="1"/>
  <c r="U260" i="1"/>
  <c r="U267" i="1"/>
  <c r="U274" i="1"/>
  <c r="U313" i="1"/>
  <c r="U319" i="1"/>
  <c r="U337" i="1"/>
  <c r="U334" i="1"/>
  <c r="U330" i="1"/>
  <c r="U391" i="1"/>
  <c r="U387" i="1"/>
  <c r="U383" i="1"/>
  <c r="U393" i="1"/>
  <c r="U407" i="1"/>
  <c r="U403" i="1"/>
  <c r="U399" i="1"/>
  <c r="U456" i="1"/>
  <c r="U453" i="1"/>
  <c r="U449" i="1"/>
  <c r="U459" i="1"/>
  <c r="U474" i="1"/>
  <c r="U470" i="1"/>
  <c r="U476" i="1"/>
  <c r="S480" i="1"/>
  <c r="S482" i="1"/>
  <c r="U517" i="1"/>
  <c r="U521" i="1"/>
  <c r="U523" i="1"/>
  <c r="U525" i="1"/>
  <c r="U526" i="1"/>
  <c r="U530" i="1"/>
  <c r="U531" i="1"/>
  <c r="U537" i="1"/>
  <c r="U541" i="1"/>
  <c r="U542" i="1"/>
  <c r="U544" i="1"/>
  <c r="U589" i="1"/>
  <c r="U588" i="1"/>
  <c r="U592" i="1"/>
  <c r="U595" i="1"/>
  <c r="U607" i="1"/>
  <c r="U606" i="1"/>
  <c r="U613" i="1"/>
  <c r="Q620" i="1"/>
  <c r="U663" i="1"/>
  <c r="U683" i="1"/>
  <c r="G679" i="1"/>
  <c r="U679" i="1" s="1"/>
  <c r="S689" i="1"/>
  <c r="U736" i="1"/>
  <c r="U732" i="1"/>
  <c r="U728" i="1"/>
  <c r="U738" i="1"/>
  <c r="U752" i="1"/>
  <c r="U748" i="1"/>
  <c r="U744" i="1"/>
  <c r="U804" i="1"/>
  <c r="U800" i="1"/>
  <c r="U796" i="1"/>
  <c r="U812" i="1"/>
  <c r="U820" i="1"/>
  <c r="U816" i="1"/>
  <c r="U862" i="1"/>
  <c r="U869" i="1"/>
  <c r="U865" i="1"/>
  <c r="U874" i="1"/>
  <c r="U887" i="1"/>
  <c r="U883" i="1"/>
  <c r="U942" i="1"/>
  <c r="U938" i="1"/>
  <c r="U934" i="1"/>
  <c r="U950" i="1"/>
  <c r="U958" i="1"/>
  <c r="U954" i="1"/>
  <c r="S963" i="1"/>
  <c r="S965" i="1"/>
  <c r="U964" i="1"/>
  <c r="U1007" i="1"/>
  <c r="U1003" i="1"/>
  <c r="U1009" i="1"/>
  <c r="U1030" i="1"/>
  <c r="U1026" i="1"/>
  <c r="U1022" i="1"/>
  <c r="S1032" i="1"/>
  <c r="U1069" i="1"/>
  <c r="U1082" i="1"/>
  <c r="U1078" i="1"/>
  <c r="U1072" i="1"/>
  <c r="U1088" i="1"/>
  <c r="U1100" i="1"/>
  <c r="U1096" i="1"/>
  <c r="U1090" i="1"/>
  <c r="U1152" i="1"/>
  <c r="U1151" i="1"/>
  <c r="U1147" i="1"/>
  <c r="U1143" i="1"/>
  <c r="U1139" i="1"/>
  <c r="P1172" i="1"/>
  <c r="U1167" i="1"/>
  <c r="U1163" i="1"/>
  <c r="U1159" i="1"/>
  <c r="U1219" i="1"/>
  <c r="U1215" i="1"/>
  <c r="U1211" i="1"/>
  <c r="U1226" i="1"/>
  <c r="U1235" i="1"/>
  <c r="U1231" i="1"/>
  <c r="U1227" i="1"/>
  <c r="U1287" i="1"/>
  <c r="U1283" i="1"/>
  <c r="U1279" i="1"/>
  <c r="U1305" i="1"/>
  <c r="U1301" i="1"/>
  <c r="U1297" i="1"/>
  <c r="U1357" i="1"/>
  <c r="U1353" i="1"/>
  <c r="U1349" i="1"/>
  <c r="U1364" i="1"/>
  <c r="S1379" i="1"/>
  <c r="O1379" i="1"/>
  <c r="U1378" i="1"/>
  <c r="R1377" i="1"/>
  <c r="U1376" i="1"/>
  <c r="U1372" i="1"/>
  <c r="U1368" i="1"/>
  <c r="U1414" i="1"/>
  <c r="U1423" i="1"/>
  <c r="U1419" i="1"/>
  <c r="U112" i="1"/>
  <c r="U109" i="1"/>
  <c r="U108" i="1"/>
  <c r="U105" i="1"/>
  <c r="U104" i="1"/>
  <c r="U114" i="1"/>
  <c r="U117" i="1"/>
  <c r="U129" i="1"/>
  <c r="U123" i="1"/>
  <c r="U134" i="1"/>
  <c r="P137" i="1"/>
  <c r="N137" i="1"/>
  <c r="U184" i="1"/>
  <c r="U181" i="1"/>
  <c r="U197" i="1"/>
  <c r="U199" i="1"/>
  <c r="U205" i="1"/>
  <c r="U247" i="1"/>
  <c r="U251" i="1"/>
  <c r="U248" i="1"/>
  <c r="U266" i="1"/>
  <c r="U271" i="1"/>
  <c r="U268" i="1"/>
  <c r="U312" i="1"/>
  <c r="U320" i="1"/>
  <c r="U321" i="1"/>
  <c r="U323" i="1"/>
  <c r="U338" i="1"/>
  <c r="U331" i="1"/>
  <c r="U379" i="1"/>
  <c r="U388" i="1"/>
  <c r="U384" i="1"/>
  <c r="U380" i="1"/>
  <c r="U392" i="1"/>
  <c r="U408" i="1"/>
  <c r="U404" i="1"/>
  <c r="U400" i="1"/>
  <c r="O411" i="1"/>
  <c r="K411" i="1"/>
  <c r="U457" i="1"/>
  <c r="U454" i="1"/>
  <c r="U450" i="1"/>
  <c r="U475" i="1"/>
  <c r="U471" i="1"/>
  <c r="U478" i="1"/>
  <c r="U479" i="1"/>
  <c r="U481" i="1"/>
  <c r="U520" i="1"/>
  <c r="U528" i="1"/>
  <c r="U529" i="1"/>
  <c r="U538" i="1"/>
  <c r="U543" i="1"/>
  <c r="U546" i="1"/>
  <c r="U547" i="1"/>
  <c r="S549" i="1"/>
  <c r="J549" i="1"/>
  <c r="U548" i="1"/>
  <c r="Q551" i="1"/>
  <c r="U590" i="1"/>
  <c r="U587" i="1"/>
  <c r="U596" i="1"/>
  <c r="U593" i="1"/>
  <c r="U608" i="1"/>
  <c r="U614" i="1"/>
  <c r="U664" i="1"/>
  <c r="U660" i="1"/>
  <c r="U669" i="1"/>
  <c r="U684" i="1"/>
  <c r="U680" i="1"/>
  <c r="S687" i="1"/>
  <c r="O689" i="1"/>
  <c r="U688" i="1"/>
  <c r="U733" i="1"/>
  <c r="U729" i="1"/>
  <c r="U753" i="1"/>
  <c r="U749" i="1"/>
  <c r="U745" i="1"/>
  <c r="U805" i="1"/>
  <c r="U801" i="1"/>
  <c r="U797" i="1"/>
  <c r="U807" i="1"/>
  <c r="U821" i="1"/>
  <c r="U817" i="1"/>
  <c r="U813" i="1"/>
  <c r="S825" i="1"/>
  <c r="S827" i="1"/>
  <c r="O827" i="1"/>
  <c r="U826" i="1"/>
  <c r="U866" i="1"/>
  <c r="U876" i="1"/>
  <c r="U888" i="1"/>
  <c r="U884" i="1"/>
  <c r="L894" i="1"/>
  <c r="U943" i="1"/>
  <c r="U939" i="1"/>
  <c r="U935" i="1"/>
  <c r="U945" i="1"/>
  <c r="U959" i="1"/>
  <c r="U955" i="1"/>
  <c r="U951" i="1"/>
  <c r="R963" i="1"/>
  <c r="U962" i="1"/>
  <c r="R965" i="1"/>
  <c r="U1010" i="1"/>
  <c r="U1004" i="1"/>
  <c r="U1008" i="1"/>
  <c r="U1019" i="1"/>
  <c r="U1027" i="1"/>
  <c r="U1023" i="1"/>
  <c r="N1032" i="1"/>
  <c r="S1034" i="1"/>
  <c r="U1033" i="1"/>
  <c r="U1079" i="1"/>
  <c r="U1075" i="1"/>
  <c r="U1074" i="1"/>
  <c r="U1083" i="1"/>
  <c r="U1097" i="1"/>
  <c r="U1093" i="1"/>
  <c r="U1092" i="1"/>
  <c r="U1138" i="1"/>
  <c r="U1148" i="1"/>
  <c r="U1144" i="1"/>
  <c r="U1140" i="1"/>
  <c r="S1170" i="1"/>
  <c r="N1170" i="1"/>
  <c r="U1168" i="1"/>
  <c r="U1164" i="1"/>
  <c r="U1160" i="1"/>
  <c r="U1221" i="1"/>
  <c r="U1220" i="1"/>
  <c r="U1216" i="1"/>
  <c r="U1212" i="1"/>
  <c r="U1208" i="1"/>
  <c r="U1236" i="1"/>
  <c r="U1232" i="1"/>
  <c r="U1228" i="1"/>
  <c r="U1288" i="1"/>
  <c r="U1284" i="1"/>
  <c r="U1280" i="1"/>
  <c r="U1295" i="1"/>
  <c r="S1310" i="1"/>
  <c r="U1309" i="1"/>
  <c r="S1308" i="1"/>
  <c r="N1308" i="1"/>
  <c r="U1306" i="1"/>
  <c r="U1302" i="1"/>
  <c r="U1298" i="1"/>
  <c r="U1359" i="1"/>
  <c r="U1358" i="1"/>
  <c r="U1354" i="1"/>
  <c r="U1350" i="1"/>
  <c r="U1346" i="1"/>
  <c r="U1373" i="1"/>
  <c r="U1369" i="1"/>
  <c r="U1365" i="1"/>
  <c r="U1424" i="1"/>
  <c r="U1420" i="1"/>
  <c r="U103" i="1"/>
  <c r="U107" i="1"/>
  <c r="U116" i="1"/>
  <c r="U128" i="1"/>
  <c r="U131" i="1"/>
  <c r="U178" i="1"/>
  <c r="U182" i="1"/>
  <c r="U186" i="1"/>
  <c r="U200" i="1"/>
  <c r="P206" i="1"/>
  <c r="U246" i="1"/>
  <c r="U253" i="1"/>
  <c r="U255" i="1"/>
  <c r="U269" i="1"/>
  <c r="U311" i="1"/>
  <c r="U322" i="1"/>
  <c r="U318" i="1"/>
  <c r="U315" i="1"/>
  <c r="U340" i="1"/>
  <c r="U332" i="1"/>
  <c r="U339" i="1"/>
  <c r="U389" i="1"/>
  <c r="U385" i="1"/>
  <c r="U381" i="1"/>
  <c r="U409" i="1"/>
  <c r="U405" i="1"/>
  <c r="U401" i="1"/>
  <c r="U410" i="1"/>
  <c r="L413" i="1"/>
  <c r="U448" i="1"/>
  <c r="U451" i="1"/>
  <c r="U458" i="1"/>
  <c r="U467" i="1"/>
  <c r="U473" i="1"/>
  <c r="U468" i="1"/>
  <c r="U477" i="1"/>
  <c r="U519" i="1"/>
  <c r="U522" i="1"/>
  <c r="U539" i="1"/>
  <c r="U540" i="1"/>
  <c r="R549" i="1"/>
  <c r="U597" i="1"/>
  <c r="U615" i="1"/>
  <c r="U665" i="1"/>
  <c r="U661" i="1"/>
  <c r="U685" i="1"/>
  <c r="U681" i="1"/>
  <c r="R687" i="1"/>
  <c r="U734" i="1"/>
  <c r="U730" i="1"/>
  <c r="U724" i="1"/>
  <c r="U754" i="1"/>
  <c r="U750" i="1"/>
  <c r="U746" i="1"/>
  <c r="U793" i="1"/>
  <c r="U802" i="1"/>
  <c r="U798" i="1"/>
  <c r="U794" i="1"/>
  <c r="U806" i="1"/>
  <c r="U822" i="1"/>
  <c r="U818" i="1"/>
  <c r="U814" i="1"/>
  <c r="U824" i="1"/>
  <c r="U873" i="1"/>
  <c r="U867" i="1"/>
  <c r="U863" i="1"/>
  <c r="U875" i="1"/>
  <c r="U892" i="1"/>
  <c r="U885" i="1"/>
  <c r="U931" i="1"/>
  <c r="U940" i="1"/>
  <c r="U936" i="1"/>
  <c r="U932" i="1"/>
  <c r="U944" i="1"/>
  <c r="U960" i="1"/>
  <c r="U956" i="1"/>
  <c r="U952" i="1"/>
  <c r="U1011" i="1"/>
  <c r="U1005" i="1"/>
  <c r="U1002" i="1"/>
  <c r="U1014" i="1"/>
  <c r="U1028" i="1"/>
  <c r="U1024" i="1"/>
  <c r="U1020" i="1"/>
  <c r="U1031" i="1"/>
  <c r="U1080" i="1"/>
  <c r="U1076" i="1"/>
  <c r="U1073" i="1"/>
  <c r="U1070" i="1"/>
  <c r="U1098" i="1"/>
  <c r="U1094" i="1"/>
  <c r="U1091" i="1"/>
  <c r="U1102" i="1"/>
  <c r="U1149" i="1"/>
  <c r="U1145" i="1"/>
  <c r="U1141" i="1"/>
  <c r="U1171" i="1"/>
  <c r="U1169" i="1"/>
  <c r="U1165" i="1"/>
  <c r="U1161" i="1"/>
  <c r="U1207" i="1"/>
  <c r="U1217" i="1"/>
  <c r="U1213" i="1"/>
  <c r="U1209" i="1"/>
  <c r="U1237" i="1"/>
  <c r="U1233" i="1"/>
  <c r="U1229" i="1"/>
  <c r="U1290" i="1"/>
  <c r="U1289" i="1"/>
  <c r="U1285" i="1"/>
  <c r="U1281" i="1"/>
  <c r="U1277" i="1"/>
  <c r="U1307" i="1"/>
  <c r="U1303" i="1"/>
  <c r="U1299" i="1"/>
  <c r="U1345" i="1"/>
  <c r="U1355" i="1"/>
  <c r="U1351" i="1"/>
  <c r="U1347" i="1"/>
  <c r="U1374" i="1"/>
  <c r="U1370" i="1"/>
  <c r="U1366" i="1"/>
  <c r="U1426" i="1"/>
  <c r="U1421" i="1"/>
  <c r="U1417" i="1"/>
  <c r="U1425" i="1"/>
  <c r="U1443" i="1"/>
  <c r="U1439" i="1"/>
  <c r="U1435" i="1"/>
  <c r="U1483" i="1"/>
  <c r="U1487" i="1"/>
  <c r="U1488" i="1"/>
  <c r="U1489" i="1"/>
  <c r="U1503" i="1"/>
  <c r="U1561" i="1"/>
  <c r="U1580" i="1"/>
  <c r="U1690" i="1"/>
  <c r="U1691" i="1"/>
  <c r="U1696" i="1"/>
  <c r="U1697" i="1"/>
  <c r="U1701" i="1"/>
  <c r="U1702" i="1"/>
  <c r="U1712" i="1"/>
  <c r="U1723" i="1"/>
  <c r="U1839" i="1"/>
  <c r="U1835" i="1"/>
  <c r="U1831" i="1"/>
  <c r="U1847" i="1"/>
  <c r="U1854" i="1"/>
  <c r="U1850" i="1"/>
  <c r="N1862" i="1"/>
  <c r="U1899" i="1"/>
  <c r="U1907" i="1"/>
  <c r="U1910" i="1"/>
  <c r="U1916" i="1"/>
  <c r="U1919" i="1"/>
  <c r="U1923" i="1"/>
  <c r="U1926" i="1"/>
  <c r="U1927" i="1"/>
  <c r="U1976" i="1"/>
  <c r="U1972" i="1"/>
  <c r="U1968" i="1"/>
  <c r="U1980" i="1"/>
  <c r="U1992" i="1"/>
  <c r="U1988" i="1"/>
  <c r="Q2000" i="1"/>
  <c r="U2044" i="1"/>
  <c r="U2040" i="1"/>
  <c r="U2036" i="1"/>
  <c r="U2061" i="1"/>
  <c r="U2057" i="1"/>
  <c r="U2063" i="1"/>
  <c r="U2065" i="1"/>
  <c r="U2066" i="1"/>
  <c r="U2068" i="1"/>
  <c r="U2114" i="1"/>
  <c r="U2110" i="1"/>
  <c r="U2106" i="1"/>
  <c r="U2134" i="1"/>
  <c r="U2130" i="1"/>
  <c r="U2126" i="1"/>
  <c r="U2173" i="1"/>
  <c r="U2182" i="1"/>
  <c r="U2178" i="1"/>
  <c r="U2174" i="1"/>
  <c r="U2185" i="1"/>
  <c r="U2186" i="1"/>
  <c r="U2201" i="1"/>
  <c r="U2197" i="1"/>
  <c r="U2193" i="1"/>
  <c r="U2206" i="1"/>
  <c r="U2251" i="1"/>
  <c r="U2247" i="1"/>
  <c r="U2243" i="1"/>
  <c r="U2272" i="1"/>
  <c r="U2268" i="1"/>
  <c r="U2264" i="1"/>
  <c r="U2318" i="1"/>
  <c r="U2319" i="1"/>
  <c r="U2325" i="1"/>
  <c r="U2338" i="1"/>
  <c r="U2390" i="1"/>
  <c r="U2394" i="1"/>
  <c r="U2409" i="1"/>
  <c r="S2414" i="1"/>
  <c r="U2449" i="1"/>
  <c r="U2458" i="1"/>
  <c r="U2454" i="1"/>
  <c r="U2450" i="1"/>
  <c r="U2478" i="1"/>
  <c r="U2474" i="1"/>
  <c r="U2470" i="1"/>
  <c r="U2520" i="1"/>
  <c r="U2528" i="1"/>
  <c r="U2524" i="1"/>
  <c r="U2531" i="1"/>
  <c r="U2537" i="1"/>
  <c r="U2547" i="1"/>
  <c r="U2543" i="1"/>
  <c r="U2587" i="1"/>
  <c r="U2593" i="1"/>
  <c r="U2589" i="1"/>
  <c r="U2599" i="1"/>
  <c r="U2600" i="1"/>
  <c r="U2614" i="1"/>
  <c r="U2610" i="1"/>
  <c r="U2616" i="1"/>
  <c r="U2666" i="1"/>
  <c r="U2662" i="1"/>
  <c r="U2658" i="1"/>
  <c r="U2686" i="1"/>
  <c r="U2682" i="1"/>
  <c r="U2678" i="1"/>
  <c r="O2688" i="1"/>
  <c r="U2725" i="1"/>
  <c r="U2734" i="1"/>
  <c r="U2730" i="1"/>
  <c r="U2726" i="1"/>
  <c r="U2738" i="1"/>
  <c r="U2754" i="1"/>
  <c r="U2750" i="1"/>
  <c r="U2746" i="1"/>
  <c r="U2806" i="1"/>
  <c r="U2802" i="1"/>
  <c r="U2798" i="1"/>
  <c r="U2808" i="1"/>
  <c r="U2822" i="1"/>
  <c r="U2818" i="1"/>
  <c r="S2826" i="1"/>
  <c r="S2828" i="1"/>
  <c r="U2827" i="1"/>
  <c r="U2873" i="1"/>
  <c r="U2869" i="1"/>
  <c r="U2865" i="1"/>
  <c r="U2877" i="1"/>
  <c r="U2890" i="1"/>
  <c r="U2886" i="1"/>
  <c r="U2940" i="1"/>
  <c r="U2936" i="1"/>
  <c r="U2943" i="1"/>
  <c r="U2944" i="1"/>
  <c r="U3009" i="1"/>
  <c r="U3005" i="1"/>
  <c r="U3026" i="1"/>
  <c r="U3022" i="1"/>
  <c r="U3030" i="1"/>
  <c r="U3070" i="1"/>
  <c r="U3076" i="1"/>
  <c r="U3073" i="1"/>
  <c r="U3082" i="1"/>
  <c r="U3083" i="1"/>
  <c r="U3089" i="1"/>
  <c r="U3100" i="1"/>
  <c r="Q3104" i="1"/>
  <c r="U3103" i="1"/>
  <c r="U3143" i="1"/>
  <c r="U3147" i="1"/>
  <c r="U3148" i="1"/>
  <c r="U3151" i="1"/>
  <c r="U3152" i="1"/>
  <c r="U3161" i="1"/>
  <c r="U3164" i="1"/>
  <c r="U1415" i="1"/>
  <c r="S1446" i="1"/>
  <c r="N1446" i="1"/>
  <c r="U1444" i="1"/>
  <c r="U1440" i="1"/>
  <c r="U1436" i="1"/>
  <c r="U1485" i="1"/>
  <c r="U1562" i="1"/>
  <c r="U1558" i="1"/>
  <c r="U1564" i="1"/>
  <c r="U1576" i="1"/>
  <c r="U1577" i="1"/>
  <c r="U1582" i="1"/>
  <c r="U1692" i="1"/>
  <c r="U1695" i="1"/>
  <c r="U1698" i="1"/>
  <c r="U1700" i="1"/>
  <c r="U1709" i="1"/>
  <c r="U1717" i="1"/>
  <c r="U1761" i="1"/>
  <c r="U1763" i="1"/>
  <c r="U1772" i="1"/>
  <c r="U1779" i="1"/>
  <c r="U1781" i="1"/>
  <c r="U1840" i="1"/>
  <c r="U1836" i="1"/>
  <c r="U1832" i="1"/>
  <c r="U1842" i="1"/>
  <c r="U1855" i="1"/>
  <c r="U1851" i="1"/>
  <c r="U1858" i="1"/>
  <c r="U1859" i="1"/>
  <c r="U1900" i="1"/>
  <c r="U1901" i="1"/>
  <c r="U1905" i="1"/>
  <c r="U1908" i="1"/>
  <c r="U1909" i="1"/>
  <c r="U1930" i="1"/>
  <c r="S1931" i="1"/>
  <c r="U1922" i="1"/>
  <c r="U1977" i="1"/>
  <c r="U1973" i="1"/>
  <c r="U1969" i="1"/>
  <c r="U1978" i="1"/>
  <c r="U1979" i="1"/>
  <c r="U1993" i="1"/>
  <c r="U1989" i="1"/>
  <c r="U1995" i="1"/>
  <c r="U2035" i="1"/>
  <c r="U2041" i="1"/>
  <c r="U2037" i="1"/>
  <c r="U2062" i="1"/>
  <c r="U2058" i="1"/>
  <c r="U2064" i="1"/>
  <c r="U2115" i="1"/>
  <c r="U2111" i="1"/>
  <c r="U2107" i="1"/>
  <c r="U2123" i="1"/>
  <c r="U2131" i="1"/>
  <c r="U2127" i="1"/>
  <c r="U2137" i="1"/>
  <c r="U2183" i="1"/>
  <c r="U2179" i="1"/>
  <c r="U2175" i="1"/>
  <c r="U2192" i="1"/>
  <c r="U2198" i="1"/>
  <c r="U2194" i="1"/>
  <c r="U2203" i="1"/>
  <c r="U2252" i="1"/>
  <c r="U2248" i="1"/>
  <c r="U2244" i="1"/>
  <c r="U2269" i="1"/>
  <c r="U2265" i="1"/>
  <c r="S2274" i="1"/>
  <c r="U2317" i="1"/>
  <c r="U2320" i="1"/>
  <c r="U2339" i="1"/>
  <c r="U2341" i="1"/>
  <c r="U2391" i="1"/>
  <c r="U2387" i="1"/>
  <c r="U2410" i="1"/>
  <c r="U2406" i="1"/>
  <c r="U2413" i="1"/>
  <c r="U2459" i="1"/>
  <c r="U2455" i="1"/>
  <c r="U2451" i="1"/>
  <c r="U2479" i="1"/>
  <c r="U2475" i="1"/>
  <c r="U2471" i="1"/>
  <c r="L2483" i="1"/>
  <c r="U2519" i="1"/>
  <c r="U2529" i="1"/>
  <c r="U2525" i="1"/>
  <c r="U2539" i="1"/>
  <c r="U2544" i="1"/>
  <c r="U2540" i="1"/>
  <c r="U2551" i="1"/>
  <c r="U2594" i="1"/>
  <c r="U2590" i="1"/>
  <c r="U2597" i="1"/>
  <c r="U2606" i="1"/>
  <c r="U2611" i="1"/>
  <c r="U2607" i="1"/>
  <c r="U2617" i="1"/>
  <c r="U2667" i="1"/>
  <c r="U2663" i="1"/>
  <c r="U2659" i="1"/>
  <c r="U2675" i="1"/>
  <c r="U2683" i="1"/>
  <c r="U2679" i="1"/>
  <c r="K2690" i="1"/>
  <c r="U2689" i="1"/>
  <c r="U2735" i="1"/>
  <c r="U2731" i="1"/>
  <c r="U2727" i="1"/>
  <c r="U2755" i="1"/>
  <c r="U2751" i="1"/>
  <c r="U2747" i="1"/>
  <c r="U2794" i="1"/>
  <c r="U2803" i="1"/>
  <c r="U2799" i="1"/>
  <c r="U2795" i="1"/>
  <c r="U2807" i="1"/>
  <c r="U2823" i="1"/>
  <c r="U2819" i="1"/>
  <c r="U2814" i="1"/>
  <c r="U2825" i="1"/>
  <c r="U2874" i="1"/>
  <c r="U2870" i="1"/>
  <c r="U2866" i="1"/>
  <c r="U2875" i="1"/>
  <c r="U2876" i="1"/>
  <c r="U2891" i="1"/>
  <c r="U2887" i="1"/>
  <c r="U2883" i="1"/>
  <c r="U2941" i="1"/>
  <c r="U2937" i="1"/>
  <c r="U2933" i="1"/>
  <c r="U3001" i="1"/>
  <c r="U3006" i="1"/>
  <c r="U3002" i="1"/>
  <c r="U3011" i="1"/>
  <c r="U3013" i="1"/>
  <c r="U3014" i="1"/>
  <c r="U3027" i="1"/>
  <c r="U3023" i="1"/>
  <c r="U3028" i="1"/>
  <c r="U3077" i="1"/>
  <c r="U3071" i="1"/>
  <c r="U3084" i="1"/>
  <c r="U3095" i="1"/>
  <c r="U3090" i="1"/>
  <c r="U3144" i="1"/>
  <c r="U3140" i="1"/>
  <c r="U3162" i="1"/>
  <c r="U3165" i="1"/>
  <c r="U1416" i="1"/>
  <c r="S1448" i="1"/>
  <c r="U1447" i="1"/>
  <c r="U1445" i="1"/>
  <c r="U1441" i="1"/>
  <c r="U1437" i="1"/>
  <c r="U1502" i="1"/>
  <c r="U1504" i="1"/>
  <c r="U1557" i="1"/>
  <c r="U1559" i="1"/>
  <c r="U1563" i="1"/>
  <c r="U1578" i="1"/>
  <c r="U1581" i="1"/>
  <c r="U1693" i="1"/>
  <c r="U1703" i="1"/>
  <c r="U1710" i="1"/>
  <c r="U1715" i="1"/>
  <c r="U1719" i="1"/>
  <c r="U1720" i="1"/>
  <c r="U1762" i="1"/>
  <c r="U1764" i="1"/>
  <c r="U1782" i="1"/>
  <c r="U1783" i="1"/>
  <c r="U1828" i="1"/>
  <c r="U1837" i="1"/>
  <c r="U1833" i="1"/>
  <c r="U1829" i="1"/>
  <c r="U1841" i="1"/>
  <c r="U1856" i="1"/>
  <c r="U1852" i="1"/>
  <c r="U1848" i="1"/>
  <c r="U1861" i="1"/>
  <c r="U1897" i="1"/>
  <c r="U1904" i="1"/>
  <c r="U1917" i="1"/>
  <c r="U1920" i="1"/>
  <c r="U1921" i="1"/>
  <c r="U1924" i="1"/>
  <c r="U1928" i="1"/>
  <c r="U1966" i="1"/>
  <c r="U1974" i="1"/>
  <c r="U1970" i="1"/>
  <c r="U1994" i="1"/>
  <c r="U1990" i="1"/>
  <c r="U1986" i="1"/>
  <c r="U1999" i="1"/>
  <c r="U2042" i="1"/>
  <c r="U2038" i="1"/>
  <c r="U2045" i="1"/>
  <c r="U2047" i="1"/>
  <c r="U2048" i="1"/>
  <c r="U2054" i="1"/>
  <c r="U2059" i="1"/>
  <c r="U2055" i="1"/>
  <c r="S2069" i="1"/>
  <c r="U2116" i="1"/>
  <c r="U2112" i="1"/>
  <c r="U2108" i="1"/>
  <c r="U2118" i="1"/>
  <c r="U2132" i="1"/>
  <c r="U2128" i="1"/>
  <c r="U2124" i="1"/>
  <c r="U2135" i="1"/>
  <c r="R2138" i="1"/>
  <c r="U2184" i="1"/>
  <c r="U2180" i="1"/>
  <c r="U2176" i="1"/>
  <c r="U2187" i="1"/>
  <c r="U2199" i="1"/>
  <c r="U2195" i="1"/>
  <c r="U2202" i="1"/>
  <c r="U2204" i="1"/>
  <c r="R2207" i="1"/>
  <c r="U2253" i="1"/>
  <c r="U2249" i="1"/>
  <c r="U2245" i="1"/>
  <c r="U2254" i="1"/>
  <c r="U2255" i="1"/>
  <c r="U2261" i="1"/>
  <c r="U2270" i="1"/>
  <c r="U2266" i="1"/>
  <c r="U2262" i="1"/>
  <c r="U2273" i="1"/>
  <c r="U2321" i="1"/>
  <c r="U2323" i="1"/>
  <c r="U2340" i="1"/>
  <c r="U2386" i="1"/>
  <c r="U2388" i="1"/>
  <c r="U2405" i="1"/>
  <c r="U2407" i="1"/>
  <c r="U2460" i="1"/>
  <c r="U2456" i="1"/>
  <c r="U2452" i="1"/>
  <c r="U2468" i="1"/>
  <c r="U2476" i="1"/>
  <c r="U2472" i="1"/>
  <c r="K2481" i="1"/>
  <c r="U2482" i="1"/>
  <c r="U2522" i="1"/>
  <c r="U2526" i="1"/>
  <c r="U2538" i="1"/>
  <c r="U2545" i="1"/>
  <c r="U2541" i="1"/>
  <c r="S2550" i="1"/>
  <c r="U2549" i="1"/>
  <c r="U2595" i="1"/>
  <c r="U2591" i="1"/>
  <c r="U2598" i="1"/>
  <c r="U2601" i="1"/>
  <c r="U2612" i="1"/>
  <c r="U2608" i="1"/>
  <c r="J2619" i="1"/>
  <c r="U2618" i="1"/>
  <c r="Q2621" i="1"/>
  <c r="S2621" i="1"/>
  <c r="U2668" i="1"/>
  <c r="U2664" i="1"/>
  <c r="U2660" i="1"/>
  <c r="U2670" i="1"/>
  <c r="U2684" i="1"/>
  <c r="U2680" i="1"/>
  <c r="U2676" i="1"/>
  <c r="U2687" i="1"/>
  <c r="U2736" i="1"/>
  <c r="U2732" i="1"/>
  <c r="U2728" i="1"/>
  <c r="U2744" i="1"/>
  <c r="U2752" i="1"/>
  <c r="U2748" i="1"/>
  <c r="S2759" i="1"/>
  <c r="U2758" i="1"/>
  <c r="U2804" i="1"/>
  <c r="U2800" i="1"/>
  <c r="U2796" i="1"/>
  <c r="U2824" i="1"/>
  <c r="U2820" i="1"/>
  <c r="U2816" i="1"/>
  <c r="U2863" i="1"/>
  <c r="U2871" i="1"/>
  <c r="U2867" i="1"/>
  <c r="U2892" i="1"/>
  <c r="U2888" i="1"/>
  <c r="U2884" i="1"/>
  <c r="S2895" i="1"/>
  <c r="U2932" i="1"/>
  <c r="U2938" i="1"/>
  <c r="U2934" i="1"/>
  <c r="U2946" i="1"/>
  <c r="U2945" i="1"/>
  <c r="U3007" i="1"/>
  <c r="U3003" i="1"/>
  <c r="U3012" i="1"/>
  <c r="U3020" i="1"/>
  <c r="U3024" i="1"/>
  <c r="U3034" i="1"/>
  <c r="U3079" i="1"/>
  <c r="U3072" i="1"/>
  <c r="U3097" i="1"/>
  <c r="U3093" i="1"/>
  <c r="U3092" i="1"/>
  <c r="U3145" i="1"/>
  <c r="U3141" i="1"/>
  <c r="U3163" i="1"/>
  <c r="U3159" i="1"/>
  <c r="U3170" i="1"/>
  <c r="U1433" i="1"/>
  <c r="U1442" i="1"/>
  <c r="U1438" i="1"/>
  <c r="U1434" i="1"/>
  <c r="U1484" i="1"/>
  <c r="U1486" i="1"/>
  <c r="U1505" i="1"/>
  <c r="U1552" i="1"/>
  <c r="U1560" i="1"/>
  <c r="U1566" i="1"/>
  <c r="U1572" i="1"/>
  <c r="U1579" i="1"/>
  <c r="U1585" i="1"/>
  <c r="U1694" i="1"/>
  <c r="U1699" i="1"/>
  <c r="U1711" i="1"/>
  <c r="U1713" i="1"/>
  <c r="U1714" i="1"/>
  <c r="U1716" i="1"/>
  <c r="U1718" i="1"/>
  <c r="U1721" i="1"/>
  <c r="U1759" i="1"/>
  <c r="U1760" i="1"/>
  <c r="U1778" i="1"/>
  <c r="U1780" i="1"/>
  <c r="U1784" i="1"/>
  <c r="U1790" i="1"/>
  <c r="U1838" i="1"/>
  <c r="U1834" i="1"/>
  <c r="U1830" i="1"/>
  <c r="U1857" i="1"/>
  <c r="U1853" i="1"/>
  <c r="U1849" i="1"/>
  <c r="U1898" i="1"/>
  <c r="U1902" i="1"/>
  <c r="U1903" i="1"/>
  <c r="U1906" i="1"/>
  <c r="U1918" i="1"/>
  <c r="U1925" i="1"/>
  <c r="U1975" i="1"/>
  <c r="U1971" i="1"/>
  <c r="U1967" i="1"/>
  <c r="U1985" i="1"/>
  <c r="U1991" i="1"/>
  <c r="U1987" i="1"/>
  <c r="U1996" i="1"/>
  <c r="U1997" i="1"/>
  <c r="U2043" i="1"/>
  <c r="U2039" i="1"/>
  <c r="U2046" i="1"/>
  <c r="U2049" i="1"/>
  <c r="U2060" i="1"/>
  <c r="U2056" i="1"/>
  <c r="S2067" i="1"/>
  <c r="R2069" i="1"/>
  <c r="U2104" i="1"/>
  <c r="U2113" i="1"/>
  <c r="U2109" i="1"/>
  <c r="U2105" i="1"/>
  <c r="U2117" i="1"/>
  <c r="U2133" i="1"/>
  <c r="U2129" i="1"/>
  <c r="U2125" i="1"/>
  <c r="U2181" i="1"/>
  <c r="U2177" i="1"/>
  <c r="U2200" i="1"/>
  <c r="U2196" i="1"/>
  <c r="U2242" i="1"/>
  <c r="U2250" i="1"/>
  <c r="U2246" i="1"/>
  <c r="U2256" i="1"/>
  <c r="U2271" i="1"/>
  <c r="U2267" i="1"/>
  <c r="U2263" i="1"/>
  <c r="U2275" i="1"/>
  <c r="U2322" i="1"/>
  <c r="U2336" i="1"/>
  <c r="U2337" i="1"/>
  <c r="U2344" i="1"/>
  <c r="U2389" i="1"/>
  <c r="U2392" i="1"/>
  <c r="U2408" i="1"/>
  <c r="U2461" i="1"/>
  <c r="U2457" i="1"/>
  <c r="U2453" i="1"/>
  <c r="U2463" i="1"/>
  <c r="U2462" i="1"/>
  <c r="U2477" i="1"/>
  <c r="U2473" i="1"/>
  <c r="U2469" i="1"/>
  <c r="U2480" i="1"/>
  <c r="N2483" i="1"/>
  <c r="U2518" i="1"/>
  <c r="U2527" i="1"/>
  <c r="U2523" i="1"/>
  <c r="U2532" i="1"/>
  <c r="U2546" i="1"/>
  <c r="U2542" i="1"/>
  <c r="R2550" i="1"/>
  <c r="U2596" i="1"/>
  <c r="U2592" i="1"/>
  <c r="U2588" i="1"/>
  <c r="U2613" i="1"/>
  <c r="U2609" i="1"/>
  <c r="U2615" i="1"/>
  <c r="U2620" i="1"/>
  <c r="U2656" i="1"/>
  <c r="U2665" i="1"/>
  <c r="U2661" i="1"/>
  <c r="U2657" i="1"/>
  <c r="U2669" i="1"/>
  <c r="U2685" i="1"/>
  <c r="U2681" i="1"/>
  <c r="U2677" i="1"/>
  <c r="U2737" i="1"/>
  <c r="U2733" i="1"/>
  <c r="U2729" i="1"/>
  <c r="U2739" i="1"/>
  <c r="U2753" i="1"/>
  <c r="U2749" i="1"/>
  <c r="U2745" i="1"/>
  <c r="R2757" i="1"/>
  <c r="U2756" i="1"/>
  <c r="U2805" i="1"/>
  <c r="U2801" i="1"/>
  <c r="U2797" i="1"/>
  <c r="U2813" i="1"/>
  <c r="U2821" i="1"/>
  <c r="U2817" i="1"/>
  <c r="U2815" i="1"/>
  <c r="U2872" i="1"/>
  <c r="U2868" i="1"/>
  <c r="U2864" i="1"/>
  <c r="U2882" i="1"/>
  <c r="U2889" i="1"/>
  <c r="U2885" i="1"/>
  <c r="U2893" i="1"/>
  <c r="U2894" i="1"/>
  <c r="S2897" i="1"/>
  <c r="U2896" i="1"/>
  <c r="U2939" i="1"/>
  <c r="U2935" i="1"/>
  <c r="U2942" i="1"/>
  <c r="U3008" i="1"/>
  <c r="U3004" i="1"/>
  <c r="U3010" i="1"/>
  <c r="U3015" i="1"/>
  <c r="U3025" i="1"/>
  <c r="U3021" i="1"/>
  <c r="U3029" i="1"/>
  <c r="U3031" i="1"/>
  <c r="U3032" i="1"/>
  <c r="U3080" i="1"/>
  <c r="U3078" i="1"/>
  <c r="U3075" i="1"/>
  <c r="U3074" i="1"/>
  <c r="U3081" i="1"/>
  <c r="U3098" i="1"/>
  <c r="U3096" i="1"/>
  <c r="U3094" i="1"/>
  <c r="U3091" i="1"/>
  <c r="U3099" i="1"/>
  <c r="O3102" i="1"/>
  <c r="S3102" i="1"/>
  <c r="N3102" i="1"/>
  <c r="U3101" i="1"/>
  <c r="U3139" i="1"/>
  <c r="U3142" i="1"/>
  <c r="U3146" i="1"/>
  <c r="U3158" i="1"/>
  <c r="U3160" i="1"/>
  <c r="K994" i="1"/>
  <c r="G993" i="1"/>
  <c r="J373" i="1"/>
  <c r="J993" i="1"/>
  <c r="K993" i="1"/>
  <c r="O994" i="1"/>
  <c r="N926" i="1"/>
  <c r="E924" i="1"/>
  <c r="I925" i="1"/>
  <c r="D924" i="1"/>
  <c r="D786" i="1"/>
  <c r="I787" i="1"/>
  <c r="N788" i="1"/>
  <c r="D165" i="1"/>
  <c r="I166" i="1"/>
  <c r="M443" i="1"/>
  <c r="M441" i="1"/>
  <c r="E2718" i="1"/>
  <c r="K166" i="1"/>
  <c r="P167" i="1"/>
  <c r="G165" i="1"/>
  <c r="M2305" i="1"/>
  <c r="R2305" i="1"/>
  <c r="M2582" i="1"/>
  <c r="R2581" i="1"/>
  <c r="M3132" i="1"/>
  <c r="R3133" i="1"/>
  <c r="M719" i="1"/>
  <c r="R718" i="1"/>
  <c r="M2994" i="1"/>
  <c r="R2995" i="1"/>
  <c r="M2856" i="1"/>
  <c r="R2857" i="1"/>
  <c r="L97" i="1"/>
  <c r="M509" i="1"/>
  <c r="M511" i="1" s="1"/>
  <c r="R503" i="1"/>
  <c r="L580" i="1"/>
  <c r="C648" i="1"/>
  <c r="H1337" i="1"/>
  <c r="H1339" i="1" s="1"/>
  <c r="R1332" i="1"/>
  <c r="H2786" i="1"/>
  <c r="M2788" i="1" s="1"/>
  <c r="R2781" i="1"/>
  <c r="M2924" i="1"/>
  <c r="N2925" i="1" s="1"/>
  <c r="R2918" i="1"/>
  <c r="D993" i="1"/>
  <c r="K1062" i="1"/>
  <c r="E1407" i="1"/>
  <c r="G994" i="1"/>
  <c r="H993" i="1"/>
  <c r="R995" i="1"/>
  <c r="M2098" i="1"/>
  <c r="R2098" i="1"/>
  <c r="M1408" i="1"/>
  <c r="R1408" i="1"/>
  <c r="M1960" i="1"/>
  <c r="R1960" i="1"/>
  <c r="H2236" i="1"/>
  <c r="R2237" i="1"/>
  <c r="E1545" i="1"/>
  <c r="M2029" i="1"/>
  <c r="R2029" i="1"/>
  <c r="G2856" i="1"/>
  <c r="E2235" i="1"/>
  <c r="F510" i="1"/>
  <c r="I2856" i="1"/>
  <c r="R1952" i="1"/>
  <c r="M1952" i="1"/>
  <c r="H1270" i="1"/>
  <c r="R1271" i="1"/>
  <c r="L2442" i="1"/>
  <c r="J2650" i="1"/>
  <c r="J856" i="1"/>
  <c r="G1821" i="1"/>
  <c r="K855" i="1"/>
  <c r="J855" i="1"/>
  <c r="L1132" i="1"/>
  <c r="M2304" i="1"/>
  <c r="O1270" i="1"/>
  <c r="L372" i="1"/>
  <c r="Q2375" i="1"/>
  <c r="H718" i="1"/>
  <c r="R719" i="1"/>
  <c r="R1201" i="1"/>
  <c r="N924" i="1"/>
  <c r="R925" i="1"/>
  <c r="G303" i="1"/>
  <c r="G304" i="1"/>
  <c r="J234" i="1"/>
  <c r="H371" i="1"/>
  <c r="R374" i="1" s="1"/>
  <c r="R366" i="1"/>
  <c r="I510" i="1"/>
  <c r="R512" i="1"/>
  <c r="C717" i="1"/>
  <c r="R1056" i="1"/>
  <c r="H1061" i="1"/>
  <c r="I1062" i="1" s="1"/>
  <c r="H1200" i="1"/>
  <c r="R1202" i="1"/>
  <c r="R296" i="1"/>
  <c r="N295" i="1"/>
  <c r="R2573" i="1"/>
  <c r="M2573" i="1"/>
  <c r="Q717" i="1"/>
  <c r="F855" i="1"/>
  <c r="F1821" i="1"/>
  <c r="J1131" i="1"/>
  <c r="J648" i="1"/>
  <c r="K787" i="1"/>
  <c r="K1063" i="1"/>
  <c r="I2443" i="1"/>
  <c r="I994" i="1"/>
  <c r="R304" i="1"/>
  <c r="R1339" i="1"/>
  <c r="Q2367" i="1"/>
  <c r="G2305" i="1"/>
  <c r="K1683" i="1"/>
  <c r="J924" i="1"/>
  <c r="H785" i="1"/>
  <c r="R788" i="1" s="1"/>
  <c r="R780" i="1"/>
  <c r="H923" i="1"/>
  <c r="R1815" i="1"/>
  <c r="H1820" i="1"/>
  <c r="R2436" i="1"/>
  <c r="H2441" i="1"/>
  <c r="I157" i="1"/>
  <c r="R159" i="1"/>
  <c r="R3056" i="1"/>
  <c r="M3057" i="1"/>
  <c r="M371" i="1"/>
  <c r="R365" i="1"/>
  <c r="N985" i="1"/>
  <c r="R986" i="1"/>
  <c r="M1744" i="1"/>
  <c r="R1745" i="1"/>
  <c r="M2648" i="1"/>
  <c r="R2650" i="1" s="1"/>
  <c r="R2642" i="1"/>
  <c r="R2788" i="1"/>
  <c r="L1685" i="1"/>
  <c r="N27" i="1"/>
  <c r="O778" i="1"/>
  <c r="Q1753" i="1"/>
  <c r="R1752" i="1"/>
  <c r="N1813" i="1"/>
  <c r="Q2165" i="1"/>
  <c r="R2158" i="1"/>
  <c r="Q2579" i="1"/>
  <c r="Q2582" i="1" s="1"/>
  <c r="R2572" i="1"/>
  <c r="Q137" i="1"/>
  <c r="O137" i="1"/>
  <c r="Q206" i="1"/>
  <c r="O206" i="1"/>
  <c r="R275" i="1"/>
  <c r="R344" i="1"/>
  <c r="P411" i="1"/>
  <c r="N411" i="1"/>
  <c r="R413" i="1"/>
  <c r="J668" i="1"/>
  <c r="U668" i="1" s="1"/>
  <c r="G675" i="1"/>
  <c r="F725" i="1"/>
  <c r="U725" i="1" s="1"/>
  <c r="G726" i="1"/>
  <c r="U726" i="1" s="1"/>
  <c r="J755" i="1"/>
  <c r="U755" i="1" s="1"/>
  <c r="J737" i="1"/>
  <c r="U737" i="1" s="1"/>
  <c r="N1034" i="1"/>
  <c r="L1034" i="1"/>
  <c r="O1034" i="1"/>
  <c r="O1103" i="1"/>
  <c r="O1241" i="1"/>
  <c r="H854" i="1"/>
  <c r="R849" i="1"/>
  <c r="L1063" i="1"/>
  <c r="H2512" i="1"/>
  <c r="R2513" i="1"/>
  <c r="H2648" i="1"/>
  <c r="N226" i="1"/>
  <c r="R227" i="1"/>
  <c r="M854" i="1"/>
  <c r="M857" i="1" s="1"/>
  <c r="M1061" i="1"/>
  <c r="M1062" i="1" s="1"/>
  <c r="R1055" i="1"/>
  <c r="N1123" i="1"/>
  <c r="M1268" i="1"/>
  <c r="M1270" i="1" s="1"/>
  <c r="M2091" i="1"/>
  <c r="M2234" i="1"/>
  <c r="M2237" i="1" s="1"/>
  <c r="M2510" i="1"/>
  <c r="R2504" i="1"/>
  <c r="H2717" i="1"/>
  <c r="M3126" i="1"/>
  <c r="N1468" i="1"/>
  <c r="N228" i="1"/>
  <c r="N2160" i="1"/>
  <c r="N2573" i="1"/>
  <c r="N2927" i="1"/>
  <c r="O26" i="1"/>
  <c r="O985" i="1"/>
  <c r="O1468" i="1"/>
  <c r="O2572" i="1"/>
  <c r="P571" i="1"/>
  <c r="P2304" i="1"/>
  <c r="N641" i="1"/>
  <c r="R2966" i="1"/>
  <c r="P443" i="1"/>
  <c r="Q371" i="1"/>
  <c r="R372" i="1" s="1"/>
  <c r="Q854" i="1"/>
  <c r="R855" i="1" s="1"/>
  <c r="R847" i="1"/>
  <c r="Q923" i="1"/>
  <c r="R924" i="1" s="1"/>
  <c r="Q1677" i="1"/>
  <c r="R1675" i="1"/>
  <c r="Q1820" i="1"/>
  <c r="G42" i="1"/>
  <c r="R66" i="1"/>
  <c r="R206" i="1"/>
  <c r="P344" i="1"/>
  <c r="R411" i="1"/>
  <c r="Q413" i="1"/>
  <c r="K413" i="1"/>
  <c r="F659" i="1"/>
  <c r="G678" i="1"/>
  <c r="U678" i="1" s="1"/>
  <c r="Q758" i="1"/>
  <c r="P758" i="1"/>
  <c r="J894" i="1"/>
  <c r="Q896" i="1"/>
  <c r="R896" i="1"/>
  <c r="P963" i="1"/>
  <c r="J1032" i="1"/>
  <c r="R1034" i="1"/>
  <c r="P1034" i="1"/>
  <c r="Q1034" i="1"/>
  <c r="M1239" i="1"/>
  <c r="Q925" i="1"/>
  <c r="I1959" i="1"/>
  <c r="H2372" i="1"/>
  <c r="R2367" i="1"/>
  <c r="L2995" i="1"/>
  <c r="M2849" i="1"/>
  <c r="R2849" i="1"/>
  <c r="C2304" i="1"/>
  <c r="M1883" i="1"/>
  <c r="R1883" i="1"/>
  <c r="M1539" i="1"/>
  <c r="R1538" i="1"/>
  <c r="H1544" i="1"/>
  <c r="N709" i="1"/>
  <c r="N2090" i="1"/>
  <c r="O571" i="1"/>
  <c r="O1271" i="1"/>
  <c r="O1813" i="1"/>
  <c r="O2089" i="1"/>
  <c r="O3055" i="1"/>
  <c r="P2856" i="1"/>
  <c r="N95" i="1"/>
  <c r="O96" i="1" s="1"/>
  <c r="R2964" i="1"/>
  <c r="N3062" i="1"/>
  <c r="N3064" i="1" s="1"/>
  <c r="P1192" i="1"/>
  <c r="P1261" i="1"/>
  <c r="Q440" i="1"/>
  <c r="R433" i="1"/>
  <c r="Q504" i="1"/>
  <c r="Q1061" i="1"/>
  <c r="Q1063" i="1" s="1"/>
  <c r="Q1958" i="1"/>
  <c r="P66" i="1"/>
  <c r="G57" i="1"/>
  <c r="K137" i="1"/>
  <c r="Q411" i="1"/>
  <c r="R480" i="1"/>
  <c r="R482" i="1"/>
  <c r="K482" i="1"/>
  <c r="K549" i="1"/>
  <c r="R551" i="1"/>
  <c r="R620" i="1"/>
  <c r="Q687" i="1"/>
  <c r="O687" i="1"/>
  <c r="K827" i="1"/>
  <c r="M896" i="1"/>
  <c r="L1032" i="1"/>
  <c r="N2020" i="1"/>
  <c r="R2021" i="1"/>
  <c r="M1676" i="1"/>
  <c r="R1676" i="1"/>
  <c r="N2099" i="1"/>
  <c r="P512" i="1"/>
  <c r="P1821" i="1"/>
  <c r="Q2305" i="1"/>
  <c r="R2304" i="1"/>
  <c r="N916" i="1"/>
  <c r="O1814" i="1"/>
  <c r="Q2966" i="1"/>
  <c r="P995" i="1"/>
  <c r="P2029" i="1"/>
  <c r="Q1331" i="1"/>
  <c r="R1330" i="1"/>
  <c r="R68" i="1"/>
  <c r="N135" i="1"/>
  <c r="R137" i="1"/>
  <c r="O756" i="1"/>
  <c r="O758" i="1"/>
  <c r="R827" i="1"/>
  <c r="O1101" i="1"/>
  <c r="Q1998" i="1"/>
  <c r="O2000" i="1"/>
  <c r="O2067" i="1"/>
  <c r="N2067" i="1"/>
  <c r="P2067" i="1"/>
  <c r="M2067" i="1"/>
  <c r="L2067" i="1"/>
  <c r="L2688" i="1"/>
  <c r="K2826" i="1"/>
  <c r="R756" i="1"/>
  <c r="R758" i="1"/>
  <c r="R1032" i="1"/>
  <c r="Q1101" i="1"/>
  <c r="R1101" i="1"/>
  <c r="R1172" i="1"/>
  <c r="R1170" i="1"/>
  <c r="R1241" i="1"/>
  <c r="R1239" i="1"/>
  <c r="R1308" i="1"/>
  <c r="R1379" i="1"/>
  <c r="U1626" i="1"/>
  <c r="U1646" i="1"/>
  <c r="P1931" i="1"/>
  <c r="R1931" i="1"/>
  <c r="O1929" i="1"/>
  <c r="N1998" i="1"/>
  <c r="P1998" i="1"/>
  <c r="O1998" i="1"/>
  <c r="L1998" i="1"/>
  <c r="M1998" i="1"/>
  <c r="J2205" i="1"/>
  <c r="R2274" i="1"/>
  <c r="Q2274" i="1"/>
  <c r="N2274" i="1"/>
  <c r="R2552" i="1"/>
  <c r="N2552" i="1"/>
  <c r="O2621" i="1"/>
  <c r="M2621" i="1"/>
  <c r="O2895" i="1"/>
  <c r="M2895" i="1"/>
  <c r="Q3102" i="1"/>
  <c r="P1241" i="1"/>
  <c r="L1241" i="1"/>
  <c r="L1308" i="1"/>
  <c r="P1379" i="1"/>
  <c r="L1379" i="1"/>
  <c r="Q1377" i="1"/>
  <c r="M1377" i="1"/>
  <c r="R1448" i="1"/>
  <c r="R1586" i="1"/>
  <c r="U1645" i="1"/>
  <c r="K1724" i="1"/>
  <c r="P1862" i="1"/>
  <c r="P2000" i="1"/>
  <c r="R2067" i="1"/>
  <c r="J2067" i="1"/>
  <c r="K2067" i="1"/>
  <c r="K2757" i="1"/>
  <c r="O3033" i="1"/>
  <c r="R689" i="1"/>
  <c r="R825" i="1"/>
  <c r="L827" i="1"/>
  <c r="Q894" i="1"/>
  <c r="K894" i="1"/>
  <c r="K1032" i="1"/>
  <c r="Q1103" i="1"/>
  <c r="O1172" i="1"/>
  <c r="Q1239" i="1"/>
  <c r="R1446" i="1"/>
  <c r="U1624" i="1"/>
  <c r="Q1860" i="1"/>
  <c r="Q1929" i="1"/>
  <c r="M1929" i="1"/>
  <c r="R1998" i="1"/>
  <c r="J1998" i="1"/>
  <c r="K1998" i="1"/>
  <c r="Q2067" i="1"/>
  <c r="M2069" i="1"/>
  <c r="P2138" i="1"/>
  <c r="P2205" i="1"/>
  <c r="P2274" i="1"/>
  <c r="O2274" i="1"/>
  <c r="M2481" i="1"/>
  <c r="P2552" i="1"/>
  <c r="L2619" i="1"/>
  <c r="N2759" i="1"/>
  <c r="L2828" i="1"/>
  <c r="R1722" i="1"/>
  <c r="R1791" i="1"/>
  <c r="R2000" i="1"/>
  <c r="N2000" i="1"/>
  <c r="Q2207" i="1"/>
  <c r="M2207" i="1"/>
  <c r="R2414" i="1"/>
  <c r="O2481" i="1"/>
  <c r="L2481" i="1"/>
  <c r="P2483" i="1"/>
  <c r="Q2552" i="1"/>
  <c r="K2619" i="1"/>
  <c r="P2621" i="1"/>
  <c r="R2621" i="1"/>
  <c r="Q2688" i="1"/>
  <c r="R2688" i="1"/>
  <c r="L2690" i="1"/>
  <c r="Q2826" i="1"/>
  <c r="R2828" i="1"/>
  <c r="R2895" i="1"/>
  <c r="R3102" i="1"/>
  <c r="R3104" i="1"/>
  <c r="M3171" i="1"/>
  <c r="P2414" i="1"/>
  <c r="R2481" i="1"/>
  <c r="N2621" i="1"/>
  <c r="R2690" i="1"/>
  <c r="M2757" i="1"/>
  <c r="R2759" i="1"/>
  <c r="M2826" i="1"/>
  <c r="N2828" i="1"/>
  <c r="Q2895" i="1"/>
  <c r="N2895" i="1"/>
  <c r="O2897" i="1"/>
  <c r="P3035" i="1"/>
  <c r="R3035" i="1"/>
  <c r="M3102" i="1"/>
  <c r="R1862" i="1"/>
  <c r="P1860" i="1"/>
  <c r="R1860" i="1"/>
  <c r="R1929" i="1"/>
  <c r="Q2481" i="1"/>
  <c r="R2483" i="1"/>
  <c r="O2552" i="1"/>
  <c r="K2552" i="1"/>
  <c r="P2759" i="1"/>
  <c r="O2826" i="1"/>
  <c r="P2828" i="1"/>
  <c r="R2897" i="1"/>
  <c r="Q3033" i="1"/>
  <c r="R3033" i="1"/>
  <c r="N3033" i="1"/>
  <c r="O3171" i="1"/>
  <c r="N3171" i="1"/>
  <c r="H373" i="1"/>
  <c r="M373" i="1"/>
  <c r="P1685" i="1"/>
  <c r="P1684" i="1"/>
  <c r="Q1683" i="1"/>
  <c r="P1683" i="1"/>
  <c r="J580" i="1"/>
  <c r="F579" i="1"/>
  <c r="J165" i="1"/>
  <c r="K165" i="1"/>
  <c r="C1407" i="1"/>
  <c r="J2442" i="1"/>
  <c r="L995" i="1"/>
  <c r="L993" i="1"/>
  <c r="L994" i="1"/>
  <c r="N995" i="1"/>
  <c r="I2374" i="1"/>
  <c r="Q2237" i="1"/>
  <c r="G2235" i="1"/>
  <c r="G2236" i="1"/>
  <c r="M787" i="1"/>
  <c r="I786" i="1"/>
  <c r="I2305" i="1"/>
  <c r="D2304" i="1"/>
  <c r="E2304" i="1"/>
  <c r="P2444" i="1"/>
  <c r="G2442" i="1"/>
  <c r="J2235" i="1"/>
  <c r="C579" i="1"/>
  <c r="G580" i="1"/>
  <c r="C2235" i="1"/>
  <c r="O1683" i="1"/>
  <c r="N2787" i="1"/>
  <c r="Q1339" i="1"/>
  <c r="N571" i="1"/>
  <c r="N578" i="1"/>
  <c r="S580" i="1" s="1"/>
  <c r="N1751" i="1"/>
  <c r="S1753" i="1" s="1"/>
  <c r="N1746" i="1"/>
  <c r="N1745" i="1"/>
  <c r="O433" i="1"/>
  <c r="O440" i="1"/>
  <c r="O1123" i="1"/>
  <c r="P1123" i="1"/>
  <c r="P847" i="1"/>
  <c r="P854" i="1"/>
  <c r="P848" i="1"/>
  <c r="P2648" i="1"/>
  <c r="P2641" i="1"/>
  <c r="Q2641" i="1"/>
  <c r="Q992" i="1"/>
  <c r="R993" i="1" s="1"/>
  <c r="Q985" i="1"/>
  <c r="F786" i="1"/>
  <c r="K2442" i="1"/>
  <c r="L2375" i="1"/>
  <c r="G1270" i="1"/>
  <c r="K2788" i="1"/>
  <c r="G718" i="1"/>
  <c r="K2649" i="1"/>
  <c r="L855" i="1"/>
  <c r="L2373" i="1"/>
  <c r="C1131" i="1"/>
  <c r="H1821" i="1"/>
  <c r="L167" i="1"/>
  <c r="D2235" i="1"/>
  <c r="L649" i="1"/>
  <c r="M2306" i="1"/>
  <c r="K786" i="1"/>
  <c r="F924" i="1"/>
  <c r="N1547" i="1"/>
  <c r="I1546" i="1"/>
  <c r="M303" i="1"/>
  <c r="N2580" i="1"/>
  <c r="H2235" i="1"/>
  <c r="M650" i="1"/>
  <c r="M1200" i="1"/>
  <c r="M2996" i="1"/>
  <c r="M2030" i="1"/>
  <c r="G717" i="1"/>
  <c r="P994" i="1"/>
  <c r="Q581" i="1"/>
  <c r="H3063" i="1"/>
  <c r="M2642" i="1"/>
  <c r="J709" i="1"/>
  <c r="I1262" i="1"/>
  <c r="L2925" i="1"/>
  <c r="J1337" i="1"/>
  <c r="T1340" i="1" s="1"/>
  <c r="K2227" i="1"/>
  <c r="J2434" i="1"/>
  <c r="K2711" i="1"/>
  <c r="J2580" i="1"/>
  <c r="J2856" i="1"/>
  <c r="J1399" i="1"/>
  <c r="K2856" i="1"/>
  <c r="G2435" i="1"/>
  <c r="I1753" i="1"/>
  <c r="C1338" i="1"/>
  <c r="H95" i="1"/>
  <c r="M1889" i="1"/>
  <c r="R1891" i="1" s="1"/>
  <c r="M2964" i="1"/>
  <c r="J2227" i="1"/>
  <c r="I2926" i="1"/>
  <c r="L1684" i="1"/>
  <c r="E2994" i="1"/>
  <c r="K2304" i="1"/>
  <c r="K2621" i="1"/>
  <c r="E571" i="1"/>
  <c r="K2365" i="1"/>
  <c r="L581" i="1"/>
  <c r="G1262" i="1"/>
  <c r="G2227" i="1"/>
  <c r="F2641" i="1"/>
  <c r="M365" i="1"/>
  <c r="I2365" i="1"/>
  <c r="G97" i="1"/>
  <c r="K640" i="1"/>
  <c r="L1683" i="1"/>
  <c r="K1331" i="1"/>
  <c r="J2511" i="1"/>
  <c r="E164" i="1"/>
  <c r="E2641" i="1"/>
  <c r="J3133" i="1"/>
  <c r="J2786" i="1"/>
  <c r="T2789" i="1" s="1"/>
  <c r="H510" i="1"/>
  <c r="I2366" i="1"/>
  <c r="F2028" i="1"/>
  <c r="H2511" i="1"/>
  <c r="J710" i="1"/>
  <c r="F2227" i="1"/>
  <c r="J2641" i="1"/>
  <c r="G1201" i="1"/>
  <c r="C2779" i="1"/>
  <c r="E157" i="1"/>
  <c r="H1959" i="1"/>
  <c r="K2511" i="1"/>
  <c r="E441" i="1"/>
  <c r="J2711" i="1"/>
  <c r="K234" i="1"/>
  <c r="M2641" i="1"/>
  <c r="J2228" i="1"/>
  <c r="D3132" i="1"/>
  <c r="K88" i="1"/>
  <c r="L2304" i="1"/>
  <c r="L2926" i="1"/>
  <c r="J89" i="1"/>
  <c r="H2857" i="1"/>
  <c r="H235" i="1"/>
  <c r="M89" i="1"/>
  <c r="K3035" i="1"/>
  <c r="H158" i="1"/>
  <c r="N642" i="1"/>
  <c r="M1544" i="1"/>
  <c r="R1546" i="1" s="1"/>
  <c r="H365" i="1"/>
  <c r="I2580" i="1"/>
  <c r="C1261" i="1"/>
  <c r="N1892" i="1"/>
  <c r="M2345" i="1"/>
  <c r="L2166" i="1"/>
  <c r="N2503" i="1"/>
  <c r="H1960" i="1"/>
  <c r="L1538" i="1"/>
  <c r="H2305" i="1"/>
  <c r="O2435" i="1"/>
  <c r="O2643" i="1"/>
  <c r="O2966" i="1"/>
  <c r="P27" i="1"/>
  <c r="P511" i="1"/>
  <c r="P993" i="1"/>
  <c r="P1262" i="1"/>
  <c r="P2367" i="1"/>
  <c r="P2643" i="1"/>
  <c r="Q1340" i="1"/>
  <c r="O2651" i="1"/>
  <c r="D2227" i="1"/>
  <c r="N987" i="1"/>
  <c r="L2580" i="1"/>
  <c r="P2966" i="1"/>
  <c r="Q3057" i="1"/>
  <c r="G3055" i="1"/>
  <c r="M1613" i="1"/>
  <c r="R1615" i="1" s="1"/>
  <c r="N1606" i="1"/>
  <c r="N504" i="1"/>
  <c r="N1820" i="1"/>
  <c r="S1822" i="1" s="1"/>
  <c r="N2849" i="1"/>
  <c r="O435" i="1"/>
  <c r="O925" i="1"/>
  <c r="O1054" i="1"/>
  <c r="O1676" i="1"/>
  <c r="O2641" i="1"/>
  <c r="P923" i="1"/>
  <c r="P3134" i="1"/>
  <c r="Q916" i="1"/>
  <c r="Q2650" i="1"/>
  <c r="O157" i="1"/>
  <c r="N164" i="1"/>
  <c r="S166" i="1" s="1"/>
  <c r="N157" i="1"/>
  <c r="O226" i="1"/>
  <c r="N227" i="1"/>
  <c r="N1268" i="1"/>
  <c r="S1270" i="1" s="1"/>
  <c r="O1261" i="1"/>
  <c r="O1882" i="1"/>
  <c r="N1884" i="1"/>
  <c r="N1883" i="1"/>
  <c r="N2028" i="1"/>
  <c r="N2030" i="1"/>
  <c r="N2988" i="1"/>
  <c r="N2993" i="1"/>
  <c r="S2995" i="1" s="1"/>
  <c r="O502" i="1"/>
  <c r="O509" i="1"/>
  <c r="T511" i="1" s="1"/>
  <c r="O581" i="1"/>
  <c r="O1751" i="1"/>
  <c r="T1753" i="1" s="1"/>
  <c r="O1744" i="1"/>
  <c r="O1951" i="1"/>
  <c r="O1958" i="1"/>
  <c r="T1960" i="1" s="1"/>
  <c r="O2028" i="1"/>
  <c r="O2096" i="1"/>
  <c r="T2098" i="1" s="1"/>
  <c r="O2091" i="1"/>
  <c r="O2168" i="1"/>
  <c r="O2167" i="1"/>
  <c r="O2365" i="1"/>
  <c r="O2372" i="1"/>
  <c r="T2374" i="1" s="1"/>
  <c r="O2366" i="1"/>
  <c r="O2443" i="1"/>
  <c r="O2710" i="1"/>
  <c r="P302" i="1"/>
  <c r="P295" i="1"/>
  <c r="P985" i="1"/>
  <c r="P987" i="1"/>
  <c r="P1751" i="1"/>
  <c r="Q1744" i="1"/>
  <c r="P1744" i="1"/>
  <c r="Q1813" i="1"/>
  <c r="P1814" i="1"/>
  <c r="P1813" i="1"/>
  <c r="P1882" i="1"/>
  <c r="P1883" i="1"/>
  <c r="P1889" i="1"/>
  <c r="P1951" i="1"/>
  <c r="P1958" i="1"/>
  <c r="P2365" i="1"/>
  <c r="P2372" i="1"/>
  <c r="P2366" i="1"/>
  <c r="Q2434" i="1"/>
  <c r="P2434" i="1"/>
  <c r="P2435" i="1"/>
  <c r="Q2710" i="1"/>
  <c r="P2712" i="1"/>
  <c r="Q20" i="1"/>
  <c r="Q26" i="1"/>
  <c r="R27" i="1" s="1"/>
  <c r="Q95" i="1"/>
  <c r="R96" i="1" s="1"/>
  <c r="Q89" i="1"/>
  <c r="Q502" i="1"/>
  <c r="Q503" i="1"/>
  <c r="Q648" i="1"/>
  <c r="Q1130" i="1"/>
  <c r="R1131" i="1" s="1"/>
  <c r="Q1125" i="1"/>
  <c r="Q1123" i="1"/>
  <c r="Q1124" i="1"/>
  <c r="Q1192" i="1"/>
  <c r="Q1199" i="1"/>
  <c r="R1200" i="1" s="1"/>
  <c r="Q1261" i="1"/>
  <c r="Q1263" i="1"/>
  <c r="Q1406" i="1"/>
  <c r="R1407" i="1" s="1"/>
  <c r="Q1401" i="1"/>
  <c r="Q2027" i="1"/>
  <c r="R2028" i="1" s="1"/>
  <c r="Q2020" i="1"/>
  <c r="Q2022" i="1"/>
  <c r="Q2510" i="1"/>
  <c r="R2511" i="1" s="1"/>
  <c r="Q2504" i="1"/>
  <c r="Q2988" i="1"/>
  <c r="Q2987" i="1"/>
  <c r="Q2993" i="1"/>
  <c r="R2994" i="1" s="1"/>
  <c r="J135" i="1"/>
  <c r="L206" i="1"/>
  <c r="O640" i="1"/>
  <c r="N647" i="1"/>
  <c r="S649" i="1" s="1"/>
  <c r="N640" i="1"/>
  <c r="N2298" i="1"/>
  <c r="N2297" i="1"/>
  <c r="N2296" i="1"/>
  <c r="O371" i="1"/>
  <c r="T373" i="1" s="1"/>
  <c r="O364" i="1"/>
  <c r="O366" i="1"/>
  <c r="O365" i="1"/>
  <c r="P785" i="1"/>
  <c r="Q778" i="1"/>
  <c r="Q1884" i="1"/>
  <c r="Q1889" i="1"/>
  <c r="R1890" i="1" s="1"/>
  <c r="M135" i="1"/>
  <c r="L137" i="1"/>
  <c r="K718" i="1"/>
  <c r="L2719" i="1"/>
  <c r="G166" i="1"/>
  <c r="H994" i="1"/>
  <c r="E786" i="1"/>
  <c r="L1270" i="1"/>
  <c r="K1822" i="1"/>
  <c r="G372" i="1"/>
  <c r="I373" i="1"/>
  <c r="K2236" i="1"/>
  <c r="K648" i="1"/>
  <c r="E2649" i="1"/>
  <c r="K2373" i="1"/>
  <c r="M718" i="1"/>
  <c r="M165" i="1"/>
  <c r="M3133" i="1"/>
  <c r="F571" i="1"/>
  <c r="F647" i="1"/>
  <c r="G648" i="1" s="1"/>
  <c r="M2995" i="1"/>
  <c r="M1202" i="1"/>
  <c r="L1062" i="1"/>
  <c r="M167" i="1"/>
  <c r="M926" i="1"/>
  <c r="P642" i="1"/>
  <c r="P849" i="1"/>
  <c r="L857" i="1"/>
  <c r="C2786" i="1"/>
  <c r="M2789" i="1" s="1"/>
  <c r="J641" i="1"/>
  <c r="H157" i="1"/>
  <c r="I364" i="1"/>
  <c r="I572" i="1"/>
  <c r="L710" i="1"/>
  <c r="J511" i="1"/>
  <c r="I1200" i="1"/>
  <c r="F2717" i="1"/>
  <c r="P2720" i="1" s="1"/>
  <c r="K2857" i="1"/>
  <c r="I1814" i="1"/>
  <c r="L2581" i="1"/>
  <c r="J2717" i="1"/>
  <c r="T2720" i="1" s="1"/>
  <c r="F3063" i="1"/>
  <c r="I2642" i="1"/>
  <c r="K916" i="1"/>
  <c r="K2964" i="1"/>
  <c r="M1884" i="1"/>
  <c r="M1682" i="1"/>
  <c r="R1684" i="1" s="1"/>
  <c r="G2366" i="1"/>
  <c r="G2581" i="1"/>
  <c r="J442" i="1"/>
  <c r="I1400" i="1"/>
  <c r="J235" i="1"/>
  <c r="G710" i="1"/>
  <c r="J2167" i="1"/>
  <c r="F303" i="1"/>
  <c r="G2365" i="1"/>
  <c r="G2926" i="1"/>
  <c r="E1752" i="1"/>
  <c r="J1330" i="1"/>
  <c r="H2227" i="1"/>
  <c r="M1882" i="1"/>
  <c r="G1330" i="1"/>
  <c r="I2641" i="1"/>
  <c r="F2511" i="1"/>
  <c r="K1055" i="1"/>
  <c r="K304" i="1"/>
  <c r="F2856" i="1"/>
  <c r="J2779" i="1"/>
  <c r="F2779" i="1"/>
  <c r="K441" i="1"/>
  <c r="J1331" i="1"/>
  <c r="G2028" i="1"/>
  <c r="J640" i="1"/>
  <c r="E510" i="1"/>
  <c r="L1332" i="1"/>
  <c r="G2434" i="1"/>
  <c r="G96" i="1"/>
  <c r="K2779" i="1"/>
  <c r="J2365" i="1"/>
  <c r="M2643" i="1"/>
  <c r="J2857" i="1"/>
  <c r="E3055" i="1"/>
  <c r="M2503" i="1"/>
  <c r="H2856" i="1"/>
  <c r="J95" i="1"/>
  <c r="D234" i="1"/>
  <c r="G1537" i="1"/>
  <c r="N573" i="1"/>
  <c r="M1538" i="1"/>
  <c r="N1400" i="1"/>
  <c r="N1815" i="1"/>
  <c r="N2029" i="1"/>
  <c r="I2511" i="1"/>
  <c r="N2641" i="1"/>
  <c r="I2297" i="1"/>
  <c r="D2779" i="1"/>
  <c r="M986" i="1"/>
  <c r="O641" i="1"/>
  <c r="O917" i="1"/>
  <c r="I88" i="1"/>
  <c r="J1537" i="1"/>
  <c r="M992" i="1"/>
  <c r="R994" i="1" s="1"/>
  <c r="O1815" i="1"/>
  <c r="O2237" i="1"/>
  <c r="P2436" i="1"/>
  <c r="P2305" i="1"/>
  <c r="Q510" i="1"/>
  <c r="Q986" i="1"/>
  <c r="Q1539" i="1"/>
  <c r="Q2229" i="1"/>
  <c r="Q1684" i="1"/>
  <c r="G2786" i="1"/>
  <c r="O2642" i="1"/>
  <c r="N1814" i="1"/>
  <c r="O1124" i="1"/>
  <c r="P917" i="1"/>
  <c r="C364" i="1"/>
  <c r="L2781" i="1"/>
  <c r="N364" i="1"/>
  <c r="M1125" i="1"/>
  <c r="M1130" i="1"/>
  <c r="R1132" i="1" s="1"/>
  <c r="M1124" i="1"/>
  <c r="L2096" i="1"/>
  <c r="F2089" i="1"/>
  <c r="N2855" i="1"/>
  <c r="S2857" i="1" s="1"/>
  <c r="O2296" i="1"/>
  <c r="O2848" i="1"/>
  <c r="P433" i="1"/>
  <c r="P778" i="1"/>
  <c r="P1676" i="1"/>
  <c r="Q303" i="1"/>
  <c r="Q580" i="1"/>
  <c r="N854" i="1"/>
  <c r="S856" i="1" s="1"/>
  <c r="O847" i="1"/>
  <c r="N848" i="1"/>
  <c r="N1406" i="1"/>
  <c r="S1408" i="1" s="1"/>
  <c r="N1399" i="1"/>
  <c r="N1401" i="1"/>
  <c r="N2372" i="1"/>
  <c r="S2374" i="1" s="1"/>
  <c r="N2365" i="1"/>
  <c r="N2366" i="1"/>
  <c r="N3133" i="1"/>
  <c r="P19" i="1"/>
  <c r="O19" i="1"/>
  <c r="O88" i="1"/>
  <c r="O1406" i="1"/>
  <c r="T1408" i="1" s="1"/>
  <c r="P1399" i="1"/>
  <c r="O1401" i="1"/>
  <c r="O1475" i="1"/>
  <c r="P1468" i="1"/>
  <c r="O1539" i="1"/>
  <c r="O1613" i="1"/>
  <c r="T1615" i="1" s="1"/>
  <c r="O1607" i="1"/>
  <c r="O2158" i="1"/>
  <c r="O2160" i="1"/>
  <c r="O2227" i="1"/>
  <c r="O2228" i="1"/>
  <c r="O2229" i="1"/>
  <c r="O3062" i="1"/>
  <c r="P3055" i="1"/>
  <c r="O3124" i="1"/>
  <c r="O3125" i="1"/>
  <c r="P3124" i="1"/>
  <c r="O3131" i="1"/>
  <c r="Q364" i="1"/>
  <c r="P365" i="1"/>
  <c r="P504" i="1"/>
  <c r="P503" i="1"/>
  <c r="P578" i="1"/>
  <c r="P572" i="1"/>
  <c r="P2020" i="1"/>
  <c r="P2090" i="1"/>
  <c r="Q2089" i="1"/>
  <c r="P2089" i="1"/>
  <c r="P2091" i="1"/>
  <c r="P2158" i="1"/>
  <c r="P2159" i="1"/>
  <c r="P2165" i="1"/>
  <c r="P2503" i="1"/>
  <c r="P2510" i="1"/>
  <c r="Q68" i="1"/>
  <c r="Q66" i="1"/>
  <c r="M66" i="1"/>
  <c r="N66" i="1"/>
  <c r="F40" i="1"/>
  <c r="U40" i="1" s="1"/>
  <c r="F58" i="1"/>
  <c r="G41" i="1"/>
  <c r="U41" i="1" s="1"/>
  <c r="G649" i="1"/>
  <c r="L166" i="1"/>
  <c r="H1269" i="1"/>
  <c r="G373" i="1"/>
  <c r="G1063" i="1"/>
  <c r="K373" i="1"/>
  <c r="C2442" i="1"/>
  <c r="D717" i="1"/>
  <c r="D372" i="1"/>
  <c r="G1132" i="1"/>
  <c r="M1407" i="1"/>
  <c r="K1476" i="1"/>
  <c r="M2580" i="1"/>
  <c r="M305" i="1"/>
  <c r="F640" i="1"/>
  <c r="K641" i="1"/>
  <c r="M1201" i="1"/>
  <c r="E372" i="1"/>
  <c r="M2857" i="1"/>
  <c r="O788" i="1"/>
  <c r="G847" i="1"/>
  <c r="Q2651" i="1"/>
  <c r="L2964" i="1"/>
  <c r="J158" i="1"/>
  <c r="J917" i="1"/>
  <c r="J572" i="1"/>
  <c r="I571" i="1"/>
  <c r="L2228" i="1"/>
  <c r="I1268" i="1"/>
  <c r="S1271" i="1" s="1"/>
  <c r="D1820" i="1"/>
  <c r="L1263" i="1"/>
  <c r="I1406" i="1"/>
  <c r="S1409" i="1" s="1"/>
  <c r="G2228" i="1"/>
  <c r="P2443" i="1"/>
  <c r="I2719" i="1"/>
  <c r="M2511" i="1"/>
  <c r="M1677" i="1"/>
  <c r="K2435" i="1"/>
  <c r="L3134" i="1"/>
  <c r="L848" i="1"/>
  <c r="E1813" i="1"/>
  <c r="G2641" i="1"/>
  <c r="E2779" i="1"/>
  <c r="G854" i="1"/>
  <c r="F1337" i="1"/>
  <c r="J1261" i="1"/>
  <c r="F2925" i="1"/>
  <c r="H709" i="1"/>
  <c r="F1330" i="1"/>
  <c r="K2642" i="1"/>
  <c r="E2227" i="1"/>
  <c r="G1200" i="1"/>
  <c r="G2925" i="1"/>
  <c r="M1675" i="1"/>
  <c r="D3062" i="1"/>
  <c r="M2504" i="1"/>
  <c r="G1544" i="1"/>
  <c r="H1537" i="1"/>
  <c r="H511" i="1"/>
  <c r="N572" i="1"/>
  <c r="M158" i="1"/>
  <c r="N1262" i="1"/>
  <c r="N1675" i="1"/>
  <c r="J1538" i="1"/>
  <c r="O573" i="1"/>
  <c r="M987" i="1"/>
  <c r="E2786" i="1"/>
  <c r="F2787" i="1" s="1"/>
  <c r="P1055" i="1"/>
  <c r="Q987" i="1"/>
  <c r="J716" i="1"/>
  <c r="T719" i="1" s="1"/>
  <c r="Q2964" i="1"/>
  <c r="N2964" i="1"/>
  <c r="N3035" i="1"/>
  <c r="H164" i="1"/>
  <c r="R167" i="1" s="1"/>
  <c r="J1544" i="1"/>
  <c r="T1547" i="1" s="1"/>
  <c r="N2167" i="1"/>
  <c r="Q1959" i="1"/>
  <c r="Q1883" i="1"/>
  <c r="Q2442" i="1"/>
  <c r="Q2927" i="1"/>
  <c r="N509" i="1"/>
  <c r="S511" i="1" s="1"/>
  <c r="N2303" i="1"/>
  <c r="S2305" i="1" s="1"/>
  <c r="N2435" i="1"/>
  <c r="N2710" i="1"/>
  <c r="O1061" i="1"/>
  <c r="T1063" i="1" s="1"/>
  <c r="O1055" i="1"/>
  <c r="O1130" i="1"/>
  <c r="T1132" i="1" s="1"/>
  <c r="O1675" i="1"/>
  <c r="O1677" i="1"/>
  <c r="O2924" i="1"/>
  <c r="T2926" i="1" s="1"/>
  <c r="O2917" i="1"/>
  <c r="P2917" i="1"/>
  <c r="O2919" i="1"/>
  <c r="P1193" i="1"/>
  <c r="P1199" i="1"/>
  <c r="P1268" i="1"/>
  <c r="P1613" i="1"/>
  <c r="P1606" i="1"/>
  <c r="Q1675" i="1"/>
  <c r="P1675" i="1"/>
  <c r="G43" i="1"/>
  <c r="U43" i="1" s="1"/>
  <c r="F60" i="1"/>
  <c r="G61" i="1"/>
  <c r="F42" i="1"/>
  <c r="Q275" i="1"/>
  <c r="L275" i="1"/>
  <c r="M275" i="1"/>
  <c r="P480" i="1"/>
  <c r="K480" i="1"/>
  <c r="L480" i="1"/>
  <c r="P275" i="1"/>
  <c r="G336" i="1"/>
  <c r="U336" i="1" s="1"/>
  <c r="K324" i="1"/>
  <c r="U324" i="1" s="1"/>
  <c r="F317" i="1"/>
  <c r="U317" i="1" s="1"/>
  <c r="K343" i="1"/>
  <c r="U343" i="1" s="1"/>
  <c r="O480" i="1"/>
  <c r="P482" i="1"/>
  <c r="G674" i="1"/>
  <c r="F655" i="1"/>
  <c r="U655" i="1" s="1"/>
  <c r="F675" i="1"/>
  <c r="U675" i="1" s="1"/>
  <c r="F657" i="1"/>
  <c r="U657" i="1" s="1"/>
  <c r="G676" i="1"/>
  <c r="U676" i="1" s="1"/>
  <c r="K758" i="1"/>
  <c r="M758" i="1"/>
  <c r="M825" i="1"/>
  <c r="N825" i="1"/>
  <c r="J825" i="1"/>
  <c r="O66" i="1"/>
  <c r="F39" i="1"/>
  <c r="U39" i="1" s="1"/>
  <c r="F57" i="1"/>
  <c r="K135" i="1"/>
  <c r="N275" i="1"/>
  <c r="O275" i="1"/>
  <c r="K275" i="1"/>
  <c r="M480" i="1"/>
  <c r="N480" i="1"/>
  <c r="J480" i="1"/>
  <c r="O482" i="1"/>
  <c r="K689" i="1"/>
  <c r="M689" i="1"/>
  <c r="L758" i="1"/>
  <c r="L825" i="1"/>
  <c r="F47" i="1"/>
  <c r="U47" i="1" s="1"/>
  <c r="G60" i="1"/>
  <c r="G58" i="1"/>
  <c r="L135" i="1"/>
  <c r="F335" i="1"/>
  <c r="U335" i="1" s="1"/>
  <c r="M413" i="1"/>
  <c r="Q480" i="1"/>
  <c r="Q482" i="1"/>
  <c r="N482" i="1"/>
  <c r="K600" i="1"/>
  <c r="U600" i="1" s="1"/>
  <c r="G594" i="1"/>
  <c r="U594" i="1" s="1"/>
  <c r="K619" i="1"/>
  <c r="K620" i="1" s="1"/>
  <c r="G612" i="1"/>
  <c r="U612" i="1" s="1"/>
  <c r="G658" i="1"/>
  <c r="U658" i="1" s="1"/>
  <c r="L689" i="1"/>
  <c r="N758" i="1"/>
  <c r="M827" i="1"/>
  <c r="Q827" i="1"/>
  <c r="N894" i="1"/>
  <c r="O896" i="1"/>
  <c r="O963" i="1"/>
  <c r="M963" i="1"/>
  <c r="N1103" i="1"/>
  <c r="M1103" i="1"/>
  <c r="K1103" i="1"/>
  <c r="P1239" i="1"/>
  <c r="O1239" i="1"/>
  <c r="L1239" i="1"/>
  <c r="K1239" i="1"/>
  <c r="N1586" i="1"/>
  <c r="O1586" i="1"/>
  <c r="G455" i="1"/>
  <c r="U455" i="1" s="1"/>
  <c r="F674" i="1"/>
  <c r="F677" i="1"/>
  <c r="U677" i="1" s="1"/>
  <c r="J686" i="1"/>
  <c r="Q756" i="1"/>
  <c r="P827" i="1"/>
  <c r="P894" i="1"/>
  <c r="M894" i="1"/>
  <c r="O894" i="1"/>
  <c r="N896" i="1"/>
  <c r="P896" i="1"/>
  <c r="N963" i="1"/>
  <c r="K963" i="1"/>
  <c r="L963" i="1"/>
  <c r="N1101" i="1"/>
  <c r="M1101" i="1"/>
  <c r="J1101" i="1"/>
  <c r="K1172" i="1"/>
  <c r="L1172" i="1"/>
  <c r="Q1170" i="1"/>
  <c r="M1170" i="1"/>
  <c r="L1170" i="1"/>
  <c r="O1448" i="1"/>
  <c r="P1448" i="1"/>
  <c r="K1448" i="1"/>
  <c r="L1448" i="1"/>
  <c r="J1860" i="1"/>
  <c r="L1860" i="1"/>
  <c r="M1860" i="1"/>
  <c r="K1860" i="1"/>
  <c r="O825" i="1"/>
  <c r="L896" i="1"/>
  <c r="Q965" i="1"/>
  <c r="P965" i="1"/>
  <c r="N965" i="1"/>
  <c r="P1377" i="1"/>
  <c r="O1377" i="1"/>
  <c r="L1377" i="1"/>
  <c r="K1377" i="1"/>
  <c r="P1791" i="1"/>
  <c r="L1791" i="1"/>
  <c r="F656" i="1"/>
  <c r="U656" i="1" s="1"/>
  <c r="Q825" i="1"/>
  <c r="K825" i="1"/>
  <c r="N827" i="1"/>
  <c r="F890" i="1"/>
  <c r="U890" i="1" s="1"/>
  <c r="G891" i="1"/>
  <c r="U891" i="1" s="1"/>
  <c r="F872" i="1"/>
  <c r="U872" i="1" s="1"/>
  <c r="G889" i="1"/>
  <c r="U889" i="1" s="1"/>
  <c r="F870" i="1"/>
  <c r="U870" i="1" s="1"/>
  <c r="Q963" i="1"/>
  <c r="L965" i="1"/>
  <c r="M965" i="1"/>
  <c r="K1034" i="1"/>
  <c r="M1034" i="1"/>
  <c r="N1172" i="1"/>
  <c r="P1170" i="1"/>
  <c r="O1310" i="1"/>
  <c r="P1310" i="1"/>
  <c r="K1310" i="1"/>
  <c r="L1310" i="1"/>
  <c r="N1448" i="1"/>
  <c r="P1101" i="1"/>
  <c r="L1101" i="1"/>
  <c r="P1103" i="1"/>
  <c r="L1103" i="1"/>
  <c r="O1170" i="1"/>
  <c r="K1170" i="1"/>
  <c r="M1241" i="1"/>
  <c r="N1241" i="1"/>
  <c r="O1308" i="1"/>
  <c r="K1308" i="1"/>
  <c r="M1379" i="1"/>
  <c r="N1379" i="1"/>
  <c r="O1446" i="1"/>
  <c r="K1446" i="1"/>
  <c r="O1722" i="1"/>
  <c r="N1722" i="1"/>
  <c r="O1791" i="1"/>
  <c r="K1791" i="1"/>
  <c r="K1862" i="1"/>
  <c r="M1862" i="1"/>
  <c r="J963" i="1"/>
  <c r="O965" i="1"/>
  <c r="K965" i="1"/>
  <c r="K1101" i="1"/>
  <c r="Q1172" i="1"/>
  <c r="M1172" i="1"/>
  <c r="J1170" i="1"/>
  <c r="K1241" i="1"/>
  <c r="N1239" i="1"/>
  <c r="J1239" i="1"/>
  <c r="Q1310" i="1"/>
  <c r="M1310" i="1"/>
  <c r="J1308" i="1"/>
  <c r="K1379" i="1"/>
  <c r="N1377" i="1"/>
  <c r="J1377" i="1"/>
  <c r="Q1448" i="1"/>
  <c r="M1448" i="1"/>
  <c r="J1446" i="1"/>
  <c r="Q1586" i="1"/>
  <c r="K1586" i="1"/>
  <c r="M1586" i="1"/>
  <c r="M1791" i="1"/>
  <c r="N1791" i="1"/>
  <c r="J1791" i="1"/>
  <c r="L1862" i="1"/>
  <c r="Q1308" i="1"/>
  <c r="M1308" i="1"/>
  <c r="Q1446" i="1"/>
  <c r="M1446" i="1"/>
  <c r="P1586" i="1"/>
  <c r="L1586" i="1"/>
  <c r="Q1722" i="1"/>
  <c r="P1722" i="1"/>
  <c r="M1722" i="1"/>
  <c r="Q1791" i="1"/>
  <c r="N2069" i="1"/>
  <c r="N2136" i="1"/>
  <c r="M2136" i="1"/>
  <c r="J2136" i="1"/>
  <c r="K2828" i="1"/>
  <c r="M2828" i="1"/>
  <c r="K2897" i="1"/>
  <c r="P1929" i="1"/>
  <c r="N1929" i="1"/>
  <c r="L2000" i="1"/>
  <c r="M2000" i="1"/>
  <c r="Q2136" i="1"/>
  <c r="Q2138" i="1"/>
  <c r="M2138" i="1"/>
  <c r="Q2205" i="1"/>
  <c r="N2207" i="1"/>
  <c r="J2274" i="1"/>
  <c r="L2274" i="1"/>
  <c r="N2276" i="1"/>
  <c r="K2276" i="1"/>
  <c r="P2136" i="1"/>
  <c r="L2136" i="1"/>
  <c r="K2205" i="1"/>
  <c r="L2205" i="1"/>
  <c r="K2274" i="1"/>
  <c r="P2550" i="1"/>
  <c r="O2550" i="1"/>
  <c r="K2000" i="1"/>
  <c r="O2136" i="1"/>
  <c r="O2138" i="1"/>
  <c r="N2138" i="1"/>
  <c r="K2138" i="1"/>
  <c r="O2205" i="1"/>
  <c r="P2207" i="1"/>
  <c r="O2207" i="1"/>
  <c r="L2207" i="1"/>
  <c r="M2274" i="1"/>
  <c r="M2276" i="1"/>
  <c r="L2276" i="1"/>
  <c r="M2483" i="1"/>
  <c r="K2136" i="1"/>
  <c r="L2138" i="1"/>
  <c r="N2205" i="1"/>
  <c r="O2414" i="1"/>
  <c r="K2414" i="1"/>
  <c r="Q2619" i="1"/>
  <c r="P2619" i="1"/>
  <c r="P2690" i="1"/>
  <c r="M2690" i="1"/>
  <c r="Q2690" i="1"/>
  <c r="Q2414" i="1"/>
  <c r="M2414" i="1"/>
  <c r="N2481" i="1"/>
  <c r="J2481" i="1"/>
  <c r="O2483" i="1"/>
  <c r="K2483" i="1"/>
  <c r="Q2550" i="1"/>
  <c r="N2550" i="1"/>
  <c r="K2550" i="1"/>
  <c r="M2550" i="1"/>
  <c r="L2552" i="1"/>
  <c r="M2552" i="1"/>
  <c r="O2690" i="1"/>
  <c r="Q2757" i="1"/>
  <c r="O2757" i="1"/>
  <c r="L2414" i="1"/>
  <c r="P2481" i="1"/>
  <c r="Q2483" i="1"/>
  <c r="J2550" i="1"/>
  <c r="M2688" i="1"/>
  <c r="N2688" i="1"/>
  <c r="J2688" i="1"/>
  <c r="J2826" i="1"/>
  <c r="L2826" i="1"/>
  <c r="J3033" i="1"/>
  <c r="N3104" i="1"/>
  <c r="P3104" i="1"/>
  <c r="L3104" i="1"/>
  <c r="M2619" i="1"/>
  <c r="O2759" i="1"/>
  <c r="K2759" i="1"/>
  <c r="N2826" i="1"/>
  <c r="O2828" i="1"/>
  <c r="J2895" i="1"/>
  <c r="M2897" i="1"/>
  <c r="P3033" i="1"/>
  <c r="L3033" i="1"/>
  <c r="K3102" i="1"/>
  <c r="J3102" i="1"/>
  <c r="L3102" i="1"/>
  <c r="K3104" i="1"/>
  <c r="K3171" i="1"/>
  <c r="J3171" i="1"/>
  <c r="L3171" i="1"/>
  <c r="N2619" i="1"/>
  <c r="P2688" i="1"/>
  <c r="N2757" i="1"/>
  <c r="J2757" i="1"/>
  <c r="Q2759" i="1"/>
  <c r="M2759" i="1"/>
  <c r="P2826" i="1"/>
  <c r="Q2828" i="1"/>
  <c r="P2895" i="1"/>
  <c r="L2895" i="1"/>
  <c r="L2897" i="1"/>
  <c r="K3033" i="1"/>
  <c r="M3104" i="1"/>
  <c r="L2550" i="1"/>
  <c r="O2619" i="1"/>
  <c r="K2688" i="1"/>
  <c r="N2690" i="1"/>
  <c r="P2757" i="1"/>
  <c r="L2757" i="1"/>
  <c r="L2759" i="1"/>
  <c r="K2895" i="1"/>
  <c r="N2897" i="1"/>
  <c r="M3033" i="1"/>
  <c r="O3035" i="1"/>
  <c r="Q3035" i="1"/>
  <c r="P3102" i="1"/>
  <c r="O3104" i="1"/>
  <c r="P3171" i="1"/>
  <c r="P2718" i="1" l="1"/>
  <c r="T2719" i="1"/>
  <c r="O2513" i="1"/>
  <c r="T2512" i="1"/>
  <c r="N2442" i="1"/>
  <c r="N2235" i="1"/>
  <c r="K580" i="1"/>
  <c r="Q787" i="1"/>
  <c r="P2787" i="1"/>
  <c r="T2788" i="1"/>
  <c r="O2236" i="1"/>
  <c r="O2787" i="1"/>
  <c r="H1062" i="1"/>
  <c r="K2235" i="1"/>
  <c r="J2236" i="1"/>
  <c r="O2442" i="1"/>
  <c r="N994" i="1"/>
  <c r="J2374" i="1"/>
  <c r="U659" i="1"/>
  <c r="I649" i="1"/>
  <c r="N234" i="1"/>
  <c r="L2720" i="1"/>
  <c r="G1269" i="1"/>
  <c r="R303" i="1"/>
  <c r="M649" i="1"/>
  <c r="P3065" i="1"/>
  <c r="Q1270" i="1"/>
  <c r="O1822" i="1"/>
  <c r="Q3133" i="1"/>
  <c r="R510" i="1"/>
  <c r="Q511" i="1"/>
  <c r="K924" i="1"/>
  <c r="O1684" i="1"/>
  <c r="P2235" i="1"/>
  <c r="Q788" i="1"/>
  <c r="U42" i="1"/>
  <c r="M717" i="1"/>
  <c r="K1407" i="1"/>
  <c r="L718" i="1"/>
  <c r="U206" i="1"/>
  <c r="P374" i="1"/>
  <c r="O1823" i="1"/>
  <c r="Q3132" i="1"/>
  <c r="N2650" i="1"/>
  <c r="J925" i="1"/>
  <c r="H649" i="1"/>
  <c r="I1339" i="1"/>
  <c r="J1408" i="1"/>
  <c r="G2719" i="1"/>
  <c r="O1685" i="1"/>
  <c r="N2444" i="1"/>
  <c r="J2443" i="1"/>
  <c r="J2373" i="1"/>
  <c r="U2552" i="1"/>
  <c r="U1724" i="1"/>
  <c r="O2649" i="1"/>
  <c r="L1407" i="1"/>
  <c r="E648" i="1"/>
  <c r="N441" i="1"/>
  <c r="N1063" i="1"/>
  <c r="N786" i="1"/>
  <c r="P2996" i="1"/>
  <c r="Q2374" i="1"/>
  <c r="P1063" i="1"/>
  <c r="O926" i="1"/>
  <c r="O2650" i="1"/>
  <c r="T2651" i="1"/>
  <c r="O719" i="1"/>
  <c r="O2306" i="1"/>
  <c r="T2305" i="1"/>
  <c r="O2029" i="1"/>
  <c r="T2029" i="1"/>
  <c r="T1823" i="1"/>
  <c r="J1822" i="1"/>
  <c r="U1791" i="1"/>
  <c r="N1546" i="1"/>
  <c r="O1338" i="1"/>
  <c r="O1890" i="1"/>
  <c r="P234" i="1"/>
  <c r="C1062" i="1"/>
  <c r="P718" i="1"/>
  <c r="R2443" i="1"/>
  <c r="M2444" i="1"/>
  <c r="S304" i="1"/>
  <c r="N304" i="1"/>
  <c r="N305" i="1"/>
  <c r="L2789" i="1"/>
  <c r="L2235" i="1"/>
  <c r="L2237" i="1"/>
  <c r="L1821" i="1"/>
  <c r="L1822" i="1"/>
  <c r="N97" i="1"/>
  <c r="O166" i="1"/>
  <c r="Q1064" i="1"/>
  <c r="Q372" i="1"/>
  <c r="O2720" i="1"/>
  <c r="Q1338" i="1"/>
  <c r="N2718" i="1"/>
  <c r="D1407" i="1"/>
  <c r="P2994" i="1"/>
  <c r="N1062" i="1"/>
  <c r="I1821" i="1"/>
  <c r="N303" i="1"/>
  <c r="N1200" i="1"/>
  <c r="O717" i="1"/>
  <c r="E855" i="1"/>
  <c r="F993" i="1"/>
  <c r="H1407" i="1"/>
  <c r="K1546" i="1"/>
  <c r="T235" i="1"/>
  <c r="O235" i="1"/>
  <c r="L786" i="1"/>
  <c r="U1722" i="1"/>
  <c r="J649" i="1"/>
  <c r="M924" i="1"/>
  <c r="L2651" i="1"/>
  <c r="O2719" i="1"/>
  <c r="L2650" i="1"/>
  <c r="H648" i="1"/>
  <c r="H924" i="1"/>
  <c r="H1822" i="1"/>
  <c r="M2925" i="1"/>
  <c r="K1408" i="1"/>
  <c r="N2649" i="1"/>
  <c r="F2442" i="1"/>
  <c r="H787" i="1"/>
  <c r="N2720" i="1"/>
  <c r="H1408" i="1"/>
  <c r="H372" i="1"/>
  <c r="O1891" i="1"/>
  <c r="Q1822" i="1"/>
  <c r="L925" i="1"/>
  <c r="G925" i="1"/>
  <c r="D2718" i="1"/>
  <c r="U342" i="1"/>
  <c r="O305" i="1"/>
  <c r="D855" i="1"/>
  <c r="F1269" i="1"/>
  <c r="L2374" i="1"/>
  <c r="O1892" i="1"/>
  <c r="E1269" i="1"/>
  <c r="P236" i="1"/>
  <c r="T1201" i="1"/>
  <c r="O1202" i="1"/>
  <c r="O1201" i="1"/>
  <c r="L2787" i="1"/>
  <c r="M1821" i="1"/>
  <c r="O857" i="1"/>
  <c r="L1823" i="1"/>
  <c r="U686" i="1"/>
  <c r="P1340" i="1"/>
  <c r="I1822" i="1"/>
  <c r="G2649" i="1"/>
  <c r="J2649" i="1"/>
  <c r="O2305" i="1"/>
  <c r="Q2718" i="1"/>
  <c r="M2787" i="1"/>
  <c r="N1890" i="1"/>
  <c r="I2650" i="1"/>
  <c r="N3132" i="1"/>
  <c r="E993" i="1"/>
  <c r="N718" i="1"/>
  <c r="L924" i="1"/>
  <c r="N2443" i="1"/>
  <c r="H786" i="1"/>
  <c r="L2236" i="1"/>
  <c r="I2373" i="1"/>
  <c r="O993" i="1"/>
  <c r="N2719" i="1"/>
  <c r="I372" i="1"/>
  <c r="O2512" i="1"/>
  <c r="N1338" i="1"/>
  <c r="P717" i="1"/>
  <c r="I648" i="1"/>
  <c r="D1269" i="1"/>
  <c r="J994" i="1"/>
  <c r="J372" i="1"/>
  <c r="G1407" i="1"/>
  <c r="P1409" i="1"/>
  <c r="N1339" i="1"/>
  <c r="O1340" i="1"/>
  <c r="O2444" i="1"/>
  <c r="O856" i="1"/>
  <c r="D579" i="1"/>
  <c r="O2511" i="1"/>
  <c r="S2512" i="1"/>
  <c r="N2513" i="1"/>
  <c r="O2030" i="1"/>
  <c r="L788" i="1"/>
  <c r="H1132" i="1"/>
  <c r="G441" i="1"/>
  <c r="L442" i="1"/>
  <c r="G442" i="1"/>
  <c r="H441" i="1"/>
  <c r="C1821" i="1"/>
  <c r="M1823" i="1"/>
  <c r="S719" i="1"/>
  <c r="I718" i="1"/>
  <c r="M28" i="1"/>
  <c r="M27" i="1"/>
  <c r="S1960" i="1"/>
  <c r="N1960" i="1"/>
  <c r="N1959" i="1"/>
  <c r="S1615" i="1"/>
  <c r="N1615" i="1"/>
  <c r="R235" i="1"/>
  <c r="M235" i="1"/>
  <c r="M236" i="1"/>
  <c r="M234" i="1"/>
  <c r="O2996" i="1"/>
  <c r="S2237" i="1"/>
  <c r="I2235" i="1"/>
  <c r="I2236" i="1"/>
  <c r="U1862" i="1"/>
  <c r="K372" i="1"/>
  <c r="N1340" i="1"/>
  <c r="S925" i="1"/>
  <c r="O924" i="1"/>
  <c r="P1546" i="1"/>
  <c r="L1545" i="1"/>
  <c r="S1823" i="1"/>
  <c r="J1821" i="1"/>
  <c r="E96" i="1"/>
  <c r="F96" i="1"/>
  <c r="G2167" i="1"/>
  <c r="H2166" i="1"/>
  <c r="L2167" i="1"/>
  <c r="G2166" i="1"/>
  <c r="J1062" i="1"/>
  <c r="U2069" i="1"/>
  <c r="U1032" i="1"/>
  <c r="O28" i="1"/>
  <c r="T28" i="1"/>
  <c r="U551" i="1"/>
  <c r="T788" i="1"/>
  <c r="O787" i="1"/>
  <c r="R234" i="1"/>
  <c r="Q235" i="1"/>
  <c r="O303" i="1"/>
  <c r="T304" i="1"/>
  <c r="O649" i="1"/>
  <c r="T650" i="1"/>
  <c r="O580" i="1"/>
  <c r="U1929" i="1"/>
  <c r="Q2099" i="1"/>
  <c r="Q649" i="1"/>
  <c r="Q2097" i="1"/>
  <c r="P165" i="1"/>
  <c r="U3102" i="1"/>
  <c r="U2550" i="1"/>
  <c r="U2414" i="1"/>
  <c r="U2828" i="1"/>
  <c r="U1586" i="1"/>
  <c r="U1308" i="1"/>
  <c r="U963" i="1"/>
  <c r="U549" i="1"/>
  <c r="Q234" i="1"/>
  <c r="J787" i="1"/>
  <c r="U896" i="1"/>
  <c r="U3171" i="1"/>
  <c r="U2759" i="1"/>
  <c r="U2207" i="1"/>
  <c r="U674" i="1"/>
  <c r="U2964" i="1"/>
  <c r="U2966" i="1"/>
  <c r="U1931" i="1"/>
  <c r="U411" i="1"/>
  <c r="M96" i="1"/>
  <c r="T97" i="1"/>
  <c r="P96" i="1"/>
  <c r="S1891" i="1"/>
  <c r="N1891" i="1"/>
  <c r="O2166" i="1"/>
  <c r="S2167" i="1"/>
  <c r="N2168" i="1"/>
  <c r="O234" i="1"/>
  <c r="S235" i="1"/>
  <c r="N236" i="1"/>
  <c r="N235" i="1"/>
  <c r="N3134" i="1"/>
  <c r="Q2235" i="1"/>
  <c r="U2826" i="1"/>
  <c r="U2274" i="1"/>
  <c r="U689" i="1"/>
  <c r="U135" i="1"/>
  <c r="U2895" i="1"/>
  <c r="U2688" i="1"/>
  <c r="U2483" i="1"/>
  <c r="U2138" i="1"/>
  <c r="U2000" i="1"/>
  <c r="U2276" i="1"/>
  <c r="U2136" i="1"/>
  <c r="U1377" i="1"/>
  <c r="U1241" i="1"/>
  <c r="U1034" i="1"/>
  <c r="K756" i="1"/>
  <c r="U1860" i="1"/>
  <c r="J756" i="1"/>
  <c r="U275" i="1"/>
  <c r="L756" i="1"/>
  <c r="U3035" i="1"/>
  <c r="M2651" i="1"/>
  <c r="U413" i="1"/>
  <c r="U2619" i="1"/>
  <c r="U619" i="1"/>
  <c r="S2581" i="1"/>
  <c r="O2580" i="1"/>
  <c r="N2582" i="1"/>
  <c r="Q166" i="1"/>
  <c r="S1063" i="1"/>
  <c r="N1064" i="1"/>
  <c r="S787" i="1"/>
  <c r="O786" i="1"/>
  <c r="N787" i="1"/>
  <c r="S926" i="1"/>
  <c r="N925" i="1"/>
  <c r="N2581" i="1"/>
  <c r="N2651" i="1"/>
  <c r="Q2719" i="1"/>
  <c r="U758" i="1"/>
  <c r="U894" i="1"/>
  <c r="U3104" i="1"/>
  <c r="U2897" i="1"/>
  <c r="U1170" i="1"/>
  <c r="N756" i="1"/>
  <c r="M756" i="1"/>
  <c r="O27" i="1"/>
  <c r="M856" i="1"/>
  <c r="U2621" i="1"/>
  <c r="M2649" i="1"/>
  <c r="U2067" i="1"/>
  <c r="U482" i="1"/>
  <c r="U137" i="1"/>
  <c r="N96" i="1"/>
  <c r="S97" i="1"/>
  <c r="U2690" i="1"/>
  <c r="R1476" i="1"/>
  <c r="Q1476" i="1"/>
  <c r="I579" i="1"/>
  <c r="S581" i="1"/>
  <c r="I580" i="1"/>
  <c r="R787" i="1"/>
  <c r="M786" i="1"/>
  <c r="M788" i="1"/>
  <c r="Q718" i="1"/>
  <c r="R3063" i="1"/>
  <c r="Q3063" i="1"/>
  <c r="Q3065" i="1"/>
  <c r="Q719" i="1"/>
  <c r="S2236" i="1"/>
  <c r="N2236" i="1"/>
  <c r="N1201" i="1"/>
  <c r="Q2720" i="1"/>
  <c r="U825" i="1"/>
  <c r="U827" i="1"/>
  <c r="N3063" i="1"/>
  <c r="S3064" i="1"/>
  <c r="U3033" i="1"/>
  <c r="U1446" i="1"/>
  <c r="U965" i="1"/>
  <c r="U1172" i="1"/>
  <c r="U1103" i="1"/>
  <c r="U480" i="1"/>
  <c r="U2757" i="1"/>
  <c r="U2481" i="1"/>
  <c r="U1379" i="1"/>
  <c r="U1239" i="1"/>
  <c r="U1310" i="1"/>
  <c r="U1448" i="1"/>
  <c r="U1101" i="1"/>
  <c r="M2650" i="1"/>
  <c r="U1998" i="1"/>
  <c r="U2205" i="1"/>
  <c r="R165" i="1"/>
  <c r="Q165" i="1"/>
  <c r="S1201" i="1"/>
  <c r="N1202" i="1"/>
  <c r="R581" i="1"/>
  <c r="M580" i="1"/>
  <c r="H580" i="1"/>
  <c r="S718" i="1"/>
  <c r="N719" i="1"/>
  <c r="S373" i="1"/>
  <c r="N373" i="1"/>
  <c r="Q2236" i="1"/>
  <c r="H579" i="1"/>
  <c r="O2718" i="1"/>
  <c r="L687" i="1"/>
  <c r="Q1062" i="1"/>
  <c r="R1062" i="1"/>
  <c r="M2513" i="1"/>
  <c r="R2512" i="1"/>
  <c r="M2512" i="1"/>
  <c r="N2511" i="1"/>
  <c r="R2651" i="1"/>
  <c r="H2650" i="1"/>
  <c r="H2649" i="1"/>
  <c r="R2166" i="1"/>
  <c r="Q2167" i="1"/>
  <c r="Q2168" i="1"/>
  <c r="R2789" i="1"/>
  <c r="I2787" i="1"/>
  <c r="K687" i="1"/>
  <c r="N993" i="1"/>
  <c r="R2375" i="1"/>
  <c r="M2374" i="1"/>
  <c r="H2373" i="1"/>
  <c r="H2374" i="1"/>
  <c r="R2236" i="1"/>
  <c r="M2235" i="1"/>
  <c r="M2236" i="1"/>
  <c r="R373" i="1"/>
  <c r="M374" i="1"/>
  <c r="M372" i="1"/>
  <c r="N372" i="1"/>
  <c r="M1822" i="1"/>
  <c r="R1823" i="1"/>
  <c r="I2649" i="1"/>
  <c r="Q374" i="1"/>
  <c r="R1547" i="1"/>
  <c r="I1545" i="1"/>
  <c r="H1546" i="1"/>
  <c r="R1821" i="1"/>
  <c r="Q1821" i="1"/>
  <c r="R2720" i="1"/>
  <c r="H2719" i="1"/>
  <c r="I2718" i="1"/>
  <c r="M2719" i="1"/>
  <c r="H2718" i="1"/>
  <c r="R1063" i="1"/>
  <c r="M1063" i="1"/>
  <c r="M1064" i="1"/>
  <c r="R857" i="1"/>
  <c r="H856" i="1"/>
  <c r="I855" i="1"/>
  <c r="R2580" i="1"/>
  <c r="Q2580" i="1"/>
  <c r="Q2581" i="1"/>
  <c r="Q373" i="1"/>
  <c r="R1064" i="1"/>
  <c r="H1063" i="1"/>
  <c r="R2926" i="1"/>
  <c r="M2927" i="1"/>
  <c r="M2926" i="1"/>
  <c r="Q1960" i="1"/>
  <c r="R1959" i="1"/>
  <c r="Q441" i="1"/>
  <c r="R441" i="1"/>
  <c r="R1270" i="1"/>
  <c r="M1271" i="1"/>
  <c r="M1269" i="1"/>
  <c r="M855" i="1"/>
  <c r="R856" i="1"/>
  <c r="R2444" i="1"/>
  <c r="M2443" i="1"/>
  <c r="I2442" i="1"/>
  <c r="H2443" i="1"/>
  <c r="H2442" i="1"/>
  <c r="H925" i="1"/>
  <c r="R926" i="1"/>
  <c r="I924" i="1"/>
  <c r="M925" i="1"/>
  <c r="Q1823" i="1"/>
  <c r="Q856" i="1"/>
  <c r="Q926" i="1"/>
  <c r="R1340" i="1"/>
  <c r="H1338" i="1"/>
  <c r="M1339" i="1"/>
  <c r="I1338" i="1"/>
  <c r="R511" i="1"/>
  <c r="M512" i="1"/>
  <c r="M510" i="1"/>
  <c r="N165" i="1"/>
  <c r="N167" i="1"/>
  <c r="O165" i="1"/>
  <c r="N166" i="1"/>
  <c r="H97" i="1"/>
  <c r="H96" i="1"/>
  <c r="M97" i="1"/>
  <c r="I96" i="1"/>
  <c r="K1338" i="1"/>
  <c r="J1339" i="1"/>
  <c r="O1339" i="1"/>
  <c r="J1338" i="1"/>
  <c r="P2651" i="1"/>
  <c r="P2649" i="1"/>
  <c r="P2650" i="1"/>
  <c r="Q2649" i="1"/>
  <c r="M687" i="1"/>
  <c r="N687" i="1"/>
  <c r="J687" i="1"/>
  <c r="L344" i="1"/>
  <c r="N344" i="1"/>
  <c r="K344" i="1"/>
  <c r="M344" i="1"/>
  <c r="O344" i="1"/>
  <c r="P1202" i="1"/>
  <c r="P1200" i="1"/>
  <c r="P1201" i="1"/>
  <c r="P1131" i="1"/>
  <c r="O1133" i="1"/>
  <c r="O1131" i="1"/>
  <c r="O1132" i="1"/>
  <c r="J1546" i="1"/>
  <c r="O1546" i="1"/>
  <c r="K1545" i="1"/>
  <c r="J1545" i="1"/>
  <c r="I3064" i="1"/>
  <c r="D3063" i="1"/>
  <c r="E3063" i="1"/>
  <c r="N3065" i="1"/>
  <c r="O3063" i="1"/>
  <c r="P3063" i="1"/>
  <c r="O3064" i="1"/>
  <c r="O3065" i="1"/>
  <c r="O1615" i="1"/>
  <c r="O1614" i="1"/>
  <c r="N855" i="1"/>
  <c r="O855" i="1"/>
  <c r="N857" i="1"/>
  <c r="N856" i="1"/>
  <c r="G2787" i="1"/>
  <c r="G2788" i="1"/>
  <c r="Q2789" i="1"/>
  <c r="L2788" i="1"/>
  <c r="H2787" i="1"/>
  <c r="Q1891" i="1"/>
  <c r="Q1890" i="1"/>
  <c r="Q1892" i="1"/>
  <c r="P786" i="1"/>
  <c r="Q786" i="1"/>
  <c r="P787" i="1"/>
  <c r="P788" i="1"/>
  <c r="P372" i="1"/>
  <c r="O373" i="1"/>
  <c r="O374" i="1"/>
  <c r="O372" i="1"/>
  <c r="Q2995" i="1"/>
  <c r="Q2996" i="1"/>
  <c r="Q2994" i="1"/>
  <c r="Q2512" i="1"/>
  <c r="Q2511" i="1"/>
  <c r="Q2513" i="1"/>
  <c r="Q2029" i="1"/>
  <c r="Q2030" i="1"/>
  <c r="Q2028" i="1"/>
  <c r="Q27" i="1"/>
  <c r="Q28" i="1"/>
  <c r="Q2373" i="1"/>
  <c r="P2375" i="1"/>
  <c r="P2374" i="1"/>
  <c r="P2373" i="1"/>
  <c r="P1892" i="1"/>
  <c r="P1890" i="1"/>
  <c r="P1891" i="1"/>
  <c r="P1752" i="1"/>
  <c r="P1753" i="1"/>
  <c r="P1754" i="1"/>
  <c r="Q1752" i="1"/>
  <c r="O2098" i="1"/>
  <c r="O2099" i="1"/>
  <c r="O2097" i="1"/>
  <c r="P2097" i="1"/>
  <c r="O512" i="1"/>
  <c r="O510" i="1"/>
  <c r="O511" i="1"/>
  <c r="P510" i="1"/>
  <c r="N1614" i="1"/>
  <c r="M1615" i="1"/>
  <c r="M1614" i="1"/>
  <c r="F165" i="1"/>
  <c r="E165" i="1"/>
  <c r="O167" i="1"/>
  <c r="Q993" i="1"/>
  <c r="Q994" i="1"/>
  <c r="Q995" i="1"/>
  <c r="P1269" i="1"/>
  <c r="P1271" i="1"/>
  <c r="P1270" i="1"/>
  <c r="G856" i="1"/>
  <c r="Q857" i="1"/>
  <c r="H855" i="1"/>
  <c r="L856" i="1"/>
  <c r="G855" i="1"/>
  <c r="I1270" i="1"/>
  <c r="J1269" i="1"/>
  <c r="I1269" i="1"/>
  <c r="O3133" i="1"/>
  <c r="O3134" i="1"/>
  <c r="O3132" i="1"/>
  <c r="P3132" i="1"/>
  <c r="O1476" i="1"/>
  <c r="P1476" i="1"/>
  <c r="M1132" i="1"/>
  <c r="N1131" i="1"/>
  <c r="M1131" i="1"/>
  <c r="M1133" i="1"/>
  <c r="Q96" i="1"/>
  <c r="Q97" i="1"/>
  <c r="O2373" i="1"/>
  <c r="O2375" i="1"/>
  <c r="O2374" i="1"/>
  <c r="O2994" i="1"/>
  <c r="N2995" i="1"/>
  <c r="N2994" i="1"/>
  <c r="N2996" i="1"/>
  <c r="F65" i="1"/>
  <c r="O2925" i="1"/>
  <c r="O2926" i="1"/>
  <c r="O2927" i="1"/>
  <c r="P2925" i="1"/>
  <c r="O2304" i="1"/>
  <c r="N2304" i="1"/>
  <c r="N2305" i="1"/>
  <c r="N2306" i="1"/>
  <c r="I165" i="1"/>
  <c r="H166" i="1"/>
  <c r="H165" i="1"/>
  <c r="E2787" i="1"/>
  <c r="O2789" i="1"/>
  <c r="P2167" i="1"/>
  <c r="P2168" i="1"/>
  <c r="Q2166" i="1"/>
  <c r="P2166" i="1"/>
  <c r="N1409" i="1"/>
  <c r="N1408" i="1"/>
  <c r="N1407" i="1"/>
  <c r="L2098" i="1"/>
  <c r="L2097" i="1"/>
  <c r="L2099" i="1"/>
  <c r="M1684" i="1"/>
  <c r="N1683" i="1"/>
  <c r="M1683" i="1"/>
  <c r="M1685" i="1"/>
  <c r="J2718" i="1"/>
  <c r="K2718" i="1"/>
  <c r="J2719" i="1"/>
  <c r="O648" i="1"/>
  <c r="N648" i="1"/>
  <c r="N650" i="1"/>
  <c r="N649" i="1"/>
  <c r="Q2098" i="1"/>
  <c r="Q1202" i="1"/>
  <c r="Q1201" i="1"/>
  <c r="Q1200" i="1"/>
  <c r="N1822" i="1"/>
  <c r="O1821" i="1"/>
  <c r="N1821" i="1"/>
  <c r="N1823" i="1"/>
  <c r="J2788" i="1"/>
  <c r="K2787" i="1"/>
  <c r="O2788" i="1"/>
  <c r="J2787" i="1"/>
  <c r="P855" i="1"/>
  <c r="Q855" i="1"/>
  <c r="P856" i="1"/>
  <c r="P857" i="1"/>
  <c r="P441" i="1"/>
  <c r="O441" i="1"/>
  <c r="O443" i="1"/>
  <c r="N1753" i="1"/>
  <c r="N1752" i="1"/>
  <c r="N1754" i="1"/>
  <c r="J166" i="1"/>
  <c r="Q1269" i="1"/>
  <c r="O620" i="1"/>
  <c r="L620" i="1"/>
  <c r="N620" i="1"/>
  <c r="I1408" i="1"/>
  <c r="I1407" i="1"/>
  <c r="J1407" i="1"/>
  <c r="P2513" i="1"/>
  <c r="P2511" i="1"/>
  <c r="P2512" i="1"/>
  <c r="O2856" i="1"/>
  <c r="N2856" i="1"/>
  <c r="N2857" i="1"/>
  <c r="O97" i="1"/>
  <c r="J97" i="1"/>
  <c r="J96" i="1"/>
  <c r="K96" i="1"/>
  <c r="N1270" i="1"/>
  <c r="N1269" i="1"/>
  <c r="N1271" i="1"/>
  <c r="M620" i="1"/>
  <c r="P1614" i="1"/>
  <c r="P1615" i="1"/>
  <c r="Q1614" i="1"/>
  <c r="O1062" i="1"/>
  <c r="P1062" i="1"/>
  <c r="O1064" i="1"/>
  <c r="O1063" i="1"/>
  <c r="N510" i="1"/>
  <c r="N511" i="1"/>
  <c r="N512" i="1"/>
  <c r="O718" i="1"/>
  <c r="J717" i="1"/>
  <c r="J718" i="1"/>
  <c r="K717" i="1"/>
  <c r="H1545" i="1"/>
  <c r="G1546" i="1"/>
  <c r="Q1547" i="1"/>
  <c r="L1546" i="1"/>
  <c r="G1545" i="1"/>
  <c r="G1338" i="1"/>
  <c r="F1338" i="1"/>
  <c r="K1339" i="1"/>
  <c r="D1821" i="1"/>
  <c r="E1821" i="1"/>
  <c r="P579" i="1"/>
  <c r="P581" i="1"/>
  <c r="P580" i="1"/>
  <c r="Q579" i="1"/>
  <c r="P1407" i="1"/>
  <c r="O1408" i="1"/>
  <c r="O1407" i="1"/>
  <c r="O1409" i="1"/>
  <c r="N2373" i="1"/>
  <c r="N2375" i="1"/>
  <c r="N2374" i="1"/>
  <c r="O1269" i="1"/>
  <c r="M993" i="1"/>
  <c r="M995" i="1"/>
  <c r="M994" i="1"/>
  <c r="F2718" i="1"/>
  <c r="K2719" i="1"/>
  <c r="G2718" i="1"/>
  <c r="H2788" i="1"/>
  <c r="D2787" i="1"/>
  <c r="C2787" i="1"/>
  <c r="K649" i="1"/>
  <c r="P650" i="1"/>
  <c r="F648" i="1"/>
  <c r="Q1407" i="1"/>
  <c r="Q1408" i="1"/>
  <c r="Q1409" i="1"/>
  <c r="Q1131" i="1"/>
  <c r="Q1132" i="1"/>
  <c r="Q1133" i="1"/>
  <c r="P1959" i="1"/>
  <c r="P1960" i="1"/>
  <c r="P303" i="1"/>
  <c r="P305" i="1"/>
  <c r="P304" i="1"/>
  <c r="O1959" i="1"/>
  <c r="O1960" i="1"/>
  <c r="O1752" i="1"/>
  <c r="O1754" i="1"/>
  <c r="O1753" i="1"/>
  <c r="P924" i="1"/>
  <c r="P925" i="1"/>
  <c r="P926" i="1"/>
  <c r="Q924" i="1"/>
  <c r="M1546" i="1"/>
  <c r="M1547" i="1"/>
  <c r="M1892" i="1"/>
  <c r="M1890" i="1"/>
  <c r="M1891" i="1"/>
  <c r="M2097" i="1"/>
  <c r="O579" i="1"/>
  <c r="N579" i="1"/>
  <c r="N581" i="1"/>
  <c r="N580" i="1"/>
  <c r="M166" i="1"/>
  <c r="U620" i="1" l="1"/>
  <c r="U687" i="1"/>
  <c r="U344" i="1"/>
  <c r="U7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N77" authorId="0" shapeId="0" xr:uid="{C0B64B19-D8DD-3D4D-BCBF-0967520F0CE0}">
      <text>
        <r>
          <rPr>
            <sz val="10"/>
            <color rgb="FF000000"/>
            <rFont val="Tahoma"/>
            <family val="2"/>
          </rPr>
          <t xml:space="preserve">Author:
</t>
        </r>
        <r>
          <rPr>
            <sz val="10"/>
            <color rgb="FF000000"/>
            <rFont val="Tahoma"/>
            <family val="2"/>
          </rPr>
          <t>*Note: French Program added for Gr 4</t>
        </r>
      </text>
    </comment>
    <comment ref="A1618" authorId="0" shapeId="0" xr:uid="{45AC688F-0EFB-E34D-9250-A338357DAB2A}">
      <text>
        <r>
          <rPr>
            <b/>
            <sz val="10"/>
            <color rgb="FF000000"/>
            <rFont val="Tahoma"/>
            <family val="2"/>
          </rPr>
          <t xml:space="preserve">Author:
</t>
        </r>
        <r>
          <rPr>
            <b/>
            <sz val="10"/>
            <color rgb="FF000000"/>
            <rFont val="Tahoma"/>
            <family val="2"/>
          </rPr>
          <t xml:space="preserve">Removed FSL
</t>
        </r>
      </text>
    </comment>
  </commentList>
</comments>
</file>

<file path=xl/sharedStrings.xml><?xml version="1.0" encoding="utf-8"?>
<sst xmlns="http://schemas.openxmlformats.org/spreadsheetml/2006/main" count="7953" uniqueCount="272">
  <si>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</si>
  <si>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</si>
  <si>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</si>
  <si>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</si>
  <si>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</si>
  <si>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</si>
  <si>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</si>
  <si>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</si>
  <si>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</si>
  <si>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</si>
  <si>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</si>
  <si>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K</t>
  </si>
  <si>
    <t>?</t>
  </si>
  <si>
    <t>Other</t>
  </si>
  <si>
    <t xml:space="preserve">Total FI enrolment </t>
  </si>
  <si>
    <t>% Change in FI enrolment cf. last year</t>
  </si>
  <si>
    <t>% Change in FI enrolment cf. 5 yrs ago</t>
  </si>
  <si>
    <t>% Change in FI enrolment cf. 10yrs ago</t>
  </si>
  <si>
    <t xml:space="preserve">Total district enrolment </t>
  </si>
  <si>
    <t xml:space="preserve">% Change in total enrolment cf. last year </t>
  </si>
  <si>
    <t>% Change in total enrolment cf. 5 yrs ago</t>
  </si>
  <si>
    <t>% Change in total enrolment cf. 10 yrs ago</t>
  </si>
  <si>
    <t>% of students in FI</t>
  </si>
  <si>
    <t>Change in % of students in FI cf. last year</t>
  </si>
  <si>
    <t>Change in % of students in FI cf. 5 years ago</t>
  </si>
  <si>
    <t>Change in % of students in FI cf. 10 years ago</t>
  </si>
  <si>
    <t>Grades</t>
  </si>
  <si>
    <t>Average</t>
  </si>
  <si>
    <t>0-K</t>
  </si>
  <si>
    <t>K-1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</si>
  <si>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</si>
  <si>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</si>
  <si>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</si>
  <si>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</si>
  <si>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</si>
  <si>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</si>
  <si>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</si>
  <si>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</si>
  <si>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</si>
  <si>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</si>
  <si>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</si>
  <si>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1-5</t>
  </si>
  <si>
    <t xml:space="preserve"> - </t>
  </si>
  <si>
    <t>7-12</t>
  </si>
  <si>
    <t>Grade</t>
  </si>
  <si>
    <t xml:space="preserve">Average </t>
  </si>
  <si>
    <t>-</t>
  </si>
  <si>
    <t>1-5 attrition</t>
  </si>
  <si>
    <t>1-5 attrition of 5 past cohorts</t>
  </si>
  <si>
    <t xml:space="preserve">7-12 attrition </t>
  </si>
  <si>
    <t xml:space="preserve">7-12 attrition of 5 past cohorts </t>
  </si>
  <si>
    <t xml:space="preserve">% Change in FI enrolment </t>
  </si>
  <si>
    <t>Average per grade</t>
  </si>
  <si>
    <t xml:space="preserve">  -  </t>
  </si>
  <si>
    <t>7-12 attrition</t>
  </si>
  <si>
    <t xml:space="preserve">   -   </t>
  </si>
  <si>
    <t xml:space="preserve">    -    </t>
  </si>
  <si>
    <t xml:space="preserve">     -     </t>
  </si>
  <si>
    <t xml:space="preserve">      -      </t>
  </si>
  <si>
    <t xml:space="preserve">       -       </t>
  </si>
  <si>
    <t>Other legend:</t>
  </si>
  <si>
    <t>(empty)</t>
  </si>
  <si>
    <t>school district probably does not have French Immersion for this grade and this year. Calculates as zero.</t>
  </si>
  <si>
    <t>"?"</t>
  </si>
  <si>
    <t>school district may have had French Immersion for this grade and this year, but data is not available</t>
  </si>
  <si>
    <t>Masked</t>
  </si>
  <si>
    <t>2014/15</t>
  </si>
  <si>
    <t>Not available</t>
  </si>
  <si>
    <t>N/A</t>
  </si>
  <si>
    <t xml:space="preserve"> </t>
  </si>
  <si>
    <t xml:space="preserve">number hidden because it is too low to preserve privacy. </t>
  </si>
  <si>
    <t xml:space="preserve">% Change in FI enrolment compared to previous year </t>
  </si>
  <si>
    <t xml:space="preserve">% Change in total enrolment compared to previous year </t>
  </si>
  <si>
    <t xml:space="preserve">Total province enrolment </t>
  </si>
  <si>
    <t>*Note: French Program was removed, hence the decreasing enrolment</t>
  </si>
  <si>
    <t>2015/16</t>
  </si>
  <si>
    <t>2016/17</t>
  </si>
  <si>
    <t>2017/18</t>
  </si>
  <si>
    <t>2018/19</t>
  </si>
  <si>
    <t>2019/20</t>
  </si>
  <si>
    <t>Figure 2. Overall Student Enrolment vs. French Immersion Student Enrolment in Haida Gwaii (SD 50) between 2007 - 2020</t>
  </si>
  <si>
    <t>2020/21</t>
  </si>
  <si>
    <t>Table 6P2. SD 40 New Westminster French Immersion Attrition Rates (2004-2021)</t>
  </si>
  <si>
    <t>Table 6AK. SD 69 Qualicum French Immersion Enrolment by Grade (2004-2021)</t>
  </si>
  <si>
    <t>Figure 2. Overall Student Enrolment vs. French Immersion Student Enrolment in Gulf Islands (SD 64) between 2006 - 2021</t>
  </si>
  <si>
    <t>Table 6A.  SD 5 Southeast Kootenay French Immersion Enrolment by Grade (2004-2022)</t>
  </si>
  <si>
    <t>Table 2. BC Public Schools French Immersion Enrolment (2004 – 2022)</t>
  </si>
  <si>
    <t>2021/22</t>
  </si>
  <si>
    <t>Table 6A1. SD 5 Southeast Kootenay French Immersion Attrition (2004-2022)</t>
  </si>
  <si>
    <t>Table 6A2. SD 5 Southeast Kootenay French Immersion Attrition Rates (2004-2022)</t>
  </si>
  <si>
    <t>Table 6B.  SD 6 Rocky Mountain French Immersion Enrolment by Grade (2004-2022)</t>
  </si>
  <si>
    <t>Table 6B1. SD 6 Rocky Mountain French Immersion Attrition (2004-2022)</t>
  </si>
  <si>
    <t>Table 6B2. SD 6 Rocky Mountain French Immersion Attrition Rates (2004-2022)</t>
  </si>
  <si>
    <t>Table 6C.  SD 8 Kootenay Lake French Immersion Enrolment by Grade (2004-2022)</t>
  </si>
  <si>
    <t>Table 6C1. SD 8 Kootenay Lake French Immersion Attrition (2004-2022)</t>
  </si>
  <si>
    <t>Table 6C2. SD 8 Kootenay Lake French Immersion Attrition Rates (2004-2022)</t>
  </si>
  <si>
    <t>Table 6D.  SD 20 Kootenay-Columbia French Immersion Enrolment by Grade (2004-2022)</t>
  </si>
  <si>
    <t>Table 6D2. SD 20 Kootenay-Columbia French Immersion Attrition Rates (2004-2022)</t>
  </si>
  <si>
    <t>Table 6D1. SD 20 Kootenay-Columbia French Immersion Attrition (2004-2022)</t>
  </si>
  <si>
    <t>Table 6E.  SD 22 Vernon French Immersion Enrolment by Grade (2004-2022)</t>
  </si>
  <si>
    <t>Table 6E1. SD 22 Vernon French Immersion Attrition (2004-2022)</t>
  </si>
  <si>
    <t>Table 6E2. SD 22 Vernon French Immersion Attrition Rates (2004-2022)</t>
  </si>
  <si>
    <t>Table 6F.  SD 23 Central Okanagan French Immersion Enrolment by Grade (2004-2022)</t>
  </si>
  <si>
    <t>Table 6F1. SD 23 Central Okanagan French Immersion Attrition (2004-2022)</t>
  </si>
  <si>
    <t>Table 6F2. SD 23 Central Okanagan French Immersion Attrition Rates (2004-2022)</t>
  </si>
  <si>
    <t>Table 6G.  SD 27 Cariboo-Chilcotin French Immersion Enrolment by Grade (2004-2022)</t>
  </si>
  <si>
    <t>Table 6G1. SD 27 Cariboo-Chilcotin French Immersion Attrition (2004-2022)</t>
  </si>
  <si>
    <t>Table 6G2. SD 27 Cariboo-Chilcotin French Immersion Attrition Rates (2004-2022)</t>
  </si>
  <si>
    <t>Table 6H.  SD 28 Quesnel French Immersion Enrolment by Grade (2004-2022)</t>
  </si>
  <si>
    <t>Table 6H1. SD 28 Quesnel French Immersion Attrition (2004-2022)</t>
  </si>
  <si>
    <t>Table 6H2. SD 28 Quesnel French Immersion Attrition Rates (2004-2022)</t>
  </si>
  <si>
    <t>Table 6I.  SD 33 Chilliwack French Immersion Enrolment by Grade (2004-2022)</t>
  </si>
  <si>
    <t>Table 6I1. SD 33 Chilliwack French Immersion Attrition (2004-2022)</t>
  </si>
  <si>
    <t>Table 6I2. SD 33 Chilliwack French Immersion Attrition Rates (2004-2022)</t>
  </si>
  <si>
    <t>Table 6J.  SD 34 Abbotsford French Immersion Enrolment by Grade (2004-2022)</t>
  </si>
  <si>
    <t>Table 6J1. SD 34 Abbotsford French Immersion Attrition (2004-2022)</t>
  </si>
  <si>
    <t>Table 6J2. SD 34 Abbotsford French Immersion Attrition Rates (2004-2022)</t>
  </si>
  <si>
    <t>Table 6K.  SD 35 Langley French Immersion Enrolment by Grade (2004-2022)</t>
  </si>
  <si>
    <t>Table 6K1. SD 35 Langley French Immersion Attrition (2004-2022)</t>
  </si>
  <si>
    <t>Table 6K2. SD 35 Langley French Immersion Attrition Rates (2004-2022)</t>
  </si>
  <si>
    <t>Table 6L.  SD 36 Surrey French Immersion Enrolment by Grade (2004-2022)</t>
  </si>
  <si>
    <t>Table 6L2. SD 36 Surrey French Immersion Attrition Rates (2004-2022)</t>
  </si>
  <si>
    <t>Table 6L1. SD 36 Surrey French Immersion Attrition (2004-2022)</t>
  </si>
  <si>
    <t>Table 6M.  SD 37 Delta French Immersion Enrolment by Grade (2004-2022)</t>
  </si>
  <si>
    <t>Table 6M1. SD 37 Delta French Immersion Attrition (2004-2022)</t>
  </si>
  <si>
    <t>Table 6M2. SD 37 Delta French Immersion Attrition Rates (2004-2022)</t>
  </si>
  <si>
    <t>Table 6N.  SD 38 Richmond French Immersion Enrolment by Grade (2004-2022)</t>
  </si>
  <si>
    <t>Table 6N1. SD 38 Richmond French Immersion Attrition (2004-2022)</t>
  </si>
  <si>
    <t>Table 6N2. SD 38 Richmond French Immersion Attrition Rates (2004-2022)</t>
  </si>
  <si>
    <t>Table 6O.  SD 39 Vancouver French Immersion Enrolment by Grade (2004-2022)</t>
  </si>
  <si>
    <t>Table 6O1. SD 39 Vancouver French Immersion Attrition (2004-2022)</t>
  </si>
  <si>
    <t>Table 6O2. SD 39 Vancouver French Immersion Attrition Rates (2004-2022)</t>
  </si>
  <si>
    <t>Table 6P.  SD 40 New Westminster French Immersion Enrolment by Grade (2004-2022)</t>
  </si>
  <si>
    <t>Table 6P1. SD 40 New Westminster French Immersion Attrition (2004-2022)</t>
  </si>
  <si>
    <t>Table 6Q.  SD 41 Burnaby French Immersion Enrolment by Grade (2004-2022)</t>
  </si>
  <si>
    <t>Table 6Q1. SD 41 Burnaby French Immersion Attrition (2004-2022)</t>
  </si>
  <si>
    <t>Table 6Q2. SD 41 Burnaby French Immersion Attrition Rates (2004-2022)</t>
  </si>
  <si>
    <t>Table 6R.  SD 42 Maple Ridge-Pitt Meadows French Immersion Enrolment by Grade (2004-2022)</t>
  </si>
  <si>
    <t>Table 6R1. SD 42 Maple Ridge-Pitt Meadows French Immersion Attrition (2004-2022)</t>
  </si>
  <si>
    <t>Table 6R2. SD 42 Maple Ridge-Pitt Meadows French Immersion Attrition Rates (2004-2022)</t>
  </si>
  <si>
    <t>Table 6S.  SD 43 Coquitlam French Immersion Enrolment by Grade (2004-2022)</t>
  </si>
  <si>
    <t>Table 6S1. SD 43 Coquitlam French Immersion Attrition (2004-2022)</t>
  </si>
  <si>
    <t>Table 6S2. SD 43 Coquitlam French Immersion Attrition Rates (2004-2022)</t>
  </si>
  <si>
    <t>Table 6T.  SD 44 North Vancouver French Immersion Enrolment by Grade (2004-2022)</t>
  </si>
  <si>
    <t>Table 6T1. SD 44 North Vancouver French Immersion Attrition (2004-2022)</t>
  </si>
  <si>
    <t>Table 6T2. SD 44 North Vancouver French Immersion Attrition Rates (2004-2022)</t>
  </si>
  <si>
    <t>Table 6U.  SD 45 West Vancouver French Immersion Enrolment by Grade (2004-2022)</t>
  </si>
  <si>
    <t>Table 6U1. SD 45 West Vancouver French Immersion Attrition (2004-2022)</t>
  </si>
  <si>
    <t>Table 6U2. SD 45 West Vancouver French Immersion Attrition Rates (2004-2022)</t>
  </si>
  <si>
    <t>Table 6V.  SD 47 Powell River French Immersion Enrolment by Grade (2004-2022)</t>
  </si>
  <si>
    <t>Table 6V1. SD 47 Powell River French Immersion Attrition (2004-2022)</t>
  </si>
  <si>
    <t>Table 6V2. SD 47 Powell River French Immersion Attrition Rates (2004-2022)</t>
  </si>
  <si>
    <t>Table 6W.  SD 48 Sea to Sky French Immersion Enrolment by Grade (2004-2022)</t>
  </si>
  <si>
    <t>Table 6W1. SD 48 Sea to Sky French Immersion Attrition (2004-2022)</t>
  </si>
  <si>
    <t>Table 6W2. SD 48 Sea to Sky French Immersion Attrition Rates (2004-2022)</t>
  </si>
  <si>
    <t>Table 6X.  SD 50 Haida Gwaii French Immersion Enrolment by Grade (2004-2022)</t>
  </si>
  <si>
    <t>Table 6X1. SD 50 Haida Gwaii French Immersion Attrition (2004-2022)</t>
  </si>
  <si>
    <t>Table 6X2. SD 50 Haida Gwaii French Immersion Attrition Rates (2004-2022)</t>
  </si>
  <si>
    <t>Table 6Y. SD 52 Prince Rupert French Immersion Enrolment by Grade (2004-2022)</t>
  </si>
  <si>
    <t>Table 6Y1. SD 52 Prince Rupert French Immersion Attrition (2004-2022)</t>
  </si>
  <si>
    <t>Table 6Y2. SD 52 Prince Rupert French Immersion Attrition Rates (2004-2022)</t>
  </si>
  <si>
    <t>Table 6Z. SD 54 Bulkley Valley French Immersion Enrolment by Grade (2004-2022)</t>
  </si>
  <si>
    <t>Table 6Z2. SD 54 Bulkey Valley French Immersion Attrition Rates (2004-2022)</t>
  </si>
  <si>
    <t>Table 6Z1. SD 54 Bulkley Valley French Immersion Attrition (2004-2022)</t>
  </si>
  <si>
    <t>Table 6AA. SD 57 Prince George French Immersion Enrolment by Grade (2004-2022)</t>
  </si>
  <si>
    <t>Table 6AA1. SD 57 Prince George French Immersion Attrition (2004-2022)</t>
  </si>
  <si>
    <t>Table 6AA2. SD 57 Prince George French Immersion Attrition Rates (2004-2022)</t>
  </si>
  <si>
    <t>Table 6AB. SD 58 Nicola-Similkameen French Immersion Enrolment by Grade (2004-2022)</t>
  </si>
  <si>
    <t>Table 6AB1. SD 58 Nicola-Similkameen French Immersion Attrition (2004-2022)</t>
  </si>
  <si>
    <t>Table 6AB2. SD 58 Nicola-Similkameen French Immersion Attrition Rates (2004-2022)</t>
  </si>
  <si>
    <t>Table 6AC. SD 59 Peace River South French Immersion Enrolment by Grade (2004-2022)</t>
  </si>
  <si>
    <t>Table 6AC1.  SD 59 Peace River South French Immersion Attrition (2004-2022)</t>
  </si>
  <si>
    <t>Table 6C2.  SD 59 Peace River South French Immersion Attrition Rates (2004-2022)</t>
  </si>
  <si>
    <t>Table 6AD. SD 60 Peace River North French Immersion Enrolment by Grade (2004-2022)</t>
  </si>
  <si>
    <t>Table 6AD1. SD 60 Peace River North French Immersion Attrition (2004-2022)</t>
  </si>
  <si>
    <t>Table 6D2. SD 60 Peace River North French Immersion Attrition Rates (2004-2022)</t>
  </si>
  <si>
    <t>Table 6AE. SD 61 Greater Victoria French Immersion Enrolment by Grade (2004-2022)</t>
  </si>
  <si>
    <t>Table 6AE1. SD 61 Greater Victoria French Immersion Attrition (2004-2022)</t>
  </si>
  <si>
    <t>Table 6AE2. SD 61 Greater Victoria French Immersion Attrition Rates (2004-2022)</t>
  </si>
  <si>
    <t>Table 6AF. SD 62 Sooke French Immersion Enrolment by Grade (2004-2022)</t>
  </si>
  <si>
    <t>Table 6AF2. SD 62 Sooke French Immersion Attrition Rates (2004-2022)</t>
  </si>
  <si>
    <t>Table 6AF1. SD 62 Sooke French Immersion Attrition (2004-2022)</t>
  </si>
  <si>
    <t>Table 6AG. SD 63 Saanich French Immersion Enrolment by Grade (2004-2022)</t>
  </si>
  <si>
    <t>Table 6AG1. SD 63 Saanich French Immersion Attrition (2004-2022)</t>
  </si>
  <si>
    <t>Table 6AG2. SD 63 Saanich French Immersion Attrition Rates (2004-2022)</t>
  </si>
  <si>
    <t>Table 6AH. SD 64 Gulf Islands French Immersion Enrolment by Grade (2004-2022)</t>
  </si>
  <si>
    <t>Table 6AH1. SD 64 Gulf Islands French Immersion Attrition (2004-2022)</t>
  </si>
  <si>
    <t>Table 6AH2. SD 64 Gulf Islands French Immersion Attrition Rates (2004-2022)</t>
  </si>
  <si>
    <t>Table 6AI. SD 67 Okanagan Skaha French Immersion Enrolment by Grade (2004-2022)</t>
  </si>
  <si>
    <t>Table 6AI2. SD 67 Okanagan Skaha French Immersion Attrition Rates (2004-2022)</t>
  </si>
  <si>
    <t>Table 6AI1. SD 67 Okanagan Skaha French Immersion Attrition (2004-2022)</t>
  </si>
  <si>
    <t>Table 6AJ. SD 68 Nanaimo-Ladysmith French Immersion Enrolment by Grade (2004-2022)</t>
  </si>
  <si>
    <t>Table 6AJ1. SD 68 Nanaimo-Ladysmith French Immersion Attrition (2004-2022)</t>
  </si>
  <si>
    <t>Table 6AJ2. SD 68 Nanaimo-Ladysmith French Immersion Attrition Rates (2004-2022)</t>
  </si>
  <si>
    <t>Table 6AK1. SD 69 Qualicum French Immersion Attrition (2004-2022)</t>
  </si>
  <si>
    <t>Table 6AK2. SD 69 Qualicum French Immersion Attrition Rates (2004-2022)</t>
  </si>
  <si>
    <t>Table 6AL. SD 70 Alberni French Immersion Enrolment by Grade (2004-2022)</t>
  </si>
  <si>
    <t>Table 6AL2. SD 70 Alberni French Immersion Attrition Rates (2004-2022)</t>
  </si>
  <si>
    <t>Table 6AL1. SD 70 Alberni French Immersion Attrition (2004-2022)</t>
  </si>
  <si>
    <t>Table 6AM. SD 71 Comox Valley French Immersion Enrolment by Grade (2004-2022)</t>
  </si>
  <si>
    <t>Table 6AM1. SD 71 Comox Valley French Immersion Attrition (2004-2022)</t>
  </si>
  <si>
    <t>Table 6AM2. SD 71 Comox Valley French Immersion Attrition Rates (2004-2022)</t>
  </si>
  <si>
    <t>Table 6AN. SD 72 Campbell River French Immersion Enrolment by Grade (2004-2022)</t>
  </si>
  <si>
    <t>Table 6AN1. SD 72 Campbell River French Immersion Attrition (2004-2022)</t>
  </si>
  <si>
    <t>Table 6AN2. SD 72 Campbell River French Immersion Attrition Rates (2004-2022)</t>
  </si>
  <si>
    <t>Table 6AO. SD 73 Kamloops/Thompson French Immersion Enrolment by Grade (2004-2022)</t>
  </si>
  <si>
    <t>Table 6AO1. SD 73 Kamloops/Thompson French Immersion Attrition (2004-2022)</t>
  </si>
  <si>
    <t>Table 6AO2. SD 73 Kamloops/Thompson French Immersion Attrition Rates (2004-2022)</t>
  </si>
  <si>
    <t>Table 6AP. SD 75 Mission French Immersion Enrolment by Grade (2004-2022)</t>
  </si>
  <si>
    <t>Table 6AP1. SD 75 Mission French Immersion Attrition (2004-2022)</t>
  </si>
  <si>
    <t>Table 6AP2. SD 75 Mission French Immersion Attrition Rates (2004-2022)</t>
  </si>
  <si>
    <t>Table 6AQ. SD 79 Cowichan Valley French Immersion Enrolment by Grade (2004-2022)</t>
  </si>
  <si>
    <t>Table 6AQ1. SD 79 Cowichan Valley French Immersion Attrition (2004-2022)</t>
  </si>
  <si>
    <t>Table 6AQ2. SD 79 Cowichan Valley French Immersion Attrition Rates (2004-2022)</t>
  </si>
  <si>
    <t>Table 6AR. SD 82 Coast Mountains French Immersion Enrolment by Grade (2004-2022)</t>
  </si>
  <si>
    <t>Table 6AR1. SD 82 Coast Mountains French Immersion Attrition (2004-2022)</t>
  </si>
  <si>
    <t>Table 6AR2. SD 82 Coast Mountains French Immersion Attrition Rates (2004-2022)</t>
  </si>
  <si>
    <t>Table 6AS. SD 83 North Okanagan-Shuswap French Immersion Enrolment by Grade (2004-2022)</t>
  </si>
  <si>
    <t>Table 6AS1. SD 83 North Okanagan-Shuswap French Immersion Attrition (2004-2022)</t>
  </si>
  <si>
    <t>Table 6AS2. SD 83 North Okanagan-Shuswap French Immersion Attrition Rates (2004-2022)</t>
  </si>
  <si>
    <t>Table 6AT. SD 91 Nechako Lake French Immersion Enrolment by Grade (2004-2022)</t>
  </si>
  <si>
    <t>Table 6AT1. SD 91 Nechako Lake French Immersion Attrition (2004-2022)</t>
  </si>
  <si>
    <t>Table 6AT2. SD 91 Nechako Lake French Immersion Attrition Rates (2004-2022)</t>
  </si>
  <si>
    <t>Figure 1. Province-Wide Overall Student Enrolment vs. Total French Immersion Student Enrolment between 2007 - 2022</t>
  </si>
  <si>
    <t>Figure 2. Overall Student Enrolment vs. French Immersion Student Enrolment in Southeast Kootenay (SD 5) between 2007 - 2022</t>
  </si>
  <si>
    <t>Figure 2. Overall Student Enrolment vs. French Immersion Student Enrolment in Rocky Mountain (SD 6) between 2007 - 2022</t>
  </si>
  <si>
    <t>Figure 2. Overall Student Enrolment vs. French Immersion Student Enrolment in Kootenay Lake (SD 8) between 2007 - 2022</t>
  </si>
  <si>
    <t>Figure 2. Overall Student Enrolment vs. French Immersion Student Enrolment in Kootenay-Columbia (SD 20) between 2007 - 2022</t>
  </si>
  <si>
    <t>Figure 2. Overall Student Enrolment vs. French Immersion Student Enrolment in Vernon (SD 22) between 2007 - 2022</t>
  </si>
  <si>
    <t>Figure 2. Overall Student Enrolment vs. French Immersion Student Enrolment in Central Okanagan (SD 23) between 2007 - 2022</t>
  </si>
  <si>
    <t>Figure 2. Overall Student Enrolment vs. French Immersion Student Enrolment in Cariboo-Chilcotin (SD 27) between 2007 - 2022</t>
  </si>
  <si>
    <t>Figure 2. Overall Student Enrolment vs. French Immersion Student Enrolment in Quesnel (SD 28) between 2007 - 2022</t>
  </si>
  <si>
    <t>Figure 2. Overall Student Enrolment vs. French Immersion Student Enrolment in Chilliwack (SD 33) between 2007 - 2022</t>
  </si>
  <si>
    <t>Figure 2. Overall Student Enrolment vs. French Immersion Student Enrolment in Abbotsford (SD 34) between 2007 - 2022</t>
  </si>
  <si>
    <t>Figure 2. Overall Student Enrolment vs. French Immersion Student Enrolment in Langley (SD 35) between 2007 - 2022</t>
  </si>
  <si>
    <t>Figure 2. Overall Student Enrolment vs. French Immersion Student Enrolment in Surrey (SD 36) between 2007 - 2022</t>
  </si>
  <si>
    <t>Figure 2. Overall Student Enrolment vs. French Immersion Student Enrolment in Delta (SD 37) between 2007 - 2022</t>
  </si>
  <si>
    <t>Figure 2. Overall Student Enrolment vs. French Immersion Student Enrolment in Richmond (SD 38) between 2007 - 2022</t>
  </si>
  <si>
    <t>Figure 2. Overall Student Enrolment vs. French Immersion Student Enrolment in Vancouver (SD 39) between 2007 - 2022</t>
  </si>
  <si>
    <t>Figure 2. Overall Student Enrolment vs. French Immersion Student Enrolment in New Westminster (SD 40) between 2007 - 2022</t>
  </si>
  <si>
    <t>Figure 2. Overall Student Enrolment vs. French Immersion Student Enrolment in Burnaby (SD 41) between 2007 - 2022</t>
  </si>
  <si>
    <t>Figure 2. Overall Student Enrolment vs. French Immersion Student Enrolment in Maple Ridge - Pitt Meadows (SD 42) between 2007 - 2022</t>
  </si>
  <si>
    <t>Figure 2. Overall Student Enrolment vs. French Immersion Student Enrolment in Coquitlam (SD 43) between 2007 - 2022</t>
  </si>
  <si>
    <t>Figure 2. Overall Student Enrolment vs. French Immersion Student Enrolment in North Vancouver (SD 44) between 2007 - 2022</t>
  </si>
  <si>
    <t>Figure 2. Overall Student Enrolment vs. French Immersion Student Enrolment in West Vancouver (SD 45) between 2007 - 2022</t>
  </si>
  <si>
    <t>Figure 2. Overall Student Enrolment vs. French Immersion Student Enrolment in Powell River (SD 47) between 2010 - 2022</t>
  </si>
  <si>
    <t>Figure 2. Overall Student Enrolment vs. French Immersion Student Enrolment in Sea to Sky (SD 48) between 2007 - 2022</t>
  </si>
  <si>
    <t>Figure 2. Overall Student Enrolment vs. French Immersion Student Enrolment in Prince Rupert (SD 52) between 2007 - 2022</t>
  </si>
  <si>
    <t>Figure 2. Overall Student Enrolment vs. French Immersion Student Enrolment in Bulkley Valley (SD 54) between 2007 - 2022</t>
  </si>
  <si>
    <t>Figure 2. Overall Student Enrolment vs. French Immersion Student Enrolment in Prince George (SD 57) between 2007 - 2022</t>
  </si>
  <si>
    <t>Figure 2. Overall Student Enrolment vs. French Immersion Student Enrolment in Nicola-Similkameen (SD 58) between 2007 - 2022</t>
  </si>
  <si>
    <t>Figure 2. Overall Student Enrolment vs. French Immersion Student Enrolment in Peace River South (SD 59) between 2007 - 2022</t>
  </si>
  <si>
    <t>Figure 2. Overall Student Enrolment vs. French Immersion Student Enrolment in Peace River North (SD 60) between 2007 - 2022</t>
  </si>
  <si>
    <t>Figure 2. Overall Student Enrolment vs. French Immersion Student Enrolment in Greater Victoria (SD 61) between 2007 - 2022</t>
  </si>
  <si>
    <t>Figure 2. Overall Student Enrolment vs. French Immersion Student Enrolment in Sooke (SD 62) between 2007 - 2022</t>
  </si>
  <si>
    <t>Figure 2. Overall Student Enrolment vs. French Immersion Student Enrolment in Saanich (SD 63) between 2007 - 2022</t>
  </si>
  <si>
    <t>Figure 2. Overall Student Enrolment vs. French Immersion Student Enrolment in Okanagan Skaha (SD 67) between 2007 - 2022</t>
  </si>
  <si>
    <t>Figure 2. Overall Student Enrolment vs. French Immersion Student Enrolment in Nanaimo-Ladysmith (SD 68) between 2007 - 2022</t>
  </si>
  <si>
    <t>Figure 2. Overall Student Enrolment vs. French Immersion Student Enrolment in Qualicum (SD 69) between 2007 - 2022</t>
  </si>
  <si>
    <t>Figure 2. Overall Student Enrolment vs. French Immersion Student Enrolment in Alberni (SD 70) between 2007 - 2022</t>
  </si>
  <si>
    <t>Figure 2. Overall Student Enrolment vs. French Immersion Student Enrolment in Comox Valley (SD 71) between 2007 - 2022</t>
  </si>
  <si>
    <t>Figure 2. Overall Student Enrolment vs. French Immersion Student Enrolment in Campbell River (SD 72) between 2007 - 2022</t>
  </si>
  <si>
    <t>Figure 2. Overall Student Enrolment vs. French Immersion Student Enrolment in Kamloops/Thompson (SD 73) between 2007 - 2022</t>
  </si>
  <si>
    <t>Figure 2. Overall Student Enrolment vs. French Immersion Student Enrolment in Mission (SD 75) between 2007 - 2022</t>
  </si>
  <si>
    <t>Figure 2. Overall Student Enrolment vs. French Immersion Student Enrolment in Cowichan Valley (SD 79) between 2007 - 2022</t>
  </si>
  <si>
    <t>Figure 2. Overall Student Enrolment vs. French Immersion Student Enrolment in Coast Mountains (SD 82) between 2007 - 2022</t>
  </si>
  <si>
    <t>Figure 2. Overall Student Enrolment vs. French Immersion Student Enrolment in Nechako Lakes (SD 91) between 2007 - 2022</t>
  </si>
  <si>
    <t>Figure 2. Overall Student Enrolment vs. French Immersion Student Enrolment in North Okanagan-Shuswap (SD 83) between 2007 - 2022</t>
  </si>
  <si>
    <t>Data unavailable for 2021-2022</t>
  </si>
  <si>
    <t>District enrolment unavailable</t>
  </si>
  <si>
    <t>Large enrolment decrease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</si>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</sst>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Helvetica Neue"/>
      <family val="2"/>
    </font>
    <font>
      <b/>
      <sz val="14"/>
      <color theme="1"/>
      <name val="Helvetica Neue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theme="2" tint="-0.89999084444715716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indexed="205"/>
      <name val="Calibri"/>
      <family val="2"/>
      <scheme val="minor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rgb="FF4BACC6"/>
      </left>
      <right style="thin">
        <color theme="0" tint="-0.249977111117893"/>
      </right>
      <top style="medium">
        <color rgb="FF4BACC6"/>
      </top>
      <bottom style="medium">
        <color rgb="FF4BACC6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4BACC6"/>
      </top>
      <bottom style="medium">
        <color rgb="FF4BACC6"/>
      </bottom>
      <diagonal/>
    </border>
    <border>
      <left style="thin">
        <color theme="0" tint="-0.249977111117893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thin">
        <color rgb="FFBFBFBF"/>
      </right>
      <top/>
      <bottom style="medium">
        <color rgb="FF4BACC6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rgb="FF4BACC6"/>
      </bottom>
      <diagonal/>
    </border>
    <border>
      <left style="thin">
        <color theme="0" tint="-0.249977111117893"/>
      </left>
      <right style="medium">
        <color rgb="FF4BACC6"/>
      </right>
      <top/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thin">
        <color rgb="FFBFBFBF"/>
      </right>
      <top style="medium">
        <color rgb="FF4BACC6"/>
      </top>
      <bottom style="medium">
        <color rgb="FF4BACC6"/>
      </bottom>
      <diagonal/>
    </border>
    <border>
      <left style="thin">
        <color rgb="FFBFBFBF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 style="thin">
        <color rgb="FFBFBFBF"/>
      </right>
      <top/>
      <bottom style="medium">
        <color rgb="FF4BACC6"/>
      </bottom>
      <diagonal/>
    </border>
    <border>
      <left/>
      <right style="thin">
        <color rgb="FFBFBFBF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/>
      <bottom/>
      <diagonal/>
    </border>
    <border>
      <left style="medium">
        <color rgb="FF4BACC6"/>
      </left>
      <right style="medium">
        <color rgb="FF4BACC6"/>
      </right>
      <top/>
      <bottom/>
      <diagonal/>
    </border>
  </borders>
  <cellStyleXfs count="130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28"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0" fontId="6" fillId="0" borderId="0" xfId="2" applyNumberFormat="1" applyFont="1" applyBorder="1" applyAlignment="1">
      <alignment horizontal="right" vertical="center" wrapText="1"/>
    </xf>
    <xf numFmtId="10" fontId="6" fillId="0" borderId="0" xfId="2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10" fontId="11" fillId="0" borderId="0" xfId="0" applyNumberFormat="1" applyFont="1" applyAlignment="1">
      <alignment horizontal="right" vertical="center" wrapText="1"/>
    </xf>
    <xf numFmtId="0" fontId="11" fillId="0" borderId="0" xfId="0" applyFont="1"/>
    <xf numFmtId="0" fontId="10" fillId="0" borderId="0" xfId="0" applyFont="1" applyAlignment="1">
      <alignment vertical="center" wrapText="1"/>
    </xf>
    <xf numFmtId="49" fontId="13" fillId="4" borderId="4" xfId="0" applyNumberFormat="1" applyFont="1" applyFill="1" applyBorder="1" applyAlignment="1">
      <alignment horizontal="left" vertical="center" wrapText="1"/>
    </xf>
    <xf numFmtId="1" fontId="9" fillId="3" borderId="5" xfId="1" applyNumberFormat="1" applyFont="1" applyFill="1" applyBorder="1" applyAlignment="1">
      <alignment horizontal="right" vertical="center" wrapText="1"/>
    </xf>
    <xf numFmtId="1" fontId="9" fillId="3" borderId="6" xfId="1" applyNumberFormat="1" applyFont="1" applyFill="1" applyBorder="1" applyAlignment="1">
      <alignment horizontal="right" vertical="center" wrapText="1"/>
    </xf>
    <xf numFmtId="1" fontId="9" fillId="3" borderId="2" xfId="1" applyNumberFormat="1" applyFont="1" applyFill="1" applyBorder="1" applyAlignment="1">
      <alignment horizontal="right" vertical="center" wrapText="1"/>
    </xf>
    <xf numFmtId="165" fontId="14" fillId="0" borderId="7" xfId="0" applyNumberFormat="1" applyFont="1" applyBorder="1" applyAlignment="1">
      <alignment horizontal="right" vertical="center" wrapText="1"/>
    </xf>
    <xf numFmtId="1" fontId="14" fillId="0" borderId="7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1" fontId="9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165" fontId="14" fillId="0" borderId="9" xfId="0" applyNumberFormat="1" applyFont="1" applyBorder="1" applyAlignment="1">
      <alignment horizontal="right" vertical="center" wrapText="1"/>
    </xf>
    <xf numFmtId="0" fontId="12" fillId="5" borderId="10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165" fontId="14" fillId="3" borderId="12" xfId="0" applyNumberFormat="1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horizontal="left" vertical="center" wrapText="1"/>
    </xf>
    <xf numFmtId="1" fontId="14" fillId="3" borderId="12" xfId="0" applyNumberFormat="1" applyFont="1" applyFill="1" applyBorder="1" applyAlignment="1">
      <alignment horizontal="right" vertical="center" wrapText="1"/>
    </xf>
    <xf numFmtId="1" fontId="14" fillId="0" borderId="9" xfId="0" applyNumberFormat="1" applyFont="1" applyBorder="1" applyAlignment="1">
      <alignment horizontal="righ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65" fontId="14" fillId="0" borderId="0" xfId="0" applyNumberFormat="1" applyFont="1" applyAlignment="1">
      <alignment horizontal="right" vertical="center" wrapText="1"/>
    </xf>
    <xf numFmtId="1" fontId="14" fillId="0" borderId="0" xfId="0" applyNumberFormat="1" applyFont="1" applyAlignment="1">
      <alignment horizontal="right" vertical="center" wrapText="1"/>
    </xf>
    <xf numFmtId="10" fontId="6" fillId="3" borderId="0" xfId="2" applyNumberFormat="1" applyFont="1" applyFill="1" applyBorder="1" applyAlignment="1">
      <alignment horizontal="right" vertical="center" wrapText="1"/>
    </xf>
    <xf numFmtId="0" fontId="15" fillId="0" borderId="0" xfId="0" applyFont="1"/>
    <xf numFmtId="10" fontId="0" fillId="0" borderId="0" xfId="0" applyNumberFormat="1"/>
    <xf numFmtId="0" fontId="8" fillId="3" borderId="1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3" fontId="6" fillId="0" borderId="14" xfId="0" applyNumberFormat="1" applyFont="1" applyBorder="1" applyAlignment="1">
      <alignment horizontal="left" vertical="center" wrapText="1"/>
    </xf>
    <xf numFmtId="10" fontId="6" fillId="0" borderId="14" xfId="2" applyNumberFormat="1" applyFont="1" applyBorder="1" applyAlignment="1">
      <alignment horizontal="left" vertical="center" wrapText="1"/>
    </xf>
    <xf numFmtId="165" fontId="9" fillId="3" borderId="14" xfId="1" applyNumberFormat="1" applyFont="1" applyFill="1" applyBorder="1" applyAlignment="1">
      <alignment horizontal="right" vertical="center" wrapText="1"/>
    </xf>
    <xf numFmtId="10" fontId="9" fillId="3" borderId="14" xfId="2" applyNumberFormat="1" applyFont="1" applyFill="1" applyBorder="1" applyAlignment="1">
      <alignment horizontal="right" vertical="center" wrapText="1"/>
    </xf>
    <xf numFmtId="10" fontId="9" fillId="3" borderId="14" xfId="0" applyNumberFormat="1" applyFont="1" applyFill="1" applyBorder="1" applyAlignment="1">
      <alignment horizontal="right" vertical="center" wrapText="1"/>
    </xf>
    <xf numFmtId="3" fontId="6" fillId="0" borderId="14" xfId="0" applyNumberFormat="1" applyFont="1" applyBorder="1"/>
    <xf numFmtId="0" fontId="8" fillId="0" borderId="14" xfId="0" applyFont="1" applyBorder="1" applyAlignment="1">
      <alignment horizontal="left" vertical="center" wrapText="1"/>
    </xf>
    <xf numFmtId="165" fontId="9" fillId="0" borderId="14" xfId="0" applyNumberFormat="1" applyFont="1" applyBorder="1" applyAlignment="1">
      <alignment horizontal="right" vertical="center" wrapText="1"/>
    </xf>
    <xf numFmtId="10" fontId="9" fillId="0" borderId="14" xfId="0" applyNumberFormat="1" applyFont="1" applyBorder="1" applyAlignment="1">
      <alignment horizontal="right" vertical="center" wrapText="1"/>
    </xf>
    <xf numFmtId="10" fontId="9" fillId="0" borderId="14" xfId="2" applyNumberFormat="1" applyFont="1" applyBorder="1" applyAlignment="1">
      <alignment horizontal="right" vertical="center" wrapText="1"/>
    </xf>
    <xf numFmtId="0" fontId="19" fillId="0" borderId="14" xfId="0" applyFont="1" applyBorder="1" applyAlignment="1">
      <alignment vertical="center" wrapText="1"/>
    </xf>
    <xf numFmtId="10" fontId="20" fillId="0" borderId="14" xfId="0" applyNumberFormat="1" applyFont="1" applyBorder="1" applyAlignment="1">
      <alignment horizontal="right" vertical="center" wrapText="1"/>
    </xf>
    <xf numFmtId="10" fontId="0" fillId="0" borderId="0" xfId="2" applyNumberFormat="1" applyFont="1"/>
    <xf numFmtId="0" fontId="7" fillId="2" borderId="14" xfId="0" applyFont="1" applyFill="1" applyBorder="1" applyAlignment="1">
      <alignment vertical="center" wrapText="1"/>
    </xf>
    <xf numFmtId="3" fontId="3" fillId="0" borderId="14" xfId="0" applyNumberFormat="1" applyFont="1" applyBorder="1"/>
    <xf numFmtId="0" fontId="9" fillId="3" borderId="14" xfId="0" applyFont="1" applyFill="1" applyBorder="1" applyAlignment="1">
      <alignment horizontal="right" vertical="center" wrapText="1"/>
    </xf>
    <xf numFmtId="0" fontId="9" fillId="3" borderId="14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right"/>
    </xf>
    <xf numFmtId="0" fontId="3" fillId="0" borderId="14" xfId="0" applyFont="1" applyBorder="1"/>
    <xf numFmtId="0" fontId="5" fillId="0" borderId="14" xfId="0" applyFont="1" applyBorder="1" applyAlignment="1">
      <alignment vertical="center" wrapText="1"/>
    </xf>
    <xf numFmtId="3" fontId="6" fillId="0" borderId="14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10" fontId="6" fillId="0" borderId="14" xfId="2" applyNumberFormat="1" applyFont="1" applyBorder="1" applyAlignment="1">
      <alignment horizontal="right" vertical="center" wrapText="1"/>
    </xf>
    <xf numFmtId="3" fontId="18" fillId="0" borderId="14" xfId="0" applyNumberFormat="1" applyFont="1" applyBorder="1"/>
    <xf numFmtId="3" fontId="6" fillId="0" borderId="14" xfId="0" applyNumberFormat="1" applyFont="1" applyFill="1" applyBorder="1" applyAlignment="1">
      <alignment horizontal="right" vertical="center" wrapText="1"/>
    </xf>
    <xf numFmtId="10" fontId="6" fillId="0" borderId="14" xfId="2" applyNumberFormat="1" applyFont="1" applyBorder="1" applyAlignment="1">
      <alignment horizontal="center" vertical="center" wrapText="1"/>
    </xf>
    <xf numFmtId="10" fontId="6" fillId="0" borderId="14" xfId="2" applyNumberFormat="1" applyFont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49" fontId="8" fillId="4" borderId="14" xfId="0" applyNumberFormat="1" applyFont="1" applyFill="1" applyBorder="1" applyAlignment="1">
      <alignment horizontal="left" vertical="center" wrapText="1"/>
    </xf>
    <xf numFmtId="1" fontId="9" fillId="3" borderId="14" xfId="1" applyNumberFormat="1" applyFont="1" applyFill="1" applyBorder="1" applyAlignment="1">
      <alignment horizontal="right" vertical="center" wrapText="1"/>
    </xf>
    <xf numFmtId="165" fontId="9" fillId="3" borderId="14" xfId="0" applyNumberFormat="1" applyFont="1" applyFill="1" applyBorder="1" applyAlignment="1">
      <alignment horizontal="righ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1" fontId="9" fillId="0" borderId="14" xfId="0" applyNumberFormat="1" applyFont="1" applyBorder="1" applyAlignment="1">
      <alignment horizontal="right" vertical="center" wrapText="1"/>
    </xf>
    <xf numFmtId="1" fontId="9" fillId="0" borderId="14" xfId="1" applyNumberFormat="1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left" vertical="center" wrapText="1"/>
    </xf>
    <xf numFmtId="1" fontId="9" fillId="3" borderId="14" xfId="0" applyNumberFormat="1" applyFont="1" applyFill="1" applyBorder="1" applyAlignment="1">
      <alignment horizontal="right" vertical="center" wrapText="1"/>
    </xf>
    <xf numFmtId="0" fontId="12" fillId="5" borderId="14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horizontal="left" vertical="center" wrapText="1"/>
    </xf>
    <xf numFmtId="165" fontId="14" fillId="6" borderId="14" xfId="0" applyNumberFormat="1" applyFont="1" applyFill="1" applyBorder="1" applyAlignment="1">
      <alignment horizontal="right" vertical="center" wrapText="1"/>
    </xf>
    <xf numFmtId="10" fontId="14" fillId="3" borderId="14" xfId="0" applyNumberFormat="1" applyFont="1" applyFill="1" applyBorder="1" applyAlignment="1">
      <alignment horizontal="right" vertical="center" wrapText="1"/>
    </xf>
    <xf numFmtId="0" fontId="13" fillId="0" borderId="14" xfId="0" applyFont="1" applyBorder="1" applyAlignment="1">
      <alignment horizontal="left" vertical="center" wrapText="1"/>
    </xf>
    <xf numFmtId="165" fontId="14" fillId="0" borderId="14" xfId="0" applyNumberFormat="1" applyFont="1" applyBorder="1" applyAlignment="1">
      <alignment horizontal="right" vertical="center" wrapText="1"/>
    </xf>
    <xf numFmtId="10" fontId="14" fillId="0" borderId="14" xfId="0" applyNumberFormat="1" applyFont="1" applyBorder="1" applyAlignment="1">
      <alignment horizontal="right" vertical="center" wrapText="1"/>
    </xf>
    <xf numFmtId="10" fontId="14" fillId="0" borderId="14" xfId="2" applyNumberFormat="1" applyFont="1" applyBorder="1" applyAlignment="1">
      <alignment horizontal="right" vertical="center" wrapText="1"/>
    </xf>
    <xf numFmtId="0" fontId="10" fillId="0" borderId="14" xfId="0" applyFont="1" applyBorder="1" applyAlignment="1">
      <alignment vertical="center" wrapText="1"/>
    </xf>
    <xf numFmtId="10" fontId="11" fillId="0" borderId="14" xfId="0" applyNumberFormat="1" applyFont="1" applyBorder="1" applyAlignment="1">
      <alignment horizontal="right" vertical="center" wrapText="1"/>
    </xf>
    <xf numFmtId="165" fontId="9" fillId="6" borderId="14" xfId="0" applyNumberFormat="1" applyFont="1" applyFill="1" applyBorder="1" applyAlignment="1">
      <alignment horizontal="right" vertical="center" wrapText="1"/>
    </xf>
    <xf numFmtId="0" fontId="22" fillId="0" borderId="0" xfId="0" applyFont="1"/>
    <xf numFmtId="3" fontId="11" fillId="0" borderId="14" xfId="0" applyNumberFormat="1" applyFont="1" applyBorder="1" applyAlignment="1">
      <alignment horizontal="right" vertical="center" wrapText="1"/>
    </xf>
    <xf numFmtId="165" fontId="9" fillId="4" borderId="14" xfId="0" applyNumberFormat="1" applyFont="1" applyFill="1" applyBorder="1" applyAlignment="1">
      <alignment horizontal="right" vertical="center" wrapText="1"/>
    </xf>
    <xf numFmtId="165" fontId="14" fillId="4" borderId="14" xfId="0" applyNumberFormat="1" applyFont="1" applyFill="1" applyBorder="1" applyAlignment="1">
      <alignment horizontal="right" vertical="center" wrapText="1"/>
    </xf>
    <xf numFmtId="1" fontId="14" fillId="0" borderId="14" xfId="0" applyNumberFormat="1" applyFont="1" applyBorder="1" applyAlignment="1">
      <alignment horizontal="right" vertical="center" wrapText="1"/>
    </xf>
    <xf numFmtId="10" fontId="9" fillId="0" borderId="14" xfId="0" applyNumberFormat="1" applyFont="1" applyFill="1" applyBorder="1" applyAlignment="1">
      <alignment horizontal="right" vertical="center" wrapText="1"/>
    </xf>
    <xf numFmtId="10" fontId="9" fillId="0" borderId="14" xfId="2" applyNumberFormat="1" applyFont="1" applyFill="1" applyBorder="1" applyAlignment="1">
      <alignment horizontal="right" vertical="center" wrapText="1"/>
    </xf>
    <xf numFmtId="49" fontId="13" fillId="4" borderId="14" xfId="0" applyNumberFormat="1" applyFont="1" applyFill="1" applyBorder="1" applyAlignment="1">
      <alignment horizontal="left" vertical="center" wrapText="1"/>
    </xf>
    <xf numFmtId="1" fontId="14" fillId="3" borderId="14" xfId="0" applyNumberFormat="1" applyFont="1" applyFill="1" applyBorder="1" applyAlignment="1">
      <alignment horizontal="right" vertical="center" wrapText="1"/>
    </xf>
    <xf numFmtId="1" fontId="14" fillId="0" borderId="14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3" fontId="9" fillId="0" borderId="14" xfId="0" applyNumberFormat="1" applyFont="1" applyFill="1" applyBorder="1" applyAlignment="1">
      <alignment horizontal="right"/>
    </xf>
    <xf numFmtId="10" fontId="11" fillId="3" borderId="14" xfId="0" applyNumberFormat="1" applyFont="1" applyFill="1" applyBorder="1" applyAlignment="1">
      <alignment horizontal="right" vertical="center" wrapText="1"/>
    </xf>
    <xf numFmtId="0" fontId="7" fillId="5" borderId="13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1" fontId="9" fillId="0" borderId="14" xfId="0" applyNumberFormat="1" applyFont="1" applyFill="1" applyBorder="1" applyAlignment="1">
      <alignment horizontal="right" vertical="center" wrapText="1"/>
    </xf>
    <xf numFmtId="10" fontId="20" fillId="0" borderId="14" xfId="0" applyNumberFormat="1" applyFont="1" applyFill="1" applyBorder="1" applyAlignment="1">
      <alignment horizontal="right" vertical="center" wrapText="1"/>
    </xf>
    <xf numFmtId="0" fontId="0" fillId="0" borderId="0" xfId="0" applyFill="1"/>
    <xf numFmtId="10" fontId="14" fillId="0" borderId="14" xfId="0" applyNumberFormat="1" applyFont="1" applyFill="1" applyBorder="1" applyAlignment="1">
      <alignment horizontal="right" vertical="center" wrapText="1"/>
    </xf>
    <xf numFmtId="10" fontId="11" fillId="0" borderId="14" xfId="0" applyNumberFormat="1" applyFont="1" applyFill="1" applyBorder="1" applyAlignment="1">
      <alignment horizontal="right" vertical="center" wrapText="1"/>
    </xf>
    <xf numFmtId="10" fontId="20" fillId="3" borderId="14" xfId="0" applyNumberFormat="1" applyFont="1" applyFill="1" applyBorder="1" applyAlignment="1">
      <alignment horizontal="right" vertical="center" wrapText="1"/>
    </xf>
    <xf numFmtId="1" fontId="9" fillId="4" borderId="14" xfId="0" applyNumberFormat="1" applyFont="1" applyFill="1" applyBorder="1" applyAlignment="1">
      <alignment horizontal="right" vertical="center" wrapText="1"/>
    </xf>
    <xf numFmtId="1" fontId="6" fillId="3" borderId="14" xfId="0" applyNumberFormat="1" applyFont="1" applyFill="1" applyBorder="1" applyAlignment="1">
      <alignment horizontal="right" vertical="center" wrapText="1"/>
    </xf>
    <xf numFmtId="0" fontId="23" fillId="0" borderId="0" xfId="0" applyFont="1"/>
    <xf numFmtId="3" fontId="3" fillId="0" borderId="14" xfId="0" applyNumberFormat="1" applyFont="1" applyBorder="1" applyAlignment="1"/>
    <xf numFmtId="0" fontId="6" fillId="0" borderId="14" xfId="0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/>
    </xf>
    <xf numFmtId="0" fontId="6" fillId="0" borderId="14" xfId="0" applyFont="1" applyBorder="1" applyAlignment="1">
      <alignment horizontal="right" vertical="center" wrapText="1"/>
    </xf>
    <xf numFmtId="3" fontId="2" fillId="0" borderId="15" xfId="0" applyNumberFormat="1" applyFont="1" applyFill="1" applyBorder="1"/>
    <xf numFmtId="3" fontId="29" fillId="0" borderId="14" xfId="0" applyNumberFormat="1" applyFont="1" applyFill="1" applyBorder="1"/>
    <xf numFmtId="3" fontId="2" fillId="0" borderId="14" xfId="0" applyNumberFormat="1" applyFont="1" applyFill="1" applyBorder="1"/>
    <xf numFmtId="3" fontId="2" fillId="0" borderId="14" xfId="0" applyNumberFormat="1" applyFont="1" applyBorder="1"/>
    <xf numFmtId="3" fontId="2" fillId="0" borderId="14" xfId="0" applyNumberFormat="1" applyFont="1" applyBorder="1" applyAlignment="1">
      <alignment horizontal="right"/>
    </xf>
    <xf numFmtId="10" fontId="7" fillId="5" borderId="14" xfId="2" applyNumberFormat="1" applyFont="1" applyFill="1" applyBorder="1" applyAlignment="1">
      <alignment vertical="center" wrapText="1"/>
    </xf>
    <xf numFmtId="0" fontId="26" fillId="5" borderId="14" xfId="0" applyFont="1" applyFill="1" applyBorder="1" applyAlignment="1">
      <alignment vertical="center" wrapText="1"/>
    </xf>
    <xf numFmtId="0" fontId="27" fillId="4" borderId="14" xfId="0" applyFont="1" applyFill="1" applyBorder="1" applyAlignment="1">
      <alignment horizontal="left" vertical="center" wrapText="1"/>
    </xf>
    <xf numFmtId="165" fontId="28" fillId="4" borderId="14" xfId="0" applyNumberFormat="1" applyFont="1" applyFill="1" applyBorder="1" applyAlignment="1">
      <alignment horizontal="right" vertical="center" wrapText="1"/>
    </xf>
    <xf numFmtId="10" fontId="28" fillId="3" borderId="14" xfId="0" applyNumberFormat="1" applyFont="1" applyFill="1" applyBorder="1" applyAlignment="1">
      <alignment horizontal="right" vertical="center" wrapText="1"/>
    </xf>
    <xf numFmtId="10" fontId="28" fillId="3" borderId="14" xfId="2" applyNumberFormat="1" applyFont="1" applyFill="1" applyBorder="1" applyAlignment="1">
      <alignment horizontal="right" vertical="center" wrapText="1"/>
    </xf>
    <xf numFmtId="0" fontId="27" fillId="0" borderId="14" xfId="0" applyFont="1" applyBorder="1" applyAlignment="1">
      <alignment horizontal="left" vertical="center" wrapText="1"/>
    </xf>
    <xf numFmtId="165" fontId="28" fillId="0" borderId="14" xfId="0" applyNumberFormat="1" applyFont="1" applyBorder="1" applyAlignment="1">
      <alignment horizontal="right" vertical="center" wrapText="1"/>
    </xf>
    <xf numFmtId="1" fontId="28" fillId="0" borderId="14" xfId="0" applyNumberFormat="1" applyFont="1" applyBorder="1" applyAlignment="1">
      <alignment horizontal="right" vertical="center" wrapText="1"/>
    </xf>
    <xf numFmtId="10" fontId="28" fillId="0" borderId="14" xfId="0" applyNumberFormat="1" applyFont="1" applyBorder="1" applyAlignment="1">
      <alignment horizontal="right" vertical="center" wrapText="1"/>
    </xf>
    <xf numFmtId="1" fontId="28" fillId="3" borderId="14" xfId="0" applyNumberFormat="1" applyFont="1" applyFill="1" applyBorder="1" applyAlignment="1">
      <alignment horizontal="right" vertical="center" wrapText="1"/>
    </xf>
    <xf numFmtId="10" fontId="30" fillId="3" borderId="14" xfId="0" applyNumberFormat="1" applyFont="1" applyFill="1" applyBorder="1" applyAlignment="1">
      <alignment horizontal="right" vertical="center" wrapText="1"/>
    </xf>
    <xf numFmtId="0" fontId="31" fillId="0" borderId="14" xfId="0" applyFont="1" applyBorder="1" applyAlignment="1">
      <alignment vertical="center" wrapText="1"/>
    </xf>
    <xf numFmtId="10" fontId="30" fillId="0" borderId="14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vertical="center" wrapText="1"/>
    </xf>
    <xf numFmtId="1" fontId="14" fillId="0" borderId="14" xfId="0" quotePrefix="1" applyNumberFormat="1" applyFont="1" applyFill="1" applyBorder="1" applyAlignment="1">
      <alignment horizontal="right" vertical="center" wrapText="1"/>
    </xf>
    <xf numFmtId="0" fontId="5" fillId="7" borderId="0" xfId="0" applyFont="1" applyFill="1" applyAlignment="1">
      <alignment vertical="center"/>
    </xf>
    <xf numFmtId="0" fontId="6" fillId="7" borderId="0" xfId="0" applyFont="1" applyFill="1"/>
    <xf numFmtId="0" fontId="0" fillId="7" borderId="0" xfId="0" applyFill="1"/>
    <xf numFmtId="0" fontId="2" fillId="0" borderId="14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vertical="center"/>
    </xf>
    <xf numFmtId="3" fontId="6" fillId="3" borderId="14" xfId="0" applyNumberFormat="1" applyFont="1" applyFill="1" applyBorder="1" applyAlignment="1">
      <alignment horizontal="left" vertical="center" wrapText="1"/>
    </xf>
    <xf numFmtId="10" fontId="6" fillId="3" borderId="14" xfId="2" applyNumberFormat="1" applyFont="1" applyFill="1" applyBorder="1" applyAlignment="1">
      <alignment horizontal="left" vertical="center" wrapText="1"/>
    </xf>
    <xf numFmtId="3" fontId="2" fillId="0" borderId="14" xfId="0" applyNumberFormat="1" applyFont="1" applyBorder="1" applyAlignment="1">
      <alignment horizontal="right" vertical="center"/>
    </xf>
    <xf numFmtId="10" fontId="2" fillId="0" borderId="14" xfId="2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 wrapText="1"/>
    </xf>
    <xf numFmtId="10" fontId="2" fillId="0" borderId="14" xfId="2" applyNumberFormat="1" applyFont="1" applyFill="1" applyBorder="1" applyAlignment="1">
      <alignment horizontal="right" vertical="center"/>
    </xf>
    <xf numFmtId="10" fontId="2" fillId="0" borderId="14" xfId="0" applyNumberFormat="1" applyFont="1" applyBorder="1" applyAlignment="1">
      <alignment horizontal="right" vertical="center"/>
    </xf>
    <xf numFmtId="0" fontId="12" fillId="2" borderId="14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3" fontId="14" fillId="0" borderId="14" xfId="0" applyNumberFormat="1" applyFont="1" applyBorder="1" applyAlignment="1">
      <alignment horizontal="right"/>
    </xf>
    <xf numFmtId="10" fontId="2" fillId="0" borderId="14" xfId="2" applyNumberFormat="1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right" vertical="center" wrapText="1"/>
    </xf>
    <xf numFmtId="0" fontId="14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 wrapText="1"/>
    </xf>
    <xf numFmtId="10" fontId="2" fillId="0" borderId="14" xfId="2" applyNumberFormat="1" applyFont="1" applyBorder="1" applyAlignment="1">
      <alignment horizontal="right" vertical="center" wrapText="1"/>
    </xf>
    <xf numFmtId="3" fontId="14" fillId="0" borderId="14" xfId="0" applyNumberFormat="1" applyFont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right" vertical="center"/>
    </xf>
    <xf numFmtId="10" fontId="2" fillId="0" borderId="14" xfId="2" applyNumberFormat="1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right" vertical="center" wrapText="1"/>
    </xf>
    <xf numFmtId="3" fontId="18" fillId="0" borderId="14" xfId="0" applyNumberFormat="1" applyFont="1" applyBorder="1" applyAlignment="1">
      <alignment horizontal="right"/>
    </xf>
    <xf numFmtId="0" fontId="12" fillId="3" borderId="14" xfId="0" applyFont="1" applyFill="1" applyBorder="1" applyAlignment="1">
      <alignment horizontal="right" vertical="center" wrapText="1"/>
    </xf>
    <xf numFmtId="1" fontId="14" fillId="3" borderId="14" xfId="1" applyNumberFormat="1" applyFont="1" applyFill="1" applyBorder="1" applyAlignment="1">
      <alignment horizontal="right" vertical="center" wrapText="1"/>
    </xf>
    <xf numFmtId="3" fontId="18" fillId="0" borderId="14" xfId="0" applyNumberFormat="1" applyFont="1" applyBorder="1" applyAlignment="1"/>
    <xf numFmtId="3" fontId="11" fillId="0" borderId="14" xfId="0" applyNumberFormat="1" applyFont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3" fontId="14" fillId="0" borderId="14" xfId="0" applyNumberFormat="1" applyFont="1" applyBorder="1"/>
    <xf numFmtId="10" fontId="2" fillId="0" borderId="14" xfId="2" applyNumberFormat="1" applyFont="1" applyBorder="1" applyAlignment="1">
      <alignment vertical="center" wrapText="1"/>
    </xf>
    <xf numFmtId="3" fontId="2" fillId="0" borderId="14" xfId="0" applyNumberFormat="1" applyFont="1" applyBorder="1" applyAlignment="1"/>
    <xf numFmtId="0" fontId="14" fillId="3" borderId="14" xfId="0" applyFont="1" applyFill="1" applyBorder="1" applyAlignment="1">
      <alignment wrapText="1"/>
    </xf>
    <xf numFmtId="3" fontId="14" fillId="0" borderId="14" xfId="0" applyNumberFormat="1" applyFont="1" applyBorder="1" applyAlignment="1"/>
    <xf numFmtId="10" fontId="2" fillId="0" borderId="14" xfId="2" applyNumberFormat="1" applyFont="1" applyBorder="1" applyAlignment="1">
      <alignment wrapText="1"/>
    </xf>
    <xf numFmtId="3" fontId="2" fillId="0" borderId="14" xfId="0" applyNumberFormat="1" applyFont="1" applyBorder="1" applyAlignment="1">
      <alignment wrapText="1"/>
    </xf>
    <xf numFmtId="0" fontId="2" fillId="0" borderId="14" xfId="0" applyFont="1" applyBorder="1" applyAlignment="1">
      <alignment wrapText="1"/>
    </xf>
    <xf numFmtId="3" fontId="11" fillId="0" borderId="14" xfId="0" applyNumberFormat="1" applyFont="1" applyBorder="1" applyAlignment="1">
      <alignment wrapText="1"/>
    </xf>
    <xf numFmtId="0" fontId="32" fillId="3" borderId="14" xfId="0" quotePrefix="1" applyFont="1" applyFill="1" applyBorder="1" applyAlignment="1">
      <alignment horizontal="right" vertical="center" wrapText="1"/>
    </xf>
    <xf numFmtId="0" fontId="12" fillId="3" borderId="14" xfId="0" applyFont="1" applyFill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0" fontId="14" fillId="0" borderId="14" xfId="0" applyFont="1" applyBorder="1"/>
    <xf numFmtId="0" fontId="14" fillId="0" borderId="14" xfId="0" applyFont="1" applyFill="1" applyBorder="1" applyAlignment="1">
      <alignment horizontal="right" vertical="center" wrapText="1"/>
    </xf>
    <xf numFmtId="0" fontId="0" fillId="0" borderId="14" xfId="0" applyBorder="1"/>
    <xf numFmtId="0" fontId="34" fillId="0" borderId="14" xfId="0" applyFont="1" applyBorder="1"/>
    <xf numFmtId="3" fontId="2" fillId="0" borderId="0" xfId="0" applyNumberFormat="1" applyFont="1" applyFill="1" applyBorder="1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22" fillId="0" borderId="0" xfId="0" applyFont="1" applyAlignment="1">
      <alignment horizontal="left"/>
    </xf>
    <xf numFmtId="0" fontId="34" fillId="0" borderId="14" xfId="0" applyFont="1" applyFill="1" applyBorder="1"/>
    <xf numFmtId="0" fontId="2" fillId="0" borderId="14" xfId="0" applyFont="1" applyFill="1" applyBorder="1" applyAlignment="1">
      <alignment horizontal="right" vertical="center"/>
    </xf>
    <xf numFmtId="0" fontId="0" fillId="0" borderId="14" xfId="0" applyFill="1" applyBorder="1"/>
    <xf numFmtId="0" fontId="0" fillId="3" borderId="14" xfId="0" applyFill="1" applyBorder="1"/>
    <xf numFmtId="3" fontId="2" fillId="3" borderId="14" xfId="0" applyNumberFormat="1" applyFont="1" applyFill="1" applyBorder="1" applyAlignment="1">
      <alignment horizontal="right" vertical="center" wrapText="1"/>
    </xf>
    <xf numFmtId="0" fontId="34" fillId="3" borderId="14" xfId="0" applyFont="1" applyFill="1" applyBorder="1"/>
    <xf numFmtId="3" fontId="6" fillId="3" borderId="14" xfId="0" applyNumberFormat="1" applyFont="1" applyFill="1" applyBorder="1" applyAlignment="1">
      <alignment horizontal="right" vertical="center" wrapText="1"/>
    </xf>
    <xf numFmtId="1" fontId="14" fillId="3" borderId="9" xfId="0" applyNumberFormat="1" applyFont="1" applyFill="1" applyBorder="1" applyAlignment="1">
      <alignment horizontal="right" vertical="center" wrapText="1"/>
    </xf>
    <xf numFmtId="1" fontId="14" fillId="3" borderId="7" xfId="0" applyNumberFormat="1" applyFont="1" applyFill="1" applyBorder="1" applyAlignment="1">
      <alignment horizontal="right" vertical="center" wrapText="1"/>
    </xf>
    <xf numFmtId="3" fontId="2" fillId="3" borderId="14" xfId="0" applyNumberFormat="1" applyFont="1" applyFill="1" applyBorder="1" applyAlignment="1">
      <alignment horizontal="right"/>
    </xf>
    <xf numFmtId="165" fontId="14" fillId="3" borderId="14" xfId="0" applyNumberFormat="1" applyFont="1" applyFill="1" applyBorder="1" applyAlignment="1">
      <alignment horizontal="right" vertical="center" wrapText="1"/>
    </xf>
    <xf numFmtId="0" fontId="34" fillId="0" borderId="16" xfId="0" applyFont="1" applyFill="1" applyBorder="1"/>
    <xf numFmtId="0" fontId="9" fillId="0" borderId="14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vertical="center" wrapText="1"/>
    </xf>
    <xf numFmtId="3" fontId="6" fillId="0" borderId="14" xfId="0" applyNumberFormat="1" applyFont="1" applyFill="1" applyBorder="1" applyAlignment="1">
      <alignment vertical="center" wrapText="1"/>
    </xf>
    <xf numFmtId="0" fontId="14" fillId="0" borderId="14" xfId="0" applyFont="1" applyFill="1" applyBorder="1" applyAlignment="1">
      <alignment wrapText="1"/>
    </xf>
    <xf numFmtId="3" fontId="2" fillId="0" borderId="14" xfId="0" applyNumberFormat="1" applyFont="1" applyFill="1" applyBorder="1" applyAlignment="1">
      <alignment wrapText="1"/>
    </xf>
    <xf numFmtId="0" fontId="32" fillId="0" borderId="14" xfId="0" quotePrefix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right"/>
    </xf>
    <xf numFmtId="10" fontId="28" fillId="0" borderId="14" xfId="0" applyNumberFormat="1" applyFont="1" applyFill="1" applyBorder="1" applyAlignment="1">
      <alignment horizontal="right" vertical="center" wrapText="1"/>
    </xf>
    <xf numFmtId="10" fontId="30" fillId="0" borderId="14" xfId="0" applyNumberFormat="1" applyFont="1" applyFill="1" applyBorder="1" applyAlignment="1">
      <alignment horizontal="right" vertical="center" wrapText="1"/>
    </xf>
    <xf numFmtId="1" fontId="35" fillId="0" borderId="14" xfId="0" applyNumberFormat="1" applyFont="1" applyFill="1" applyBorder="1" applyAlignment="1">
      <alignment horizontal="right" vertical="center" wrapText="1"/>
    </xf>
    <xf numFmtId="10" fontId="6" fillId="0" borderId="14" xfId="0" applyNumberFormat="1" applyFont="1" applyFill="1" applyBorder="1" applyAlignment="1">
      <alignment horizontal="right" vertical="center" wrapText="1"/>
    </xf>
    <xf numFmtId="3" fontId="2" fillId="3" borderId="14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 wrapText="1"/>
    </xf>
    <xf numFmtId="3" fontId="11" fillId="0" borderId="14" xfId="0" applyNumberFormat="1" applyFont="1" applyFill="1" applyBorder="1" applyAlignment="1">
      <alignment horizontal="right" vertical="center" wrapText="1"/>
    </xf>
    <xf numFmtId="165" fontId="9" fillId="0" borderId="16" xfId="0" applyNumberFormat="1" applyFont="1" applyFill="1" applyBorder="1" applyAlignment="1">
      <alignment horizontal="right" vertical="center" wrapText="1"/>
    </xf>
    <xf numFmtId="9" fontId="9" fillId="0" borderId="14" xfId="2" applyFont="1" applyFill="1" applyBorder="1" applyAlignment="1">
      <alignment horizontal="right" vertical="center" wrapText="1"/>
    </xf>
    <xf numFmtId="165" fontId="9" fillId="0" borderId="14" xfId="0" applyNumberFormat="1" applyFont="1" applyFill="1" applyBorder="1" applyAlignment="1">
      <alignment horizontal="right" vertical="center" wrapText="1"/>
    </xf>
    <xf numFmtId="10" fontId="9" fillId="3" borderId="16" xfId="2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left"/>
    </xf>
    <xf numFmtId="0" fontId="0" fillId="8" borderId="0" xfId="0" applyFill="1"/>
    <xf numFmtId="9" fontId="14" fillId="3" borderId="14" xfId="0" applyNumberFormat="1" applyFont="1" applyFill="1" applyBorder="1" applyAlignment="1">
      <alignment horizontal="right" vertical="center" wrapText="1"/>
    </xf>
  </cellXfs>
  <cellStyles count="130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Report!$A$22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9C-634D-A3A5-E25B542751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9C-634D-A3A5-E25B542751D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9C-634D-A3A5-E25B542751D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9C-634D-A3A5-E25B542751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9C-634D-A3A5-E25B542751D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9C-634D-A3A5-E25B542751D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9C-634D-A3A5-E25B542751D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9C-634D-A3A5-E25B542751D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9C-634D-A3A5-E25B542751D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9C-634D-A3A5-E25B542751D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9C-634D-A3A5-E25B542751D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9C-634D-A3A5-E25B542751D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9C-634D-A3A5-E25B542751D1}"/>
                </c:ext>
              </c:extLst>
            </c:dLbl>
            <c:dLbl>
              <c:idx val="14"/>
              <c:layout>
                <c:manualLayout>
                  <c:x val="-1.7784491176838526E-2"/>
                  <c:y val="1.9163763066202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48-4FBD-8610-1390326144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Report!$F$3:$T$3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Report!$F$22:$T$22</c:f>
              <c:numCache>
                <c:formatCode>#,##0</c:formatCode>
                <c:ptCount val="15"/>
                <c:pt idx="0">
                  <c:v>5629</c:v>
                </c:pt>
                <c:pt idx="1">
                  <c:v>5543</c:v>
                </c:pt>
                <c:pt idx="2">
                  <c:v>5378</c:v>
                </c:pt>
                <c:pt idx="3">
                  <c:v>5365</c:v>
                </c:pt>
                <c:pt idx="4">
                  <c:v>5331</c:v>
                </c:pt>
                <c:pt idx="5">
                  <c:v>5259</c:v>
                </c:pt>
                <c:pt idx="6">
                  <c:v>5260</c:v>
                </c:pt>
                <c:pt idx="7">
                  <c:v>5276</c:v>
                </c:pt>
                <c:pt idx="8">
                  <c:v>5396</c:v>
                </c:pt>
                <c:pt idx="9">
                  <c:v>5475</c:v>
                </c:pt>
                <c:pt idx="10">
                  <c:v>5525</c:v>
                </c:pt>
                <c:pt idx="11">
                  <c:v>5613</c:v>
                </c:pt>
                <c:pt idx="12">
                  <c:v>5707</c:v>
                </c:pt>
                <c:pt idx="13">
                  <c:v>5550</c:v>
                </c:pt>
                <c:pt idx="14">
                  <c:v>5581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E9C-634D-A3A5-E25B54275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118863"/>
        <c:axId val="2064323855"/>
      </c:lineChart>
      <c:lineChart>
        <c:grouping val="standard"/>
        <c:varyColors val="0"/>
        <c:ser>
          <c:idx val="0"/>
          <c:order val="0"/>
          <c:tx>
            <c:strRef>
              <c:f>Report!$A$18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50800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2411402327851463E-3"/>
                  <c:y val="1.1886035779775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27-624D-AFF1-1F7B4E9047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E9C-634D-A3A5-E25B542751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E9C-634D-A3A5-E25B542751D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E9C-634D-A3A5-E25B542751D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E9C-634D-A3A5-E25B542751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E9C-634D-A3A5-E25B542751D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E9C-634D-A3A5-E25B542751D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E9C-634D-A3A5-E25B542751D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E9C-634D-A3A5-E25B542751D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E9C-634D-A3A5-E25B542751D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E9C-634D-A3A5-E25B542751D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E9C-634D-A3A5-E25B542751D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E9C-634D-A3A5-E25B542751D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E9C-634D-A3A5-E25B542751D1}"/>
                </c:ext>
              </c:extLst>
            </c:dLbl>
            <c:dLbl>
              <c:idx val="14"/>
              <c:layout>
                <c:manualLayout>
                  <c:x val="-2.1341389412206403E-2"/>
                  <c:y val="-2.2648083623693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48-4FBD-8610-1390326144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Report!$F$3:$T$3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Report!$F$18:$T$18</c:f>
              <c:numCache>
                <c:formatCode>#,##0</c:formatCode>
                <c:ptCount val="15"/>
                <c:pt idx="0">
                  <c:v>328</c:v>
                </c:pt>
                <c:pt idx="1">
                  <c:v>352</c:v>
                </c:pt>
                <c:pt idx="2">
                  <c:v>378</c:v>
                </c:pt>
                <c:pt idx="3">
                  <c:v>378</c:v>
                </c:pt>
                <c:pt idx="4">
                  <c:v>397</c:v>
                </c:pt>
                <c:pt idx="5">
                  <c:v>436</c:v>
                </c:pt>
                <c:pt idx="6">
                  <c:v>447</c:v>
                </c:pt>
                <c:pt idx="7" formatCode="General">
                  <c:v>458</c:v>
                </c:pt>
                <c:pt idx="8" formatCode="General">
                  <c:v>495</c:v>
                </c:pt>
                <c:pt idx="9" formatCode="General">
                  <c:v>517</c:v>
                </c:pt>
                <c:pt idx="10" formatCode="General">
                  <c:v>548</c:v>
                </c:pt>
                <c:pt idx="11" formatCode="General">
                  <c:v>581</c:v>
                </c:pt>
                <c:pt idx="12" formatCode="General">
                  <c:v>583</c:v>
                </c:pt>
                <c:pt idx="13" formatCode="General">
                  <c:v>585</c:v>
                </c:pt>
                <c:pt idx="14" formatCode="General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E9C-634D-A3A5-E25B54275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160047"/>
        <c:axId val="2109086399"/>
      </c:lineChart>
      <c:catAx>
        <c:axId val="20901188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323855"/>
        <c:crosses val="autoZero"/>
        <c:auto val="1"/>
        <c:lblAlgn val="ctr"/>
        <c:lblOffset val="100"/>
        <c:noMultiLvlLbl val="0"/>
      </c:catAx>
      <c:valAx>
        <c:axId val="2064323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5 (red)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118863"/>
        <c:crosses val="autoZero"/>
        <c:crossBetween val="between"/>
      </c:valAx>
      <c:valAx>
        <c:axId val="2109086399"/>
        <c:scaling>
          <c:orientation val="minMax"/>
          <c:max val="680"/>
          <c:min val="2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FI Enrolment in SD 5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160047"/>
        <c:crosses val="max"/>
        <c:crossBetween val="between"/>
      </c:valAx>
      <c:catAx>
        <c:axId val="20941600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90863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656695668152796"/>
          <c:y val="0.10239158003386652"/>
          <c:w val="0.3177159969925783"/>
          <c:h val="0.1517904375781681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329718736323325E-2"/>
                  <c:y val="-3.08304360115056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3C-D84A-B10C-419FD65C985B}"/>
                </c:ext>
              </c:extLst>
            </c:dLbl>
            <c:dLbl>
              <c:idx val="14"/>
              <c:layout>
                <c:manualLayout>
                  <c:x val="-3.9764769026331631E-3"/>
                  <c:y val="3.46605219572575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A0-47EB-9607-C4093D284A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Report!$F$643:$T$643</c:f>
              <c:numCache>
                <c:formatCode>#,##0</c:formatCode>
                <c:ptCount val="15"/>
                <c:pt idx="0">
                  <c:v>19432</c:v>
                </c:pt>
                <c:pt idx="1">
                  <c:v>19567</c:v>
                </c:pt>
                <c:pt idx="2">
                  <c:v>19509</c:v>
                </c:pt>
                <c:pt idx="3">
                  <c:v>19879</c:v>
                </c:pt>
                <c:pt idx="4">
                  <c:v>19402</c:v>
                </c:pt>
                <c:pt idx="5">
                  <c:v>19394</c:v>
                </c:pt>
                <c:pt idx="6">
                  <c:v>19182</c:v>
                </c:pt>
                <c:pt idx="7">
                  <c:v>19292</c:v>
                </c:pt>
                <c:pt idx="8">
                  <c:v>19092</c:v>
                </c:pt>
                <c:pt idx="9">
                  <c:v>19500</c:v>
                </c:pt>
                <c:pt idx="10">
                  <c:v>19483</c:v>
                </c:pt>
                <c:pt idx="11">
                  <c:v>19805</c:v>
                </c:pt>
                <c:pt idx="12">
                  <c:v>20201</c:v>
                </c:pt>
                <c:pt idx="13">
                  <c:v>19556</c:v>
                </c:pt>
                <c:pt idx="14">
                  <c:v>18965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3C-D84A-B10C-419FD65C9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733299601480824E-2"/>
                  <c:y val="-2.26732161935321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3C-D84A-B10C-419FD65C985B}"/>
                </c:ext>
              </c:extLst>
            </c:dLbl>
            <c:dLbl>
              <c:idx val="14"/>
              <c:layout>
                <c:manualLayout>
                  <c:x val="-2.2898057052886257E-2"/>
                  <c:y val="2.29763199172128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A0-47EB-9607-C4093D284A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Report!$F$639:$T$639</c:f>
              <c:numCache>
                <c:formatCode>#,##0</c:formatCode>
                <c:ptCount val="15"/>
                <c:pt idx="0">
                  <c:v>1162</c:v>
                </c:pt>
                <c:pt idx="1">
                  <c:v>1187</c:v>
                </c:pt>
                <c:pt idx="2">
                  <c:v>1107</c:v>
                </c:pt>
                <c:pt idx="3">
                  <c:v>1195</c:v>
                </c:pt>
                <c:pt idx="4">
                  <c:v>1202</c:v>
                </c:pt>
                <c:pt idx="5">
                  <c:v>1207</c:v>
                </c:pt>
                <c:pt idx="6">
                  <c:v>1231</c:v>
                </c:pt>
                <c:pt idx="7">
                  <c:v>1245</c:v>
                </c:pt>
                <c:pt idx="8">
                  <c:v>1319</c:v>
                </c:pt>
                <c:pt idx="9">
                  <c:v>1340</c:v>
                </c:pt>
                <c:pt idx="10">
                  <c:v>1344</c:v>
                </c:pt>
                <c:pt idx="11">
                  <c:v>1352</c:v>
                </c:pt>
                <c:pt idx="12">
                  <c:v>1280</c:v>
                </c:pt>
                <c:pt idx="13">
                  <c:v>1229</c:v>
                </c:pt>
                <c:pt idx="14">
                  <c:v>1167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3C-D84A-B10C-419FD65C9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in val="18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34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</c:valAx>
      <c:valAx>
        <c:axId val="2134639887"/>
        <c:scaling>
          <c:orientation val="minMax"/>
          <c:min val="9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34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234037265986379"/>
          <c:y val="7.2592254478295967E-2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161250490454156E-2"/>
                  <c:y val="-2.55835683460687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7E-4B4A-92E0-34BB90A9DE3F}"/>
                </c:ext>
              </c:extLst>
            </c:dLbl>
            <c:dLbl>
              <c:idx val="14"/>
              <c:layout>
                <c:manualLayout>
                  <c:x val="-3.0832547890827931E-2"/>
                  <c:y val="2.0876829582193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95-4AD1-9947-43365BFD2D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Report!$F$712:$T$712</c:f>
              <c:numCache>
                <c:formatCode>#,##0</c:formatCode>
                <c:ptCount val="15"/>
                <c:pt idx="0">
                  <c:v>19871</c:v>
                </c:pt>
                <c:pt idx="1">
                  <c:v>19767</c:v>
                </c:pt>
                <c:pt idx="2">
                  <c:v>19788</c:v>
                </c:pt>
                <c:pt idx="3">
                  <c:v>19812</c:v>
                </c:pt>
                <c:pt idx="4">
                  <c:v>19603</c:v>
                </c:pt>
                <c:pt idx="5">
                  <c:v>19902</c:v>
                </c:pt>
                <c:pt idx="6">
                  <c:v>19944</c:v>
                </c:pt>
                <c:pt idx="7">
                  <c:v>20204</c:v>
                </c:pt>
                <c:pt idx="8">
                  <c:v>20512</c:v>
                </c:pt>
                <c:pt idx="9">
                  <c:v>21586</c:v>
                </c:pt>
                <c:pt idx="10">
                  <c:v>21892</c:v>
                </c:pt>
                <c:pt idx="11">
                  <c:v>22186</c:v>
                </c:pt>
                <c:pt idx="12">
                  <c:v>22451</c:v>
                </c:pt>
                <c:pt idx="13">
                  <c:v>22194</c:v>
                </c:pt>
                <c:pt idx="14">
                  <c:v>22309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7E-4B4A-92E0-34BB90A9D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341773470973602E-2"/>
                  <c:y val="-1.62122828361090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7E-4B4A-92E0-34BB90A9DE3F}"/>
                </c:ext>
              </c:extLst>
            </c:dLbl>
            <c:dLbl>
              <c:idx val="14"/>
              <c:layout>
                <c:manualLayout>
                  <c:x val="-2.4903211757976437E-2"/>
                  <c:y val="2.2616565380709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95-4AD1-9947-43365BFD2D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Report!$F$708:$T$708</c:f>
              <c:numCache>
                <c:formatCode>#,##0</c:formatCode>
                <c:ptCount val="15"/>
                <c:pt idx="0">
                  <c:v>1429</c:v>
                </c:pt>
                <c:pt idx="1">
                  <c:v>1444</c:v>
                </c:pt>
                <c:pt idx="2">
                  <c:v>1416</c:v>
                </c:pt>
                <c:pt idx="3">
                  <c:v>1374</c:v>
                </c:pt>
                <c:pt idx="4">
                  <c:v>1379</c:v>
                </c:pt>
                <c:pt idx="5">
                  <c:v>1409</c:v>
                </c:pt>
                <c:pt idx="6">
                  <c:v>1433</c:v>
                </c:pt>
                <c:pt idx="7">
                  <c:v>1443</c:v>
                </c:pt>
                <c:pt idx="8">
                  <c:v>1448</c:v>
                </c:pt>
                <c:pt idx="9">
                  <c:v>1542</c:v>
                </c:pt>
                <c:pt idx="10">
                  <c:v>1476</c:v>
                </c:pt>
                <c:pt idx="11">
                  <c:v>1473</c:v>
                </c:pt>
                <c:pt idx="12">
                  <c:v>1451</c:v>
                </c:pt>
                <c:pt idx="13">
                  <c:v>1421</c:v>
                </c:pt>
                <c:pt idx="14">
                  <c:v>1398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7E-4B4A-92E0-34BB90A9D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in val="19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35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</c:valAx>
      <c:valAx>
        <c:axId val="2134639887"/>
        <c:scaling>
          <c:orientation val="minMax"/>
          <c:max val="1600"/>
          <c:min val="13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35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221171617660466"/>
          <c:y val="0.18484955451419294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799917197171508E-2"/>
                  <c:y val="3.6421198226412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94-1F4E-A010-FA3F28F14C6F}"/>
                </c:ext>
              </c:extLst>
            </c:dLbl>
            <c:dLbl>
              <c:idx val="14"/>
              <c:layout>
                <c:manualLayout>
                  <c:x val="-2.8460824624603295E-2"/>
                  <c:y val="3.41741107820770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02-4978-822D-E66DE0534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Report!$F$781:$T$781</c:f>
              <c:numCache>
                <c:formatCode>#,##0</c:formatCode>
                <c:ptCount val="15"/>
                <c:pt idx="0">
                  <c:v>67112</c:v>
                </c:pt>
                <c:pt idx="1">
                  <c:v>67713</c:v>
                </c:pt>
                <c:pt idx="2">
                  <c:v>69109</c:v>
                </c:pt>
                <c:pt idx="3">
                  <c:v>72277</c:v>
                </c:pt>
                <c:pt idx="4">
                  <c:v>69461</c:v>
                </c:pt>
                <c:pt idx="5">
                  <c:v>71974</c:v>
                </c:pt>
                <c:pt idx="6">
                  <c:v>72273</c:v>
                </c:pt>
                <c:pt idx="7">
                  <c:v>70765</c:v>
                </c:pt>
                <c:pt idx="8">
                  <c:v>70941</c:v>
                </c:pt>
                <c:pt idx="9">
                  <c:v>71838</c:v>
                </c:pt>
                <c:pt idx="10">
                  <c:v>72782</c:v>
                </c:pt>
                <c:pt idx="11">
                  <c:v>73639</c:v>
                </c:pt>
                <c:pt idx="12">
                  <c:v>75605</c:v>
                </c:pt>
                <c:pt idx="13">
                  <c:v>75696</c:v>
                </c:pt>
                <c:pt idx="14">
                  <c:v>72997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94-1F4E-A010-FA3F28F14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265851010469239E-3"/>
                  <c:y val="-3.05754408660358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94-1F4E-A010-FA3F28F14C6F}"/>
                </c:ext>
              </c:extLst>
            </c:dLbl>
            <c:dLbl>
              <c:idx val="14"/>
              <c:layout>
                <c:manualLayout>
                  <c:x val="-2.6089078984546737E-2"/>
                  <c:y val="2.25459621492760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02-4978-822D-E66DE0534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Report!$F$777:$T$777</c:f>
              <c:numCache>
                <c:formatCode>#,##0</c:formatCode>
                <c:ptCount val="15"/>
                <c:pt idx="0">
                  <c:v>2931</c:v>
                </c:pt>
                <c:pt idx="1">
                  <c:v>2790</c:v>
                </c:pt>
                <c:pt idx="2">
                  <c:v>2897</c:v>
                </c:pt>
                <c:pt idx="3">
                  <c:v>3013</c:v>
                </c:pt>
                <c:pt idx="4">
                  <c:v>3112</c:v>
                </c:pt>
                <c:pt idx="5">
                  <c:v>3170</c:v>
                </c:pt>
                <c:pt idx="6">
                  <c:v>3295</c:v>
                </c:pt>
                <c:pt idx="7">
                  <c:v>3357</c:v>
                </c:pt>
                <c:pt idx="8">
                  <c:v>3398</c:v>
                </c:pt>
                <c:pt idx="9">
                  <c:v>3362</c:v>
                </c:pt>
                <c:pt idx="10">
                  <c:v>3252</c:v>
                </c:pt>
                <c:pt idx="11">
                  <c:v>3239</c:v>
                </c:pt>
                <c:pt idx="12">
                  <c:v>3221</c:v>
                </c:pt>
                <c:pt idx="13">
                  <c:v>3099</c:v>
                </c:pt>
                <c:pt idx="14">
                  <c:v>3052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94-1F4E-A010-FA3F28F14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77000"/>
          <c:min val="6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36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2000"/>
      </c:valAx>
      <c:valAx>
        <c:axId val="2134639887"/>
        <c:scaling>
          <c:orientation val="minMax"/>
          <c:min val="2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36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500373615450646"/>
          <c:y val="0.48382611643944984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618974735249984E-2"/>
                  <c:y val="-1.8924245534231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12-1344-8AC7-47A9AF56BE6B}"/>
                </c:ext>
              </c:extLst>
            </c:dLbl>
            <c:dLbl>
              <c:idx val="14"/>
              <c:layout>
                <c:manualLayout>
                  <c:x val="-2.6229047740997446E-2"/>
                  <c:y val="1.92577057359152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B2-4E6C-8902-B0998682C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Report!$F$850:$T$850</c:f>
              <c:numCache>
                <c:formatCode>#,##0</c:formatCode>
                <c:ptCount val="15"/>
                <c:pt idx="0">
                  <c:v>16678</c:v>
                </c:pt>
                <c:pt idx="1">
                  <c:v>16522</c:v>
                </c:pt>
                <c:pt idx="2">
                  <c:v>16795</c:v>
                </c:pt>
                <c:pt idx="3">
                  <c:v>16456</c:v>
                </c:pt>
                <c:pt idx="4">
                  <c:v>16352</c:v>
                </c:pt>
                <c:pt idx="5">
                  <c:v>16123</c:v>
                </c:pt>
                <c:pt idx="6">
                  <c:v>16006</c:v>
                </c:pt>
                <c:pt idx="7">
                  <c:v>15978</c:v>
                </c:pt>
                <c:pt idx="8">
                  <c:v>16320</c:v>
                </c:pt>
                <c:pt idx="9">
                  <c:v>16414</c:v>
                </c:pt>
                <c:pt idx="10">
                  <c:v>16489</c:v>
                </c:pt>
                <c:pt idx="11">
                  <c:v>16525</c:v>
                </c:pt>
                <c:pt idx="12">
                  <c:v>16681</c:v>
                </c:pt>
                <c:pt idx="13">
                  <c:v>16255</c:v>
                </c:pt>
                <c:pt idx="14">
                  <c:v>15990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2-1344-8AC7-47A9AF56B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912755090162585E-2"/>
                  <c:y val="1.55415337156661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12-1344-8AC7-47A9AF56BE6B}"/>
                </c:ext>
              </c:extLst>
            </c:dLbl>
            <c:dLbl>
              <c:idx val="14"/>
              <c:layout>
                <c:manualLayout>
                  <c:x val="-2.1460129969907003E-2"/>
                  <c:y val="2.27591067788089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B2-4E6C-8902-B0998682C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Report!$F$846:$T$846</c:f>
              <c:numCache>
                <c:formatCode>#,##0</c:formatCode>
                <c:ptCount val="15"/>
                <c:pt idx="0">
                  <c:v>1746</c:v>
                </c:pt>
                <c:pt idx="1">
                  <c:v>1807</c:v>
                </c:pt>
                <c:pt idx="2">
                  <c:v>1889</c:v>
                </c:pt>
                <c:pt idx="3">
                  <c:v>1898</c:v>
                </c:pt>
                <c:pt idx="4">
                  <c:v>1974</c:v>
                </c:pt>
                <c:pt idx="5">
                  <c:v>2006</c:v>
                </c:pt>
                <c:pt idx="6">
                  <c:v>2026</c:v>
                </c:pt>
                <c:pt idx="7">
                  <c:v>2047</c:v>
                </c:pt>
                <c:pt idx="8">
                  <c:v>2047</c:v>
                </c:pt>
                <c:pt idx="9">
                  <c:v>2034</c:v>
                </c:pt>
                <c:pt idx="10">
                  <c:v>1994</c:v>
                </c:pt>
                <c:pt idx="11">
                  <c:v>2033</c:v>
                </c:pt>
                <c:pt idx="12">
                  <c:v>2051</c:v>
                </c:pt>
                <c:pt idx="13">
                  <c:v>1897</c:v>
                </c:pt>
                <c:pt idx="14">
                  <c:v>1895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12-1344-8AC7-47A9AF56B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17000"/>
          <c:min val="15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37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200"/>
      </c:valAx>
      <c:valAx>
        <c:axId val="2134639887"/>
        <c:scaling>
          <c:orientation val="minMax"/>
          <c:min val="1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37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10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690565312035513"/>
          <c:y val="0.59907733377922623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298815326181482E-2"/>
                  <c:y val="-2.03766195892180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E6-044F-AAE5-CE6ED8A617E3}"/>
                </c:ext>
              </c:extLst>
            </c:dLbl>
            <c:dLbl>
              <c:idx val="14"/>
              <c:layout>
                <c:manualLayout>
                  <c:x val="-3.606788487131149E-2"/>
                  <c:y val="2.46913580246913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C0-4953-AE11-D14DDD48FF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Report!$F$919:$T$919</c:f>
              <c:numCache>
                <c:formatCode>#,##0</c:formatCode>
                <c:ptCount val="15"/>
                <c:pt idx="0">
                  <c:v>23172</c:v>
                </c:pt>
                <c:pt idx="1">
                  <c:v>23025</c:v>
                </c:pt>
                <c:pt idx="2">
                  <c:v>22971</c:v>
                </c:pt>
                <c:pt idx="3">
                  <c:v>23201</c:v>
                </c:pt>
                <c:pt idx="4">
                  <c:v>22479</c:v>
                </c:pt>
                <c:pt idx="5">
                  <c:v>22138</c:v>
                </c:pt>
                <c:pt idx="6">
                  <c:v>21811</c:v>
                </c:pt>
                <c:pt idx="7">
                  <c:v>21305</c:v>
                </c:pt>
                <c:pt idx="8">
                  <c:v>21293</c:v>
                </c:pt>
                <c:pt idx="9">
                  <c:v>20845</c:v>
                </c:pt>
                <c:pt idx="10">
                  <c:v>20855</c:v>
                </c:pt>
                <c:pt idx="11">
                  <c:v>20960</c:v>
                </c:pt>
                <c:pt idx="12">
                  <c:v>21094</c:v>
                </c:pt>
                <c:pt idx="13">
                  <c:v>20676</c:v>
                </c:pt>
                <c:pt idx="14">
                  <c:v>20484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E6-044F-AAE5-CE6ED8A61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1597727111571488E-3"/>
                  <c:y val="-2.06228182987324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E6-044F-AAE5-CE6ED8A617E3}"/>
                </c:ext>
              </c:extLst>
            </c:dLbl>
            <c:dLbl>
              <c:idx val="14"/>
              <c:layout>
                <c:manualLayout>
                  <c:x val="-3.1258833555136624E-2"/>
                  <c:y val="-1.94003527336860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C0-4953-AE11-D14DDD48FF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Report!$F$915:$T$915</c:f>
              <c:numCache>
                <c:formatCode>#,##0</c:formatCode>
                <c:ptCount val="15"/>
                <c:pt idx="0">
                  <c:v>2051</c:v>
                </c:pt>
                <c:pt idx="1">
                  <c:v>2330</c:v>
                </c:pt>
                <c:pt idx="2">
                  <c:v>2428</c:v>
                </c:pt>
                <c:pt idx="3">
                  <c:v>2233</c:v>
                </c:pt>
                <c:pt idx="4">
                  <c:v>2234</c:v>
                </c:pt>
                <c:pt idx="5">
                  <c:v>2242</c:v>
                </c:pt>
                <c:pt idx="6">
                  <c:v>2259</c:v>
                </c:pt>
                <c:pt idx="7">
                  <c:v>2255</c:v>
                </c:pt>
                <c:pt idx="8">
                  <c:v>2479</c:v>
                </c:pt>
                <c:pt idx="9">
                  <c:v>2248</c:v>
                </c:pt>
                <c:pt idx="10">
                  <c:v>2317</c:v>
                </c:pt>
                <c:pt idx="11">
                  <c:v>2318</c:v>
                </c:pt>
                <c:pt idx="12">
                  <c:v>2368</c:v>
                </c:pt>
                <c:pt idx="13">
                  <c:v>2347</c:v>
                </c:pt>
                <c:pt idx="14">
                  <c:v>2371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E6-044F-AAE5-CE6ED8A61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24000"/>
          <c:min val="1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38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500"/>
      </c:valAx>
      <c:valAx>
        <c:axId val="2134639887"/>
        <c:scaling>
          <c:orientation val="minMax"/>
          <c:max val="2600"/>
          <c:min val="2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38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959703980713331"/>
          <c:y val="0.62359886938343401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699879055248683E-2"/>
                  <c:y val="-2.29871884826277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45-A849-9DDE-0A5AD3F71BA5}"/>
                </c:ext>
              </c:extLst>
            </c:dLbl>
            <c:dLbl>
              <c:idx val="14"/>
              <c:layout>
                <c:manualLayout>
                  <c:x val="-3.3716214428398388E-2"/>
                  <c:y val="1.650165016501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13-4E51-9BD2-0E54235335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Report!$F$988:$T$988</c:f>
              <c:numCache>
                <c:formatCode>#,##0</c:formatCode>
                <c:ptCount val="15"/>
                <c:pt idx="0">
                  <c:v>59048</c:v>
                </c:pt>
                <c:pt idx="1">
                  <c:v>59181</c:v>
                </c:pt>
                <c:pt idx="2">
                  <c:v>59978</c:v>
                </c:pt>
                <c:pt idx="3">
                  <c:v>58656</c:v>
                </c:pt>
                <c:pt idx="4">
                  <c:v>58003</c:v>
                </c:pt>
                <c:pt idx="5">
                  <c:v>56669</c:v>
                </c:pt>
                <c:pt idx="6">
                  <c:v>55697</c:v>
                </c:pt>
                <c:pt idx="7">
                  <c:v>54341</c:v>
                </c:pt>
                <c:pt idx="8">
                  <c:v>52758</c:v>
                </c:pt>
                <c:pt idx="9">
                  <c:v>52247</c:v>
                </c:pt>
                <c:pt idx="10">
                  <c:v>51682</c:v>
                </c:pt>
                <c:pt idx="11">
                  <c:v>51807</c:v>
                </c:pt>
                <c:pt idx="12">
                  <c:v>51759</c:v>
                </c:pt>
                <c:pt idx="13">
                  <c:v>51105</c:v>
                </c:pt>
                <c:pt idx="14">
                  <c:v>48220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45-A849-9DDE-0A5AD3F71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272930631941856E-2"/>
                  <c:y val="2.37053351004391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45-A849-9DDE-0A5AD3F71BA5}"/>
                </c:ext>
              </c:extLst>
            </c:dLbl>
            <c:dLbl>
              <c:idx val="14"/>
              <c:layout>
                <c:manualLayout>
                  <c:x val="-1.461035958563923E-2"/>
                  <c:y val="-1.98019801980198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13-4E51-9BD2-0E54235335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Report!$F$984:$T$984</c:f>
              <c:numCache>
                <c:formatCode>#,##0</c:formatCode>
                <c:ptCount val="15"/>
                <c:pt idx="0">
                  <c:v>4176</c:v>
                </c:pt>
                <c:pt idx="1">
                  <c:v>4386</c:v>
                </c:pt>
                <c:pt idx="2">
                  <c:v>4664</c:v>
                </c:pt>
                <c:pt idx="3">
                  <c:v>4754</c:v>
                </c:pt>
                <c:pt idx="4">
                  <c:v>4788</c:v>
                </c:pt>
                <c:pt idx="5">
                  <c:v>4962</c:v>
                </c:pt>
                <c:pt idx="6">
                  <c:v>5070</c:v>
                </c:pt>
                <c:pt idx="7">
                  <c:v>4912</c:v>
                </c:pt>
                <c:pt idx="8">
                  <c:v>5313</c:v>
                </c:pt>
                <c:pt idx="9">
                  <c:v>5354</c:v>
                </c:pt>
                <c:pt idx="10">
                  <c:v>5213</c:v>
                </c:pt>
                <c:pt idx="11">
                  <c:v>5161</c:v>
                </c:pt>
                <c:pt idx="12">
                  <c:v>5218</c:v>
                </c:pt>
                <c:pt idx="13">
                  <c:v>5054</c:v>
                </c:pt>
                <c:pt idx="14">
                  <c:v>4860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45-A849-9DDE-0A5AD3F71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in val="4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39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2000"/>
      </c:valAx>
      <c:valAx>
        <c:axId val="2134639887"/>
        <c:scaling>
          <c:orientation val="minMax"/>
          <c:min val="35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39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30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371187239844903"/>
          <c:y val="0.58191225885628084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910447705126195E-2"/>
                  <c:y val="-2.41634375387840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DB-6541-9F2E-FF7E0FEBA6C8}"/>
                </c:ext>
              </c:extLst>
            </c:dLbl>
            <c:dLbl>
              <c:idx val="14"/>
              <c:layout>
                <c:manualLayout>
                  <c:x val="-6.0106161107778104E-2"/>
                  <c:y val="-1.580647048263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FC-4ED2-B3E6-5F55AC2E1B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Report!$F$1057:$T$1057</c:f>
              <c:numCache>
                <c:formatCode>#,##0</c:formatCode>
                <c:ptCount val="15"/>
                <c:pt idx="0">
                  <c:v>7394</c:v>
                </c:pt>
                <c:pt idx="1">
                  <c:v>7434</c:v>
                </c:pt>
                <c:pt idx="2">
                  <c:v>7128</c:v>
                </c:pt>
                <c:pt idx="3">
                  <c:v>7559</c:v>
                </c:pt>
                <c:pt idx="4">
                  <c:v>7584</c:v>
                </c:pt>
                <c:pt idx="5">
                  <c:v>7548</c:v>
                </c:pt>
                <c:pt idx="6">
                  <c:v>7663</c:v>
                </c:pt>
                <c:pt idx="7">
                  <c:v>7417</c:v>
                </c:pt>
                <c:pt idx="8">
                  <c:v>7418</c:v>
                </c:pt>
                <c:pt idx="9">
                  <c:v>7633</c:v>
                </c:pt>
                <c:pt idx="10">
                  <c:v>7776</c:v>
                </c:pt>
                <c:pt idx="11">
                  <c:v>7700</c:v>
                </c:pt>
                <c:pt idx="12">
                  <c:v>7705</c:v>
                </c:pt>
                <c:pt idx="13">
                  <c:v>7778</c:v>
                </c:pt>
                <c:pt idx="14">
                  <c:v>6573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DB-6541-9F2E-FF7E0FEBA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6477832867284613E-3"/>
                  <c:y val="3.37524213714055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DB-6541-9F2E-FF7E0FEBA6C8}"/>
                </c:ext>
              </c:extLst>
            </c:dLbl>
            <c:dLbl>
              <c:idx val="14"/>
              <c:layout>
                <c:manualLayout>
                  <c:x val="-2.6239472280448681E-2"/>
                  <c:y val="2.45183887915936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FC-4ED2-B3E6-5F55AC2E1B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Report!$F$1053:$T$1053</c:f>
              <c:numCache>
                <c:formatCode>#,##0</c:formatCode>
                <c:ptCount val="15"/>
                <c:pt idx="0">
                  <c:v>774</c:v>
                </c:pt>
                <c:pt idx="1">
                  <c:v>823</c:v>
                </c:pt>
                <c:pt idx="2">
                  <c:v>883</c:v>
                </c:pt>
                <c:pt idx="3">
                  <c:v>881</c:v>
                </c:pt>
                <c:pt idx="4">
                  <c:v>923</c:v>
                </c:pt>
                <c:pt idx="5">
                  <c:v>972</c:v>
                </c:pt>
                <c:pt idx="6">
                  <c:v>977</c:v>
                </c:pt>
                <c:pt idx="7">
                  <c:v>984</c:v>
                </c:pt>
                <c:pt idx="8">
                  <c:v>972</c:v>
                </c:pt>
                <c:pt idx="9">
                  <c:v>993</c:v>
                </c:pt>
                <c:pt idx="10">
                  <c:v>998</c:v>
                </c:pt>
                <c:pt idx="11">
                  <c:v>1011</c:v>
                </c:pt>
                <c:pt idx="12">
                  <c:v>1010</c:v>
                </c:pt>
                <c:pt idx="13">
                  <c:v>1025</c:v>
                </c:pt>
                <c:pt idx="14">
                  <c:v>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DB-6541-9F2E-FF7E0FEBA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7800"/>
          <c:min val="6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40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200"/>
      </c:valAx>
      <c:valAx>
        <c:axId val="2134639887"/>
        <c:scaling>
          <c:orientation val="minMax"/>
          <c:max val="11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40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10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4776829850286565"/>
          <c:y val="0.5051926440064628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126368802207899E-2"/>
                  <c:y val="-2.59315654638651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49-644C-823E-8C5181DAD9DD}"/>
                </c:ext>
              </c:extLst>
            </c:dLbl>
            <c:dLbl>
              <c:idx val="14"/>
              <c:layout>
                <c:manualLayout>
                  <c:x val="-3.6551278469704455E-2"/>
                  <c:y val="2.67665990499754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17-4200-B39E-BA14EFA90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Report!$F$1126:$T$1126</c:f>
              <c:numCache>
                <c:formatCode>#,##0</c:formatCode>
                <c:ptCount val="15"/>
                <c:pt idx="0">
                  <c:v>25734</c:v>
                </c:pt>
                <c:pt idx="1">
                  <c:v>25464</c:v>
                </c:pt>
                <c:pt idx="2">
                  <c:v>25764</c:v>
                </c:pt>
                <c:pt idx="3">
                  <c:v>25655</c:v>
                </c:pt>
                <c:pt idx="4">
                  <c:v>25538</c:v>
                </c:pt>
                <c:pt idx="5">
                  <c:v>25023</c:v>
                </c:pt>
                <c:pt idx="6">
                  <c:v>24963</c:v>
                </c:pt>
                <c:pt idx="7">
                  <c:v>24753</c:v>
                </c:pt>
                <c:pt idx="8">
                  <c:v>24891</c:v>
                </c:pt>
                <c:pt idx="9">
                  <c:v>25119</c:v>
                </c:pt>
                <c:pt idx="10">
                  <c:v>25482</c:v>
                </c:pt>
                <c:pt idx="11">
                  <c:v>25401</c:v>
                </c:pt>
                <c:pt idx="12">
                  <c:v>26040</c:v>
                </c:pt>
                <c:pt idx="13">
                  <c:v>25107</c:v>
                </c:pt>
                <c:pt idx="14">
                  <c:v>24301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49-644C-823E-8C5181DAD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595870645697041E-2"/>
                  <c:y val="2.13000305321888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49-644C-823E-8C5181DAD9DD}"/>
                </c:ext>
              </c:extLst>
            </c:dLbl>
            <c:dLbl>
              <c:idx val="14"/>
              <c:layout>
                <c:manualLayout>
                  <c:x val="-2.1930767081822674E-2"/>
                  <c:y val="1.7844399366650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17-4200-B39E-BA14EFA90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Report!$F$1122:$T$1122</c:f>
              <c:numCache>
                <c:formatCode>#,##0</c:formatCode>
                <c:ptCount val="15"/>
                <c:pt idx="0">
                  <c:v>1727</c:v>
                </c:pt>
                <c:pt idx="1">
                  <c:v>1809</c:v>
                </c:pt>
                <c:pt idx="2">
                  <c:v>1877</c:v>
                </c:pt>
                <c:pt idx="3">
                  <c:v>1905</c:v>
                </c:pt>
                <c:pt idx="4">
                  <c:v>1996</c:v>
                </c:pt>
                <c:pt idx="5">
                  <c:v>2086</c:v>
                </c:pt>
                <c:pt idx="6">
                  <c:v>2143</c:v>
                </c:pt>
                <c:pt idx="7">
                  <c:v>2224</c:v>
                </c:pt>
                <c:pt idx="8">
                  <c:v>2269</c:v>
                </c:pt>
                <c:pt idx="9">
                  <c:v>2272</c:v>
                </c:pt>
                <c:pt idx="10">
                  <c:v>2260</c:v>
                </c:pt>
                <c:pt idx="11">
                  <c:v>2223</c:v>
                </c:pt>
                <c:pt idx="12">
                  <c:v>2202</c:v>
                </c:pt>
                <c:pt idx="13">
                  <c:v>2196</c:v>
                </c:pt>
                <c:pt idx="14">
                  <c:v>2203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49-644C-823E-8C5181DAD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26500"/>
          <c:min val="2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41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500"/>
      </c:valAx>
      <c:valAx>
        <c:axId val="2134639887"/>
        <c:scaling>
          <c:orientation val="minMax"/>
          <c:max val="2400"/>
          <c:min val="1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41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20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957311683331653"/>
          <c:y val="0.61624240870217162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609321285023953E-2"/>
                  <c:y val="-1.91713601704883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5-ED4D-9A53-9B790B2D93A9}"/>
                </c:ext>
              </c:extLst>
            </c:dLbl>
            <c:dLbl>
              <c:idx val="14"/>
              <c:layout>
                <c:manualLayout>
                  <c:x val="-2.5724182968293582E-2"/>
                  <c:y val="5.53856656617298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A8-405A-BD23-B78D4F8F82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Report!$F$1195:$T$1195</c:f>
              <c:numCache>
                <c:formatCode>#,##0</c:formatCode>
                <c:ptCount val="15"/>
                <c:pt idx="0">
                  <c:v>15358</c:v>
                </c:pt>
                <c:pt idx="1">
                  <c:v>15355</c:v>
                </c:pt>
                <c:pt idx="2">
                  <c:v>15509</c:v>
                </c:pt>
                <c:pt idx="3">
                  <c:v>15309</c:v>
                </c:pt>
                <c:pt idx="4">
                  <c:v>15188</c:v>
                </c:pt>
                <c:pt idx="5">
                  <c:v>14759</c:v>
                </c:pt>
                <c:pt idx="6">
                  <c:v>14623</c:v>
                </c:pt>
                <c:pt idx="7">
                  <c:v>14488</c:v>
                </c:pt>
                <c:pt idx="8">
                  <c:v>14999</c:v>
                </c:pt>
                <c:pt idx="9">
                  <c:v>15036</c:v>
                </c:pt>
                <c:pt idx="10">
                  <c:v>15074</c:v>
                </c:pt>
                <c:pt idx="11">
                  <c:v>15294</c:v>
                </c:pt>
                <c:pt idx="12">
                  <c:v>15494</c:v>
                </c:pt>
                <c:pt idx="13">
                  <c:v>15200</c:v>
                </c:pt>
                <c:pt idx="14">
                  <c:v>15303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F5-ED4D-9A53-9B790B2D9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654226368569196E-2"/>
                  <c:y val="2.32461979159457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F5-ED4D-9A53-9B790B2D93A9}"/>
                </c:ext>
              </c:extLst>
            </c:dLbl>
            <c:dLbl>
              <c:idx val="14"/>
              <c:layout>
                <c:manualLayout>
                  <c:x val="-2.873913277969662E-2"/>
                  <c:y val="2.46045694200351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A8-405A-BD23-B78D4F8F82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Report!$F$1191:$T$1191</c:f>
              <c:numCache>
                <c:formatCode>#,##0</c:formatCode>
                <c:ptCount val="15"/>
                <c:pt idx="0">
                  <c:v>1440</c:v>
                </c:pt>
                <c:pt idx="1">
                  <c:v>1514</c:v>
                </c:pt>
                <c:pt idx="2">
                  <c:v>1467</c:v>
                </c:pt>
                <c:pt idx="3">
                  <c:v>1456</c:v>
                </c:pt>
                <c:pt idx="4">
                  <c:v>1452</c:v>
                </c:pt>
                <c:pt idx="5">
                  <c:v>1431</c:v>
                </c:pt>
                <c:pt idx="6">
                  <c:v>1474</c:v>
                </c:pt>
                <c:pt idx="7">
                  <c:v>1458</c:v>
                </c:pt>
                <c:pt idx="8">
                  <c:v>1536</c:v>
                </c:pt>
                <c:pt idx="9">
                  <c:v>1569</c:v>
                </c:pt>
                <c:pt idx="10">
                  <c:v>1591</c:v>
                </c:pt>
                <c:pt idx="11">
                  <c:v>1628</c:v>
                </c:pt>
                <c:pt idx="12">
                  <c:v>1656</c:v>
                </c:pt>
                <c:pt idx="13">
                  <c:v>1638</c:v>
                </c:pt>
                <c:pt idx="14">
                  <c:v>1650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F5-ED4D-9A53-9B790B2D9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15900"/>
          <c:min val="14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42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200"/>
      </c:valAx>
      <c:valAx>
        <c:axId val="2134639887"/>
        <c:scaling>
          <c:orientation val="minMax"/>
          <c:max val="1680"/>
          <c:min val="14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42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4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648804503283632"/>
          <c:y val="8.4622360150492099E-2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419954265102263E-2"/>
                  <c:y val="-3.18102160306885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D1-8E4E-9CCA-EBAB66820BD8}"/>
                </c:ext>
              </c:extLst>
            </c:dLbl>
            <c:dLbl>
              <c:idx val="14"/>
              <c:layout>
                <c:manualLayout>
                  <c:x val="-2.1039599176307974E-2"/>
                  <c:y val="2.22222222222221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FC-48D8-A851-D139D3D44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Report!$F$1264:$T$1264</c:f>
              <c:numCache>
                <c:formatCode>#,##0</c:formatCode>
                <c:ptCount val="15"/>
                <c:pt idx="0">
                  <c:v>31960</c:v>
                </c:pt>
                <c:pt idx="1">
                  <c:v>31763</c:v>
                </c:pt>
                <c:pt idx="2">
                  <c:v>32588</c:v>
                </c:pt>
                <c:pt idx="3">
                  <c:v>33131</c:v>
                </c:pt>
                <c:pt idx="4">
                  <c:v>33610</c:v>
                </c:pt>
                <c:pt idx="5">
                  <c:v>33436</c:v>
                </c:pt>
                <c:pt idx="6">
                  <c:v>33516</c:v>
                </c:pt>
                <c:pt idx="7">
                  <c:v>33144</c:v>
                </c:pt>
                <c:pt idx="8">
                  <c:v>32961</c:v>
                </c:pt>
                <c:pt idx="9">
                  <c:v>33033</c:v>
                </c:pt>
                <c:pt idx="10">
                  <c:v>33157</c:v>
                </c:pt>
                <c:pt idx="11">
                  <c:v>33290</c:v>
                </c:pt>
                <c:pt idx="12">
                  <c:v>33410</c:v>
                </c:pt>
                <c:pt idx="13">
                  <c:v>32759</c:v>
                </c:pt>
                <c:pt idx="14">
                  <c:v>30817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D1-8E4E-9CCA-EBAB66820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4694611966654E-2"/>
                  <c:y val="2.18252910693855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D1-8E4E-9CCA-EBAB66820BD8}"/>
                </c:ext>
              </c:extLst>
            </c:dLbl>
            <c:dLbl>
              <c:idx val="14"/>
              <c:layout>
                <c:manualLayout>
                  <c:x val="-2.5715065659931969E-2"/>
                  <c:y val="-1.70940170940170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FC-48D8-A851-D139D3D44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Report!$F$1260:$T$1260</c:f>
              <c:numCache>
                <c:formatCode>#,##0</c:formatCode>
                <c:ptCount val="15"/>
                <c:pt idx="0">
                  <c:v>2426</c:v>
                </c:pt>
                <c:pt idx="1">
                  <c:v>2505</c:v>
                </c:pt>
                <c:pt idx="2">
                  <c:v>2628</c:v>
                </c:pt>
                <c:pt idx="3">
                  <c:v>2869</c:v>
                </c:pt>
                <c:pt idx="4">
                  <c:v>3031</c:v>
                </c:pt>
                <c:pt idx="5">
                  <c:v>3258</c:v>
                </c:pt>
                <c:pt idx="6">
                  <c:v>3456</c:v>
                </c:pt>
                <c:pt idx="7">
                  <c:v>3662</c:v>
                </c:pt>
                <c:pt idx="8">
                  <c:v>3823</c:v>
                </c:pt>
                <c:pt idx="9">
                  <c:v>3960</c:v>
                </c:pt>
                <c:pt idx="10">
                  <c:v>3953</c:v>
                </c:pt>
                <c:pt idx="11">
                  <c:v>3876</c:v>
                </c:pt>
                <c:pt idx="12">
                  <c:v>3876</c:v>
                </c:pt>
                <c:pt idx="13">
                  <c:v>3886</c:v>
                </c:pt>
                <c:pt idx="14">
                  <c:v>3827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D1-8E4E-9CCA-EBAB66820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34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43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500"/>
      </c:valAx>
      <c:valAx>
        <c:axId val="2134639887"/>
        <c:scaling>
          <c:orientation val="minMax"/>
          <c:max val="4000"/>
          <c:min val="2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43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20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32334013371378"/>
          <c:y val="0.51815626628534073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Report!$A$91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681897431728061E-2"/>
                  <c:y val="-1.929824561403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28-1A4F-93AA-A185E9060F89}"/>
                </c:ext>
              </c:extLst>
            </c:dLbl>
            <c:dLbl>
              <c:idx val="14"/>
              <c:layout>
                <c:manualLayout>
                  <c:x val="-5.6217276374707817E-2"/>
                  <c:y val="7.2794017312421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5-4DAC-ACA6-81E9881ADE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Report!$F$72:$T$72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Report!$F$91:$T$91</c:f>
              <c:numCache>
                <c:formatCode>#,##0</c:formatCode>
                <c:ptCount val="15"/>
                <c:pt idx="0">
                  <c:v>3428</c:v>
                </c:pt>
                <c:pt idx="1">
                  <c:v>3359</c:v>
                </c:pt>
                <c:pt idx="2">
                  <c:v>3320</c:v>
                </c:pt>
                <c:pt idx="3">
                  <c:v>3274</c:v>
                </c:pt>
                <c:pt idx="4">
                  <c:v>3178</c:v>
                </c:pt>
                <c:pt idx="5">
                  <c:v>3086</c:v>
                </c:pt>
                <c:pt idx="6">
                  <c:v>3082</c:v>
                </c:pt>
                <c:pt idx="7">
                  <c:v>3102</c:v>
                </c:pt>
                <c:pt idx="8">
                  <c:v>3150</c:v>
                </c:pt>
                <c:pt idx="9">
                  <c:v>3249</c:v>
                </c:pt>
                <c:pt idx="10">
                  <c:v>3333</c:v>
                </c:pt>
                <c:pt idx="11">
                  <c:v>3425</c:v>
                </c:pt>
                <c:pt idx="12">
                  <c:v>3415</c:v>
                </c:pt>
                <c:pt idx="13">
                  <c:v>3336</c:v>
                </c:pt>
                <c:pt idx="14">
                  <c:v>3439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28-1A4F-93AA-A185E9060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783807"/>
        <c:axId val="2109127855"/>
      </c:lineChart>
      <c:lineChart>
        <c:grouping val="standard"/>
        <c:varyColors val="0"/>
        <c:ser>
          <c:idx val="0"/>
          <c:order val="0"/>
          <c:tx>
            <c:strRef>
              <c:f>Report!$A$87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002060"/>
              </a:solidFill>
              <a:ln w="50800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688918850556035E-2"/>
                  <c:y val="1.8884514435695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28-1A4F-93AA-A185E9060F8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28-1A4F-93AA-A185E9060F8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28-1A4F-93AA-A185E9060F8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28-1A4F-93AA-A185E9060F8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28-1A4F-93AA-A185E9060F8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28-1A4F-93AA-A185E9060F8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28-1A4F-93AA-A185E9060F8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28-1A4F-93AA-A185E9060F8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28-1A4F-93AA-A185E9060F8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28-1A4F-93AA-A185E9060F8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28-1A4F-93AA-A185E9060F8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28-1A4F-93AA-A185E9060F8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28-1A4F-93AA-A185E9060F8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28-1A4F-93AA-A185E9060F89}"/>
                </c:ext>
              </c:extLst>
            </c:dLbl>
            <c:dLbl>
              <c:idx val="14"/>
              <c:layout>
                <c:manualLayout>
                  <c:x val="-4.1585289855443101E-3"/>
                  <c:y val="2.6184832415483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D5-4DAC-ACA6-81E9881ADE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Report!$F$72:$T$72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Report!$F$87:$T$87</c:f>
              <c:numCache>
                <c:formatCode>#,##0</c:formatCode>
                <c:ptCount val="15"/>
                <c:pt idx="0">
                  <c:v>224</c:v>
                </c:pt>
                <c:pt idx="1">
                  <c:v>219</c:v>
                </c:pt>
                <c:pt idx="2">
                  <c:v>229</c:v>
                </c:pt>
                <c:pt idx="3">
                  <c:v>230</c:v>
                </c:pt>
                <c:pt idx="4">
                  <c:v>214</c:v>
                </c:pt>
                <c:pt idx="5">
                  <c:v>176</c:v>
                </c:pt>
                <c:pt idx="6">
                  <c:v>145</c:v>
                </c:pt>
                <c:pt idx="7" formatCode="General">
                  <c:v>126</c:v>
                </c:pt>
                <c:pt idx="8" formatCode="General">
                  <c:v>123</c:v>
                </c:pt>
                <c:pt idx="9" formatCode="General">
                  <c:v>144</c:v>
                </c:pt>
                <c:pt idx="10" formatCode="General">
                  <c:v>143</c:v>
                </c:pt>
                <c:pt idx="11" formatCode="General">
                  <c:v>161</c:v>
                </c:pt>
                <c:pt idx="12" formatCode="General">
                  <c:v>171</c:v>
                </c:pt>
                <c:pt idx="13" formatCode="General">
                  <c:v>169</c:v>
                </c:pt>
                <c:pt idx="14" formatCode="General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928-1A4F-93AA-A185E9060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286639"/>
        <c:axId val="2131153615"/>
      </c:lineChart>
      <c:catAx>
        <c:axId val="21057838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127855"/>
        <c:crosses val="autoZero"/>
        <c:auto val="1"/>
        <c:lblAlgn val="ctr"/>
        <c:lblOffset val="100"/>
        <c:noMultiLvlLbl val="0"/>
      </c:catAx>
      <c:valAx>
        <c:axId val="2109127855"/>
        <c:scaling>
          <c:orientation val="minMax"/>
          <c:max val="37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in SD 6 (red)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783807"/>
        <c:crosses val="autoZero"/>
        <c:crossBetween val="between"/>
      </c:valAx>
      <c:valAx>
        <c:axId val="2131153615"/>
        <c:scaling>
          <c:orientation val="minMax"/>
          <c:min val="1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 Enrolment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in SD 6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286639"/>
        <c:crosses val="max"/>
        <c:crossBetween val="between"/>
      </c:valAx>
      <c:catAx>
        <c:axId val="21312866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11536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39969761913001"/>
          <c:y val="0.11036724519948045"/>
          <c:w val="0.27745350769571941"/>
          <c:h val="0.1318195879812347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837958752276305E-2"/>
                  <c:y val="-2.29549470589066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B7-AB42-8B39-58B4F58D3AC4}"/>
                </c:ext>
              </c:extLst>
            </c:dLbl>
            <c:dLbl>
              <c:idx val="14"/>
              <c:layout>
                <c:manualLayout>
                  <c:x val="-3.3124843565052534E-2"/>
                  <c:y val="2.15439856373429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4C-4C2E-ABA3-296D60D14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Report!$F$1333:$T$1333</c:f>
              <c:numCache>
                <c:formatCode>#,##0</c:formatCode>
                <c:ptCount val="15"/>
                <c:pt idx="0">
                  <c:v>17249</c:v>
                </c:pt>
                <c:pt idx="1">
                  <c:v>16917</c:v>
                </c:pt>
                <c:pt idx="2">
                  <c:v>16705</c:v>
                </c:pt>
                <c:pt idx="3">
                  <c:v>16332</c:v>
                </c:pt>
                <c:pt idx="4">
                  <c:v>16211</c:v>
                </c:pt>
                <c:pt idx="5">
                  <c:v>15773</c:v>
                </c:pt>
                <c:pt idx="6">
                  <c:v>15767</c:v>
                </c:pt>
                <c:pt idx="7">
                  <c:v>15876</c:v>
                </c:pt>
                <c:pt idx="8">
                  <c:v>16176</c:v>
                </c:pt>
                <c:pt idx="9">
                  <c:v>16017</c:v>
                </c:pt>
                <c:pt idx="10">
                  <c:v>15994</c:v>
                </c:pt>
                <c:pt idx="11">
                  <c:v>15954</c:v>
                </c:pt>
                <c:pt idx="12">
                  <c:v>16256</c:v>
                </c:pt>
                <c:pt idx="13">
                  <c:v>15817</c:v>
                </c:pt>
                <c:pt idx="14">
                  <c:v>15817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B7-AB42-8B39-58B4F58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696314544781668E-2"/>
                  <c:y val="2.1223794512220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B7-AB42-8B39-58B4F58D3AC4}"/>
                </c:ext>
              </c:extLst>
            </c:dLbl>
            <c:dLbl>
              <c:idx val="14"/>
              <c:layout>
                <c:manualLayout>
                  <c:x val="-3.4351689623017434E-2"/>
                  <c:y val="-1.97486535008976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4C-4C2E-ABA3-296D60D14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Report!$F$1329:$T$1329</c:f>
              <c:numCache>
                <c:formatCode>#,##0</c:formatCode>
                <c:ptCount val="15"/>
                <c:pt idx="0">
                  <c:v>2071</c:v>
                </c:pt>
                <c:pt idx="1">
                  <c:v>2146</c:v>
                </c:pt>
                <c:pt idx="2">
                  <c:v>2212</c:v>
                </c:pt>
                <c:pt idx="3">
                  <c:v>2266</c:v>
                </c:pt>
                <c:pt idx="4">
                  <c:v>2391</c:v>
                </c:pt>
                <c:pt idx="5">
                  <c:v>2393</c:v>
                </c:pt>
                <c:pt idx="6">
                  <c:v>2505</c:v>
                </c:pt>
                <c:pt idx="7">
                  <c:v>2523</c:v>
                </c:pt>
                <c:pt idx="8">
                  <c:v>2487</c:v>
                </c:pt>
                <c:pt idx="9">
                  <c:v>2529</c:v>
                </c:pt>
                <c:pt idx="10">
                  <c:v>2499</c:v>
                </c:pt>
                <c:pt idx="11">
                  <c:v>2545</c:v>
                </c:pt>
                <c:pt idx="12">
                  <c:v>2613</c:v>
                </c:pt>
                <c:pt idx="13">
                  <c:v>2623</c:v>
                </c:pt>
                <c:pt idx="14">
                  <c:v>2685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B7-AB42-8B39-58B4F58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18500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44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500"/>
      </c:valAx>
      <c:valAx>
        <c:axId val="2134639887"/>
        <c:scaling>
          <c:orientation val="minMax"/>
          <c:max val="2800"/>
          <c:min val="18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44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20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332119882759891"/>
          <c:y val="0.32434866198278178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099967418135765E-2"/>
                  <c:y val="-4.82832541775451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E6-8143-815D-80ACD2EDA62E}"/>
                </c:ext>
              </c:extLst>
            </c:dLbl>
            <c:dLbl>
              <c:idx val="14"/>
              <c:layout>
                <c:manualLayout>
                  <c:x val="-1.5787591393037394E-2"/>
                  <c:y val="1.77935943060498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0B-4E8E-B67B-BB5D238970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Report!$F$1402:$T$1402</c:f>
              <c:numCache>
                <c:formatCode>#,##0</c:formatCode>
                <c:ptCount val="15"/>
                <c:pt idx="0">
                  <c:v>6853</c:v>
                </c:pt>
                <c:pt idx="1">
                  <c:v>6890</c:v>
                </c:pt>
                <c:pt idx="2">
                  <c:v>6920</c:v>
                </c:pt>
                <c:pt idx="3">
                  <c:v>7028</c:v>
                </c:pt>
                <c:pt idx="4">
                  <c:v>7203</c:v>
                </c:pt>
                <c:pt idx="5">
                  <c:v>7112</c:v>
                </c:pt>
                <c:pt idx="6">
                  <c:v>7131</c:v>
                </c:pt>
                <c:pt idx="7">
                  <c:v>7268</c:v>
                </c:pt>
                <c:pt idx="8">
                  <c:v>7292</c:v>
                </c:pt>
                <c:pt idx="9">
                  <c:v>7293</c:v>
                </c:pt>
                <c:pt idx="10">
                  <c:v>7343</c:v>
                </c:pt>
                <c:pt idx="11">
                  <c:v>7332</c:v>
                </c:pt>
                <c:pt idx="12">
                  <c:v>7391</c:v>
                </c:pt>
                <c:pt idx="13">
                  <c:v>7133</c:v>
                </c:pt>
                <c:pt idx="14">
                  <c:v>7165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E6-8143-815D-80ACD2EDA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4700495354783367E-2"/>
                  <c:y val="3.70198173731647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E6-8143-815D-80ACD2EDA62E}"/>
                </c:ext>
              </c:extLst>
            </c:dLbl>
            <c:dLbl>
              <c:idx val="14"/>
              <c:layout>
                <c:manualLayout>
                  <c:x val="-1.8216451607350841E-2"/>
                  <c:y val="1.95729537366548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0B-4E8E-B67B-BB5D238970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Report!$F$1398:$T$1398</c:f>
              <c:numCache>
                <c:formatCode>#,##0</c:formatCode>
                <c:ptCount val="15"/>
                <c:pt idx="0">
                  <c:v>820</c:v>
                </c:pt>
                <c:pt idx="1">
                  <c:v>858</c:v>
                </c:pt>
                <c:pt idx="2">
                  <c:v>884</c:v>
                </c:pt>
                <c:pt idx="3">
                  <c:v>826</c:v>
                </c:pt>
                <c:pt idx="4">
                  <c:v>894</c:v>
                </c:pt>
                <c:pt idx="5">
                  <c:v>907</c:v>
                </c:pt>
                <c:pt idx="6">
                  <c:v>938</c:v>
                </c:pt>
                <c:pt idx="7">
                  <c:v>980</c:v>
                </c:pt>
                <c:pt idx="8">
                  <c:v>995</c:v>
                </c:pt>
                <c:pt idx="9">
                  <c:v>1028</c:v>
                </c:pt>
                <c:pt idx="10">
                  <c:v>1040</c:v>
                </c:pt>
                <c:pt idx="11">
                  <c:v>1027</c:v>
                </c:pt>
                <c:pt idx="12">
                  <c:v>1044</c:v>
                </c:pt>
                <c:pt idx="13">
                  <c:v>1046</c:v>
                </c:pt>
                <c:pt idx="14">
                  <c:v>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E6-8143-815D-80ACD2EDA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7400"/>
          <c:min val="6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45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100"/>
      </c:valAx>
      <c:valAx>
        <c:axId val="2134639887"/>
        <c:scaling>
          <c:orientation val="minMax"/>
          <c:max val="1150"/>
          <c:min val="7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45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5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325732431095465"/>
          <c:y val="0.52306057340618228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81318437281129E-2"/>
                  <c:y val="-2.298593576728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EC-6441-93D4-88D751B4EE5A}"/>
                </c:ext>
              </c:extLst>
            </c:dLbl>
            <c:dLbl>
              <c:idx val="10"/>
              <c:layout>
                <c:manualLayout>
                  <c:x val="6.8267702567833197E-2"/>
                  <c:y val="0.662451694012891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1,935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E7D-4976-B040-DF1BD399A71D}"/>
                </c:ext>
              </c:extLst>
            </c:dLbl>
            <c:dLbl>
              <c:idx val="13"/>
              <c:layout>
                <c:manualLayout>
                  <c:x val="-3.4989637239671127E-2"/>
                  <c:y val="-3.9631435527380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EC-6441-93D4-88D751B4EE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Report!$I$1452:$T$1452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Report!$I$1471:$T$1471</c:f>
              <c:numCache>
                <c:formatCode>#,##0</c:formatCode>
                <c:ptCount val="12"/>
                <c:pt idx="0">
                  <c:v>2244</c:v>
                </c:pt>
                <c:pt idx="1">
                  <c:v>2212</c:v>
                </c:pt>
                <c:pt idx="2">
                  <c:v>2118</c:v>
                </c:pt>
                <c:pt idx="3">
                  <c:v>2102</c:v>
                </c:pt>
                <c:pt idx="4">
                  <c:v>2114</c:v>
                </c:pt>
                <c:pt idx="5">
                  <c:v>2029</c:v>
                </c:pt>
                <c:pt idx="6">
                  <c:v>2096</c:v>
                </c:pt>
                <c:pt idx="7">
                  <c:v>2207</c:v>
                </c:pt>
                <c:pt idx="8">
                  <c:v>2290</c:v>
                </c:pt>
                <c:pt idx="9">
                  <c:v>2798</c:v>
                </c:pt>
                <c:pt idx="10">
                  <c:v>3143</c:v>
                </c:pt>
                <c:pt idx="11">
                  <c:v>3090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EC-6441-93D4-88D751B4E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198991801197153E-2"/>
                  <c:y val="-2.24077771807587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EC-6441-93D4-88D751B4EE5A}"/>
                </c:ext>
              </c:extLst>
            </c:dLbl>
            <c:dLbl>
              <c:idx val="10"/>
              <c:layout>
                <c:manualLayout>
                  <c:x val="7.7959158940601084E-2"/>
                  <c:y val="-6.89463925630402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215</a:t>
                    </a:r>
                  </a:p>
                  <a:p>
                    <a:pPr>
                      <a:defRPr sz="1200">
                        <a:solidFill>
                          <a:sysClr val="windowText" lastClr="000000"/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E7D-4976-B040-DF1BD399A71D}"/>
                </c:ext>
              </c:extLst>
            </c:dLbl>
            <c:dLbl>
              <c:idx val="13"/>
              <c:layout>
                <c:manualLayout>
                  <c:x val="-2.1290288199428613E-2"/>
                  <c:y val="4.78388128024041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EC-6441-93D4-88D751B4EE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Report!$I$1452:$T$1452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Report!$I$1467:$T$1467</c:f>
              <c:numCache>
                <c:formatCode>#,##0</c:formatCode>
                <c:ptCount val="12"/>
                <c:pt idx="0">
                  <c:v>11</c:v>
                </c:pt>
                <c:pt idx="1">
                  <c:v>18</c:v>
                </c:pt>
                <c:pt idx="2">
                  <c:v>46</c:v>
                </c:pt>
                <c:pt idx="3">
                  <c:v>76</c:v>
                </c:pt>
                <c:pt idx="4">
                  <c:v>98</c:v>
                </c:pt>
                <c:pt idx="5">
                  <c:v>122</c:v>
                </c:pt>
                <c:pt idx="6">
                  <c:v>141</c:v>
                </c:pt>
                <c:pt idx="7">
                  <c:v>156</c:v>
                </c:pt>
                <c:pt idx="8">
                  <c:v>164</c:v>
                </c:pt>
                <c:pt idx="9">
                  <c:v>196</c:v>
                </c:pt>
                <c:pt idx="10">
                  <c:v>194</c:v>
                </c:pt>
                <c:pt idx="11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EC-6441-93D4-88D751B4E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3300"/>
          <c:min val="1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47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200"/>
      </c:valAx>
      <c:valAx>
        <c:axId val="2134639887"/>
        <c:scaling>
          <c:orientation val="minMax"/>
          <c:max val="28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47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4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398699238982979"/>
          <c:y val="0.10129016101380912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961713355855696E-2"/>
                  <c:y val="-2.10883456321886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37-5A44-8002-55C37D66299D}"/>
                </c:ext>
              </c:extLst>
            </c:dLbl>
            <c:dLbl>
              <c:idx val="14"/>
              <c:layout>
                <c:manualLayout>
                  <c:x val="-1.7819706106743126E-2"/>
                  <c:y val="1.91972076788830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57-4291-A454-12C1991C12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Report!$F$1540:$T$1540</c:f>
              <c:numCache>
                <c:formatCode>#,##0</c:formatCode>
                <c:ptCount val="15"/>
                <c:pt idx="0">
                  <c:v>4310</c:v>
                </c:pt>
                <c:pt idx="1">
                  <c:v>4255</c:v>
                </c:pt>
                <c:pt idx="2">
                  <c:v>4210</c:v>
                </c:pt>
                <c:pt idx="3">
                  <c:v>4199</c:v>
                </c:pt>
                <c:pt idx="4">
                  <c:v>4245</c:v>
                </c:pt>
                <c:pt idx="5">
                  <c:v>4313</c:v>
                </c:pt>
                <c:pt idx="6">
                  <c:v>4480</c:v>
                </c:pt>
                <c:pt idx="7">
                  <c:v>4596</c:v>
                </c:pt>
                <c:pt idx="8">
                  <c:v>4824</c:v>
                </c:pt>
                <c:pt idx="9">
                  <c:v>4919</c:v>
                </c:pt>
                <c:pt idx="10">
                  <c:v>5007</c:v>
                </c:pt>
                <c:pt idx="11">
                  <c:v>5131</c:v>
                </c:pt>
                <c:pt idx="12">
                  <c:v>5209</c:v>
                </c:pt>
                <c:pt idx="13">
                  <c:v>5175</c:v>
                </c:pt>
                <c:pt idx="14">
                  <c:v>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37-5A44-8002-55C37D662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277202412778854E-2"/>
                  <c:y val="2.15302799191985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37-5A44-8002-55C37D66299D}"/>
                </c:ext>
              </c:extLst>
            </c:dLbl>
            <c:dLbl>
              <c:idx val="14"/>
              <c:layout>
                <c:manualLayout>
                  <c:x val="-2.8511529770789003E-2"/>
                  <c:y val="-1.57068062827225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57-4291-A454-12C1991C12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Report!$F$1536:$T$1536</c:f>
              <c:numCache>
                <c:formatCode>#,##0</c:formatCode>
                <c:ptCount val="15"/>
                <c:pt idx="0">
                  <c:v>310</c:v>
                </c:pt>
                <c:pt idx="1">
                  <c:v>321</c:v>
                </c:pt>
                <c:pt idx="2">
                  <c:v>320</c:v>
                </c:pt>
                <c:pt idx="3">
                  <c:v>312</c:v>
                </c:pt>
                <c:pt idx="4">
                  <c:v>377</c:v>
                </c:pt>
                <c:pt idx="5">
                  <c:v>443</c:v>
                </c:pt>
                <c:pt idx="6">
                  <c:v>505</c:v>
                </c:pt>
                <c:pt idx="7">
                  <c:v>660</c:v>
                </c:pt>
                <c:pt idx="8">
                  <c:v>800</c:v>
                </c:pt>
                <c:pt idx="9">
                  <c:v>926</c:v>
                </c:pt>
                <c:pt idx="10">
                  <c:v>1030</c:v>
                </c:pt>
                <c:pt idx="11">
                  <c:v>1087</c:v>
                </c:pt>
                <c:pt idx="12">
                  <c:v>1088</c:v>
                </c:pt>
                <c:pt idx="13">
                  <c:v>1069</c:v>
                </c:pt>
                <c:pt idx="14">
                  <c:v>1079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37-5A44-8002-55C37D662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5500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48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250"/>
      </c:valAx>
      <c:valAx>
        <c:axId val="2134639887"/>
        <c:scaling>
          <c:orientation val="minMax"/>
          <c:max val="1200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48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25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534857914714215"/>
          <c:y val="0.21906807167256792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18739140284106E-2"/>
                  <c:y val="-3.08368870711863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4D-FC4A-A89D-AAB445308E8D}"/>
                </c:ext>
              </c:extLst>
            </c:dLbl>
            <c:dLbl>
              <c:idx val="13"/>
              <c:layout>
                <c:manualLayout>
                  <c:x val="-2.4947744875597817E-2"/>
                  <c:y val="3.21243832506149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4D-FC4A-A89D-AAB445308E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Report!$F$1590:$S$1590</c:f>
              <c:strCache>
                <c:ptCount val="14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</c:strCache>
            </c:strRef>
          </c:cat>
          <c:val>
            <c:numRef>
              <c:f>Report!$F$1609:$S$1609</c:f>
              <c:numCache>
                <c:formatCode>#,##0</c:formatCode>
                <c:ptCount val="14"/>
                <c:pt idx="0" formatCode="General">
                  <c:v>763</c:v>
                </c:pt>
                <c:pt idx="1">
                  <c:v>746</c:v>
                </c:pt>
                <c:pt idx="2">
                  <c:v>716</c:v>
                </c:pt>
                <c:pt idx="3">
                  <c:v>695</c:v>
                </c:pt>
                <c:pt idx="4">
                  <c:v>655</c:v>
                </c:pt>
                <c:pt idx="5">
                  <c:v>624</c:v>
                </c:pt>
                <c:pt idx="6">
                  <c:v>616</c:v>
                </c:pt>
                <c:pt idx="7">
                  <c:v>564</c:v>
                </c:pt>
                <c:pt idx="8">
                  <c:v>554</c:v>
                </c:pt>
                <c:pt idx="9">
                  <c:v>543</c:v>
                </c:pt>
                <c:pt idx="10">
                  <c:v>508</c:v>
                </c:pt>
                <c:pt idx="11">
                  <c:v>476</c:v>
                </c:pt>
                <c:pt idx="12">
                  <c:v>467</c:v>
                </c:pt>
                <c:pt idx="13">
                  <c:v>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4D-FC4A-A89D-AAB445308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0058246623629081E-2"/>
                  <c:y val="-8.148805798535810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4D-FC4A-A89D-AAB445308E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Report!$F$1590:$S$1590</c:f>
              <c:strCache>
                <c:ptCount val="14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</c:strCache>
            </c:strRef>
          </c:cat>
          <c:val>
            <c:numRef>
              <c:f>Report!$F$1605:$S$1605</c:f>
              <c:numCache>
                <c:formatCode>#,##0</c:formatCode>
                <c:ptCount val="14"/>
                <c:pt idx="0">
                  <c:v>21</c:v>
                </c:pt>
                <c:pt idx="1">
                  <c:v>16</c:v>
                </c:pt>
                <c:pt idx="2">
                  <c:v>14</c:v>
                </c:pt>
                <c:pt idx="3">
                  <c:v>38</c:v>
                </c:pt>
                <c:pt idx="4">
                  <c:v>33</c:v>
                </c:pt>
                <c:pt idx="5">
                  <c:v>17</c:v>
                </c:pt>
                <c:pt idx="6">
                  <c:v>40</c:v>
                </c:pt>
                <c:pt idx="7">
                  <c:v>33</c:v>
                </c:pt>
                <c:pt idx="8">
                  <c:v>24</c:v>
                </c:pt>
                <c:pt idx="9">
                  <c:v>16</c:v>
                </c:pt>
                <c:pt idx="10">
                  <c:v>11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4D-FC4A-A89D-AAB445308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8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50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50"/>
      </c:valAx>
      <c:valAx>
        <c:axId val="2134639887"/>
        <c:scaling>
          <c:orientation val="minMax"/>
          <c:max val="4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50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5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006339833643199"/>
          <c:y val="0.61399838091666625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882044503626986E-2"/>
                  <c:y val="-3.59018344195544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87-E445-8AA1-6EF1EB2884E7}"/>
                </c:ext>
              </c:extLst>
            </c:dLbl>
            <c:dLbl>
              <c:idx val="14"/>
              <c:layout>
                <c:manualLayout>
                  <c:x val="-2.7612174458738627E-2"/>
                  <c:y val="-2.59836674090571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B8-4299-B0AF-6CCED801F6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Report!$F$1678:$T$1678</c:f>
              <c:numCache>
                <c:formatCode>#,##0</c:formatCode>
                <c:ptCount val="15"/>
                <c:pt idx="0">
                  <c:v>2625</c:v>
                </c:pt>
                <c:pt idx="1">
                  <c:v>2557</c:v>
                </c:pt>
                <c:pt idx="2">
                  <c:v>2400</c:v>
                </c:pt>
                <c:pt idx="3">
                  <c:v>2328</c:v>
                </c:pt>
                <c:pt idx="4">
                  <c:v>2232</c:v>
                </c:pt>
                <c:pt idx="5">
                  <c:v>2153</c:v>
                </c:pt>
                <c:pt idx="6">
                  <c:v>2103</c:v>
                </c:pt>
                <c:pt idx="7">
                  <c:v>2066</c:v>
                </c:pt>
                <c:pt idx="8">
                  <c:v>2072</c:v>
                </c:pt>
                <c:pt idx="9">
                  <c:v>1993</c:v>
                </c:pt>
                <c:pt idx="10">
                  <c:v>1983</c:v>
                </c:pt>
                <c:pt idx="11">
                  <c:v>1963</c:v>
                </c:pt>
                <c:pt idx="12">
                  <c:v>1941</c:v>
                </c:pt>
                <c:pt idx="13">
                  <c:v>1832</c:v>
                </c:pt>
                <c:pt idx="14">
                  <c:v>1767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87-E445-8AA1-6EF1EB288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977555005396855E-2"/>
                  <c:y val="-4.10616518688207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87-E445-8AA1-6EF1EB2884E7}"/>
                </c:ext>
              </c:extLst>
            </c:dLbl>
            <c:dLbl>
              <c:idx val="14"/>
              <c:layout>
                <c:manualLayout>
                  <c:x val="-1.8826482585503609E-2"/>
                  <c:y val="-2.41276911655531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B8-4299-B0AF-6CCED801F6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Report!$F$1674:$T$1674</c:f>
              <c:numCache>
                <c:formatCode>#,##0</c:formatCode>
                <c:ptCount val="15"/>
                <c:pt idx="0">
                  <c:v>158</c:v>
                </c:pt>
                <c:pt idx="1">
                  <c:v>168</c:v>
                </c:pt>
                <c:pt idx="2">
                  <c:v>174</c:v>
                </c:pt>
                <c:pt idx="3">
                  <c:v>165</c:v>
                </c:pt>
                <c:pt idx="4">
                  <c:v>162</c:v>
                </c:pt>
                <c:pt idx="5">
                  <c:v>161</c:v>
                </c:pt>
                <c:pt idx="6">
                  <c:v>176</c:v>
                </c:pt>
                <c:pt idx="7">
                  <c:v>165</c:v>
                </c:pt>
                <c:pt idx="8">
                  <c:v>196</c:v>
                </c:pt>
                <c:pt idx="9">
                  <c:v>211</c:v>
                </c:pt>
                <c:pt idx="10">
                  <c:v>222</c:v>
                </c:pt>
                <c:pt idx="11">
                  <c:v>230</c:v>
                </c:pt>
                <c:pt idx="12">
                  <c:v>224</c:v>
                </c:pt>
                <c:pt idx="13">
                  <c:v>210</c:v>
                </c:pt>
                <c:pt idx="14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87-E445-8AA1-6EF1EB288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28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52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300"/>
      </c:valAx>
      <c:valAx>
        <c:axId val="2134639887"/>
        <c:scaling>
          <c:orientation val="minMax"/>
          <c:max val="250"/>
          <c:min val="1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52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2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90127704428066"/>
          <c:y val="0.12097600902344198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990234737141363E-2"/>
                  <c:y val="-2.16764548077899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49-FA47-BF20-7C92E35B495C}"/>
                </c:ext>
              </c:extLst>
            </c:dLbl>
            <c:dLbl>
              <c:idx val="14"/>
              <c:layout>
                <c:manualLayout>
                  <c:x val="-1.725717917172603E-2"/>
                  <c:y val="-4.1947164372197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27-4E0A-BF44-24D2F024AD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Report!$F$1747:$T$1747</c:f>
              <c:numCache>
                <c:formatCode>#,##0</c:formatCode>
                <c:ptCount val="15"/>
                <c:pt idx="0">
                  <c:v>2553</c:v>
                </c:pt>
                <c:pt idx="1">
                  <c:v>2505</c:v>
                </c:pt>
                <c:pt idx="2">
                  <c:v>2438</c:v>
                </c:pt>
                <c:pt idx="3">
                  <c:v>2371</c:v>
                </c:pt>
                <c:pt idx="4">
                  <c:v>2302</c:v>
                </c:pt>
                <c:pt idx="5">
                  <c:v>2204</c:v>
                </c:pt>
                <c:pt idx="6">
                  <c:v>2184</c:v>
                </c:pt>
                <c:pt idx="7">
                  <c:v>2072</c:v>
                </c:pt>
                <c:pt idx="8">
                  <c:v>2066</c:v>
                </c:pt>
                <c:pt idx="9">
                  <c:v>2011</c:v>
                </c:pt>
                <c:pt idx="10">
                  <c:v>1983</c:v>
                </c:pt>
                <c:pt idx="11">
                  <c:v>1966</c:v>
                </c:pt>
                <c:pt idx="12">
                  <c:v>1950</c:v>
                </c:pt>
                <c:pt idx="13">
                  <c:v>1955</c:v>
                </c:pt>
                <c:pt idx="14">
                  <c:v>1854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49-FA47-BF20-7C92E35B4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341932533158641E-2"/>
                  <c:y val="-2.47525412914545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49-FA47-BF20-7C92E35B495C}"/>
                </c:ext>
              </c:extLst>
            </c:dLbl>
            <c:dLbl>
              <c:idx val="14"/>
              <c:layout>
                <c:manualLayout>
                  <c:x val="-1.1464934247434099E-2"/>
                  <c:y val="3.99688193937487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27-4E0A-BF44-24D2F024AD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Report!$F$1743:$T$1743</c:f>
              <c:numCache>
                <c:formatCode>#,##0</c:formatCode>
                <c:ptCount val="15"/>
                <c:pt idx="0">
                  <c:v>128</c:v>
                </c:pt>
                <c:pt idx="1">
                  <c:v>154</c:v>
                </c:pt>
                <c:pt idx="2">
                  <c:v>161</c:v>
                </c:pt>
                <c:pt idx="3">
                  <c:v>149</c:v>
                </c:pt>
                <c:pt idx="4">
                  <c:v>164</c:v>
                </c:pt>
                <c:pt idx="5">
                  <c:v>174</c:v>
                </c:pt>
                <c:pt idx="6">
                  <c:v>193</c:v>
                </c:pt>
                <c:pt idx="7">
                  <c:v>194</c:v>
                </c:pt>
                <c:pt idx="8">
                  <c:v>198</c:v>
                </c:pt>
                <c:pt idx="9">
                  <c:v>193</c:v>
                </c:pt>
                <c:pt idx="10">
                  <c:v>186</c:v>
                </c:pt>
                <c:pt idx="11">
                  <c:v>185</c:v>
                </c:pt>
                <c:pt idx="12">
                  <c:v>174</c:v>
                </c:pt>
                <c:pt idx="13">
                  <c:v>192</c:v>
                </c:pt>
                <c:pt idx="14">
                  <c:v>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49-FA47-BF20-7C92E35B4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in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54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100"/>
      </c:valAx>
      <c:valAx>
        <c:axId val="2134639887"/>
        <c:scaling>
          <c:orientation val="minMax"/>
          <c:max val="200"/>
          <c:min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54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1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989407706942731"/>
          <c:y val="0.57288895297375764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485587364020663E-2"/>
                  <c:y val="-3.01942684987426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6F-DB4B-9E8C-A656388B067B}"/>
                </c:ext>
              </c:extLst>
            </c:dLbl>
            <c:dLbl>
              <c:idx val="14"/>
              <c:layout>
                <c:manualLayout>
                  <c:x val="-1.1295889551302165E-2"/>
                  <c:y val="-1.55219247186651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E7-4DE3-B718-084EF6D87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Report!$F$1816:$T$1816</c:f>
              <c:numCache>
                <c:formatCode>#,##0</c:formatCode>
                <c:ptCount val="15"/>
                <c:pt idx="0">
                  <c:v>15487</c:v>
                </c:pt>
                <c:pt idx="1">
                  <c:v>14975</c:v>
                </c:pt>
                <c:pt idx="2">
                  <c:v>14428</c:v>
                </c:pt>
                <c:pt idx="3">
                  <c:v>14127</c:v>
                </c:pt>
                <c:pt idx="4">
                  <c:v>13895</c:v>
                </c:pt>
                <c:pt idx="5">
                  <c:v>13520</c:v>
                </c:pt>
                <c:pt idx="6">
                  <c:v>13012</c:v>
                </c:pt>
                <c:pt idx="7">
                  <c:v>12915</c:v>
                </c:pt>
                <c:pt idx="8">
                  <c:v>12988</c:v>
                </c:pt>
                <c:pt idx="9">
                  <c:v>13065</c:v>
                </c:pt>
                <c:pt idx="10">
                  <c:v>13240</c:v>
                </c:pt>
                <c:pt idx="11">
                  <c:v>13291</c:v>
                </c:pt>
                <c:pt idx="12">
                  <c:v>13300</c:v>
                </c:pt>
                <c:pt idx="13">
                  <c:v>12978</c:v>
                </c:pt>
                <c:pt idx="14">
                  <c:v>12596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6F-DB4B-9E8C-A656388B0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323842677807729E-2"/>
                  <c:y val="-2.54107351831312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6F-DB4B-9E8C-A656388B067B}"/>
                </c:ext>
              </c:extLst>
            </c:dLbl>
            <c:dLbl>
              <c:idx val="14"/>
              <c:layout>
                <c:manualLayout>
                  <c:x val="-2.6357075619705052E-2"/>
                  <c:y val="2.13426464881645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E7-4DE3-B718-084EF6D87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Report!$F$1812:$T$1812</c:f>
              <c:numCache>
                <c:formatCode>#,##0</c:formatCode>
                <c:ptCount val="15"/>
                <c:pt idx="0">
                  <c:v>681</c:v>
                </c:pt>
                <c:pt idx="1">
                  <c:v>718</c:v>
                </c:pt>
                <c:pt idx="2">
                  <c:v>751</c:v>
                </c:pt>
                <c:pt idx="3">
                  <c:v>756</c:v>
                </c:pt>
                <c:pt idx="4">
                  <c:v>822</c:v>
                </c:pt>
                <c:pt idx="5">
                  <c:v>841</c:v>
                </c:pt>
                <c:pt idx="6">
                  <c:v>925</c:v>
                </c:pt>
                <c:pt idx="7">
                  <c:v>1001</c:v>
                </c:pt>
                <c:pt idx="8">
                  <c:v>1043</c:v>
                </c:pt>
                <c:pt idx="9">
                  <c:v>1069</c:v>
                </c:pt>
                <c:pt idx="10">
                  <c:v>1128</c:v>
                </c:pt>
                <c:pt idx="11">
                  <c:v>1155</c:v>
                </c:pt>
                <c:pt idx="12">
                  <c:v>1180</c:v>
                </c:pt>
                <c:pt idx="13">
                  <c:v>1179</c:v>
                </c:pt>
                <c:pt idx="14">
                  <c:v>1170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6F-DB4B-9E8C-A656388B0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16500"/>
          <c:min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57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500"/>
      </c:valAx>
      <c:valAx>
        <c:axId val="2134639887"/>
        <c:scaling>
          <c:orientation val="minMax"/>
          <c:max val="12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57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10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596347017340331"/>
          <c:y val="0.11860118989965157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090052649431232E-2"/>
                  <c:y val="4.14149949176258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18-0D44-B7E9-D3A8395D81A3}"/>
                </c:ext>
              </c:extLst>
            </c:dLbl>
            <c:dLbl>
              <c:idx val="14"/>
              <c:layout>
                <c:manualLayout>
                  <c:x val="-1.1726663848524363E-3"/>
                  <c:y val="-3.02995109292227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05-4FD9-88DC-DA5FB37E66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Report!$F$1885:$T$1885</c:f>
              <c:numCache>
                <c:formatCode>#,##0</c:formatCode>
                <c:ptCount val="15"/>
                <c:pt idx="0">
                  <c:v>2898</c:v>
                </c:pt>
                <c:pt idx="1">
                  <c:v>2739</c:v>
                </c:pt>
                <c:pt idx="2">
                  <c:v>2713</c:v>
                </c:pt>
                <c:pt idx="3">
                  <c:v>2649</c:v>
                </c:pt>
                <c:pt idx="4">
                  <c:v>2658</c:v>
                </c:pt>
                <c:pt idx="5">
                  <c:v>2505</c:v>
                </c:pt>
                <c:pt idx="6">
                  <c:v>2397</c:v>
                </c:pt>
                <c:pt idx="7">
                  <c:v>2397</c:v>
                </c:pt>
                <c:pt idx="8">
                  <c:v>2263</c:v>
                </c:pt>
                <c:pt idx="9">
                  <c:v>2354</c:v>
                </c:pt>
                <c:pt idx="10">
                  <c:v>2277</c:v>
                </c:pt>
                <c:pt idx="11">
                  <c:v>2350</c:v>
                </c:pt>
                <c:pt idx="12">
                  <c:v>2285</c:v>
                </c:pt>
                <c:pt idx="13">
                  <c:v>2222</c:v>
                </c:pt>
                <c:pt idx="14">
                  <c:v>1888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18-0D44-B7E9-D3A8395D8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0299143398035697E-2"/>
                  <c:y val="-2.58626062153190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18-0D44-B7E9-D3A8395D81A3}"/>
                </c:ext>
              </c:extLst>
            </c:dLbl>
            <c:dLbl>
              <c:idx val="14"/>
              <c:layout>
                <c:manualLayout>
                  <c:x val="-2.134337727558085E-2"/>
                  <c:y val="2.66362252663621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05-4FD9-88DC-DA5FB37E66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Report!$F$1881:$T$1881</c:f>
              <c:numCache>
                <c:formatCode>#,##0</c:formatCode>
                <c:ptCount val="15"/>
                <c:pt idx="0">
                  <c:v>168</c:v>
                </c:pt>
                <c:pt idx="1">
                  <c:v>168</c:v>
                </c:pt>
                <c:pt idx="2">
                  <c:v>160</c:v>
                </c:pt>
                <c:pt idx="3">
                  <c:v>165</c:v>
                </c:pt>
                <c:pt idx="4">
                  <c:v>169</c:v>
                </c:pt>
                <c:pt idx="5">
                  <c:v>167</c:v>
                </c:pt>
                <c:pt idx="6">
                  <c:v>178</c:v>
                </c:pt>
                <c:pt idx="7">
                  <c:v>162</c:v>
                </c:pt>
                <c:pt idx="8">
                  <c:v>175</c:v>
                </c:pt>
                <c:pt idx="9">
                  <c:v>203</c:v>
                </c:pt>
                <c:pt idx="10">
                  <c:v>203</c:v>
                </c:pt>
                <c:pt idx="11">
                  <c:v>210</c:v>
                </c:pt>
                <c:pt idx="12">
                  <c:v>193</c:v>
                </c:pt>
                <c:pt idx="13">
                  <c:v>199</c:v>
                </c:pt>
                <c:pt idx="14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18-0D44-B7E9-D3A8395D8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3200"/>
          <c:min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58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200"/>
      </c:valAx>
      <c:valAx>
        <c:axId val="2134639887"/>
        <c:scaling>
          <c:orientation val="minMax"/>
          <c:max val="215"/>
          <c:min val="1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58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1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296010084000906"/>
          <c:y val="0.10917594247436095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164077314574475E-2"/>
                  <c:y val="3.67511433027912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CC-4347-B428-404A897BFC63}"/>
                </c:ext>
              </c:extLst>
            </c:dLbl>
            <c:dLbl>
              <c:idx val="14"/>
              <c:layout>
                <c:manualLayout>
                  <c:x val="-2.6373626373626374E-2"/>
                  <c:y val="-2.61291526689063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B0-4AC4-91E2-526841CFFC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Report!$F$1954:$T$1954</c:f>
              <c:numCache>
                <c:formatCode>#,##0</c:formatCode>
                <c:ptCount val="15"/>
                <c:pt idx="0">
                  <c:v>4500</c:v>
                </c:pt>
                <c:pt idx="1">
                  <c:v>4294</c:v>
                </c:pt>
                <c:pt idx="2">
                  <c:v>4131</c:v>
                </c:pt>
                <c:pt idx="3">
                  <c:v>4063</c:v>
                </c:pt>
                <c:pt idx="4">
                  <c:v>3853</c:v>
                </c:pt>
                <c:pt idx="5">
                  <c:v>3734</c:v>
                </c:pt>
                <c:pt idx="6">
                  <c:v>3646</c:v>
                </c:pt>
                <c:pt idx="7">
                  <c:v>3500</c:v>
                </c:pt>
                <c:pt idx="8">
                  <c:v>3444</c:v>
                </c:pt>
                <c:pt idx="9">
                  <c:v>3442</c:v>
                </c:pt>
                <c:pt idx="10">
                  <c:v>3488</c:v>
                </c:pt>
                <c:pt idx="11">
                  <c:v>3585</c:v>
                </c:pt>
                <c:pt idx="12">
                  <c:v>3648</c:v>
                </c:pt>
                <c:pt idx="13">
                  <c:v>3562</c:v>
                </c:pt>
                <c:pt idx="14">
                  <c:v>3579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CC-4347-B428-404A897BF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830158592813261E-2"/>
                  <c:y val="2.55059033074392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CC-4347-B428-404A897BFC63}"/>
                </c:ext>
              </c:extLst>
            </c:dLbl>
            <c:dLbl>
              <c:idx val="14"/>
              <c:layout>
                <c:manualLayout>
                  <c:x val="-2.2605965463108505E-2"/>
                  <c:y val="2.23964165733482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B0-4AC4-91E2-526841CFFC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Report!$F$1950:$T$1950</c:f>
              <c:numCache>
                <c:formatCode>#,##0</c:formatCode>
                <c:ptCount val="15"/>
                <c:pt idx="0">
                  <c:v>416</c:v>
                </c:pt>
                <c:pt idx="1">
                  <c:v>401</c:v>
                </c:pt>
                <c:pt idx="2">
                  <c:v>393</c:v>
                </c:pt>
                <c:pt idx="3">
                  <c:v>367</c:v>
                </c:pt>
                <c:pt idx="4">
                  <c:v>381</c:v>
                </c:pt>
                <c:pt idx="5">
                  <c:v>384</c:v>
                </c:pt>
                <c:pt idx="6">
                  <c:v>393</c:v>
                </c:pt>
                <c:pt idx="7">
                  <c:v>381</c:v>
                </c:pt>
                <c:pt idx="8">
                  <c:v>388</c:v>
                </c:pt>
                <c:pt idx="9">
                  <c:v>369</c:v>
                </c:pt>
                <c:pt idx="10">
                  <c:v>316</c:v>
                </c:pt>
                <c:pt idx="11">
                  <c:v>286</c:v>
                </c:pt>
                <c:pt idx="12">
                  <c:v>292</c:v>
                </c:pt>
                <c:pt idx="13">
                  <c:v>269</c:v>
                </c:pt>
                <c:pt idx="14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CC-4347-B428-404A897BF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4800"/>
          <c:min val="3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59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200"/>
      </c:valAx>
      <c:valAx>
        <c:axId val="2134639887"/>
        <c:scaling>
          <c:orientation val="minMax"/>
          <c:max val="450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59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5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6712726957200809"/>
          <c:y val="6.2414692335208667E-2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Report!$A$160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275278665406849E-2"/>
                  <c:y val="-2.69784172661870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9C-C645-A261-20620A4B9C88}"/>
                </c:ext>
              </c:extLst>
            </c:dLbl>
            <c:dLbl>
              <c:idx val="14"/>
              <c:layout>
                <c:manualLayout>
                  <c:x val="-1.2466030413880058E-2"/>
                  <c:y val="-3.7455331703632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3-43FA-9A05-4F7C35BD89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Report!$F$141:$T$141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Report!$F$160:$T$160</c:f>
              <c:numCache>
                <c:formatCode>#,##0</c:formatCode>
                <c:ptCount val="15"/>
                <c:pt idx="0">
                  <c:v>5393</c:v>
                </c:pt>
                <c:pt idx="1">
                  <c:v>5367</c:v>
                </c:pt>
                <c:pt idx="2">
                  <c:v>5460</c:v>
                </c:pt>
                <c:pt idx="3">
                  <c:v>5471</c:v>
                </c:pt>
                <c:pt idx="4">
                  <c:v>5217</c:v>
                </c:pt>
                <c:pt idx="5">
                  <c:v>5458</c:v>
                </c:pt>
                <c:pt idx="6">
                  <c:v>5245</c:v>
                </c:pt>
                <c:pt idx="7">
                  <c:v>5157</c:v>
                </c:pt>
                <c:pt idx="8">
                  <c:v>4982</c:v>
                </c:pt>
                <c:pt idx="9">
                  <c:v>4983</c:v>
                </c:pt>
                <c:pt idx="10">
                  <c:v>4977</c:v>
                </c:pt>
                <c:pt idx="11">
                  <c:v>4953</c:v>
                </c:pt>
                <c:pt idx="12">
                  <c:v>5016</c:v>
                </c:pt>
                <c:pt idx="13">
                  <c:v>4924</c:v>
                </c:pt>
                <c:pt idx="14">
                  <c:v>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9C-C645-A261-20620A4B9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546287"/>
        <c:axId val="2105721871"/>
      </c:lineChart>
      <c:lineChart>
        <c:grouping val="standard"/>
        <c:varyColors val="0"/>
        <c:ser>
          <c:idx val="0"/>
          <c:order val="0"/>
          <c:tx>
            <c:strRef>
              <c:f>Report!$A$156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48498166242833E-2"/>
                  <c:y val="2.42931496122433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9C-C645-A261-20620A4B9C88}"/>
                </c:ext>
              </c:extLst>
            </c:dLbl>
            <c:dLbl>
              <c:idx val="14"/>
              <c:layout>
                <c:manualLayout>
                  <c:x val="-2.7045918723432635E-2"/>
                  <c:y val="-2.15827338129496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93-43FA-9A05-4F7C35BD89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Report!$F$141:$T$141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Report!$F$156:$T$156</c:f>
              <c:numCache>
                <c:formatCode>#,##0</c:formatCode>
                <c:ptCount val="15"/>
                <c:pt idx="0">
                  <c:v>300</c:v>
                </c:pt>
                <c:pt idx="1">
                  <c:v>276</c:v>
                </c:pt>
                <c:pt idx="2">
                  <c:v>265</c:v>
                </c:pt>
                <c:pt idx="3">
                  <c:v>272</c:v>
                </c:pt>
                <c:pt idx="4">
                  <c:v>280</c:v>
                </c:pt>
                <c:pt idx="5">
                  <c:v>277</c:v>
                </c:pt>
                <c:pt idx="6">
                  <c:v>267</c:v>
                </c:pt>
                <c:pt idx="7">
                  <c:v>270</c:v>
                </c:pt>
                <c:pt idx="8">
                  <c:v>282</c:v>
                </c:pt>
                <c:pt idx="9">
                  <c:v>265</c:v>
                </c:pt>
                <c:pt idx="10">
                  <c:v>270</c:v>
                </c:pt>
                <c:pt idx="11">
                  <c:v>269</c:v>
                </c:pt>
                <c:pt idx="12">
                  <c:v>269</c:v>
                </c:pt>
                <c:pt idx="13">
                  <c:v>281</c:v>
                </c:pt>
                <c:pt idx="14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9C-C645-A261-20620A4B9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412543"/>
        <c:axId val="2096662367"/>
      </c:lineChart>
      <c:catAx>
        <c:axId val="21135462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721871"/>
        <c:crosses val="autoZero"/>
        <c:auto val="1"/>
        <c:lblAlgn val="ctr"/>
        <c:lblOffset val="100"/>
        <c:noMultiLvlLbl val="0"/>
      </c:catAx>
      <c:valAx>
        <c:axId val="2105721871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SD 8 (red)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546287"/>
        <c:crosses val="autoZero"/>
        <c:crossBetween val="between"/>
      </c:valAx>
      <c:valAx>
        <c:axId val="2096662367"/>
        <c:scaling>
          <c:orientation val="minMax"/>
          <c:min val="2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 Enrolment in SD 8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412543"/>
        <c:crosses val="max"/>
        <c:crossBetween val="between"/>
      </c:valAx>
      <c:catAx>
        <c:axId val="20484125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66623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079404510152906"/>
          <c:y val="0.14834407985414119"/>
          <c:w val="0.3412615206851326"/>
          <c:h val="0.1614020101763742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532474462432633E-2"/>
                  <c:y val="-2.86629628302089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69-D54C-9FD8-1638350500C5}"/>
                </c:ext>
              </c:extLst>
            </c:dLbl>
            <c:dLbl>
              <c:idx val="14"/>
              <c:layout>
                <c:manualLayout>
                  <c:x val="-3.7676609105180531E-2"/>
                  <c:y val="2.61291526689063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1A-4FAA-8432-592F3B3A68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Report!$F$2023:$T$2023</c:f>
              <c:numCache>
                <c:formatCode>#,##0</c:formatCode>
                <c:ptCount val="15"/>
                <c:pt idx="0">
                  <c:v>5940</c:v>
                </c:pt>
                <c:pt idx="1">
                  <c:v>6013</c:v>
                </c:pt>
                <c:pt idx="2">
                  <c:v>6052</c:v>
                </c:pt>
                <c:pt idx="3">
                  <c:v>5873</c:v>
                </c:pt>
                <c:pt idx="4">
                  <c:v>5742</c:v>
                </c:pt>
                <c:pt idx="5">
                  <c:v>5861</c:v>
                </c:pt>
                <c:pt idx="6">
                  <c:v>5927</c:v>
                </c:pt>
                <c:pt idx="7">
                  <c:v>6060</c:v>
                </c:pt>
                <c:pt idx="8">
                  <c:v>6265</c:v>
                </c:pt>
                <c:pt idx="9">
                  <c:v>6180</c:v>
                </c:pt>
                <c:pt idx="10">
                  <c:v>6359</c:v>
                </c:pt>
                <c:pt idx="11">
                  <c:v>6399</c:v>
                </c:pt>
                <c:pt idx="12">
                  <c:v>6483</c:v>
                </c:pt>
                <c:pt idx="13">
                  <c:v>6284</c:v>
                </c:pt>
                <c:pt idx="14">
                  <c:v>5882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69-D54C-9FD8-163835050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200113722048501E-2"/>
                  <c:y val="2.36395352596602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69-D54C-9FD8-1638350500C5}"/>
                </c:ext>
              </c:extLst>
            </c:dLbl>
            <c:dLbl>
              <c:idx val="14"/>
              <c:layout>
                <c:manualLayout>
                  <c:x val="-1.8838304552590265E-2"/>
                  <c:y val="2.61291526689063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1A-4FAA-8432-592F3B3A68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Report!$F$2019:$T$2019</c:f>
              <c:numCache>
                <c:formatCode>#,##0</c:formatCode>
                <c:ptCount val="15"/>
                <c:pt idx="0">
                  <c:v>351</c:v>
                </c:pt>
                <c:pt idx="1">
                  <c:v>354</c:v>
                </c:pt>
                <c:pt idx="2">
                  <c:v>383</c:v>
                </c:pt>
                <c:pt idx="3">
                  <c:v>365</c:v>
                </c:pt>
                <c:pt idx="4">
                  <c:v>339</c:v>
                </c:pt>
                <c:pt idx="5">
                  <c:v>328</c:v>
                </c:pt>
                <c:pt idx="6">
                  <c:v>343</c:v>
                </c:pt>
                <c:pt idx="7">
                  <c:v>343</c:v>
                </c:pt>
                <c:pt idx="8">
                  <c:v>361</c:v>
                </c:pt>
                <c:pt idx="9">
                  <c:v>383</c:v>
                </c:pt>
                <c:pt idx="10">
                  <c:v>389</c:v>
                </c:pt>
                <c:pt idx="11">
                  <c:v>407</c:v>
                </c:pt>
                <c:pt idx="12">
                  <c:v>405</c:v>
                </c:pt>
                <c:pt idx="13">
                  <c:v>373</c:v>
                </c:pt>
                <c:pt idx="14">
                  <c:v>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69-D54C-9FD8-163835050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6500"/>
          <c:min val="5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60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100"/>
      </c:valAx>
      <c:valAx>
        <c:axId val="2134639887"/>
        <c:scaling>
          <c:orientation val="minMax"/>
          <c:max val="410"/>
          <c:min val="3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60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1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664168833181261"/>
          <c:y val="6.4235563998709624E-2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995785042087827E-2"/>
                  <c:y val="-2.50282691041572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11-7646-B60B-44BC975ECE5E}"/>
                </c:ext>
              </c:extLst>
            </c:dLbl>
            <c:dLbl>
              <c:idx val="14"/>
              <c:layout>
                <c:manualLayout>
                  <c:x val="-1.4453201873753716E-2"/>
                  <c:y val="3.51613480633608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E3-4C68-970C-8EA16BFC35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Report!$F$2092:$T$2092</c:f>
              <c:numCache>
                <c:formatCode>#,##0</c:formatCode>
                <c:ptCount val="15"/>
                <c:pt idx="0">
                  <c:v>20631</c:v>
                </c:pt>
                <c:pt idx="1">
                  <c:v>20533</c:v>
                </c:pt>
                <c:pt idx="2">
                  <c:v>20478</c:v>
                </c:pt>
                <c:pt idx="3">
                  <c:v>20277</c:v>
                </c:pt>
                <c:pt idx="4">
                  <c:v>19878</c:v>
                </c:pt>
                <c:pt idx="5">
                  <c:v>19864</c:v>
                </c:pt>
                <c:pt idx="6">
                  <c:v>19500</c:v>
                </c:pt>
                <c:pt idx="7">
                  <c:v>19546</c:v>
                </c:pt>
                <c:pt idx="8">
                  <c:v>19715</c:v>
                </c:pt>
                <c:pt idx="9">
                  <c:v>20002</c:v>
                </c:pt>
                <c:pt idx="10">
                  <c:v>20221</c:v>
                </c:pt>
                <c:pt idx="11">
                  <c:v>20366</c:v>
                </c:pt>
                <c:pt idx="12">
                  <c:v>20510</c:v>
                </c:pt>
                <c:pt idx="13">
                  <c:v>19429</c:v>
                </c:pt>
                <c:pt idx="14">
                  <c:v>19902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11-7646-B60B-44BC975EC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191516223634895E-2"/>
                  <c:y val="2.54386508773017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11-7646-B60B-44BC975ECE5E}"/>
                </c:ext>
              </c:extLst>
            </c:dLbl>
            <c:dLbl>
              <c:idx val="14"/>
              <c:layout>
                <c:manualLayout>
                  <c:x val="-2.3846877941637906E-2"/>
                  <c:y val="-1.87476565429321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E3-4C68-970C-8EA16BFC35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Report!$F$2088:$T$2088</c:f>
              <c:numCache>
                <c:formatCode>#,##0</c:formatCode>
                <c:ptCount val="15"/>
                <c:pt idx="0">
                  <c:v>2740</c:v>
                </c:pt>
                <c:pt idx="1">
                  <c:v>2875</c:v>
                </c:pt>
                <c:pt idx="2">
                  <c:v>3017</c:v>
                </c:pt>
                <c:pt idx="3">
                  <c:v>3140</c:v>
                </c:pt>
                <c:pt idx="4">
                  <c:v>3306</c:v>
                </c:pt>
                <c:pt idx="5">
                  <c:v>3478</c:v>
                </c:pt>
                <c:pt idx="6">
                  <c:v>3607</c:v>
                </c:pt>
                <c:pt idx="7">
                  <c:v>3679</c:v>
                </c:pt>
                <c:pt idx="8">
                  <c:v>3804</c:v>
                </c:pt>
                <c:pt idx="9">
                  <c:v>3870</c:v>
                </c:pt>
                <c:pt idx="10">
                  <c:v>3867</c:v>
                </c:pt>
                <c:pt idx="11">
                  <c:v>3892</c:v>
                </c:pt>
                <c:pt idx="12">
                  <c:v>3907</c:v>
                </c:pt>
                <c:pt idx="13">
                  <c:v>3854</c:v>
                </c:pt>
                <c:pt idx="14">
                  <c:v>3911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11-7646-B60B-44BC975EC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21500"/>
          <c:min val="18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61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300"/>
      </c:valAx>
      <c:valAx>
        <c:axId val="2134639887"/>
        <c:scaling>
          <c:orientation val="minMax"/>
          <c:max val="4000"/>
          <c:min val="2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61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20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846416705449239"/>
          <c:y val="6.2414740895123222E-2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989689775570722E-2"/>
                  <c:y val="-3.30556333493231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68-5743-9CF7-C8DF72A8792C}"/>
                </c:ext>
              </c:extLst>
            </c:dLbl>
            <c:dLbl>
              <c:idx val="14"/>
              <c:layout>
                <c:manualLayout>
                  <c:x val="-3.5142767492940069E-2"/>
                  <c:y val="2.22717149220489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93-4B75-A81D-AF8E66BE0B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Report!$F$2161:$T$2161</c:f>
              <c:numCache>
                <c:formatCode>#,##0</c:formatCode>
                <c:ptCount val="15"/>
                <c:pt idx="0">
                  <c:v>8850</c:v>
                </c:pt>
                <c:pt idx="1">
                  <c:v>9146</c:v>
                </c:pt>
                <c:pt idx="2">
                  <c:v>9268</c:v>
                </c:pt>
                <c:pt idx="3">
                  <c:v>9457</c:v>
                </c:pt>
                <c:pt idx="4">
                  <c:v>9630</c:v>
                </c:pt>
                <c:pt idx="5">
                  <c:v>9963</c:v>
                </c:pt>
                <c:pt idx="6">
                  <c:v>9946</c:v>
                </c:pt>
                <c:pt idx="7">
                  <c:v>9825</c:v>
                </c:pt>
                <c:pt idx="8">
                  <c:v>10222</c:v>
                </c:pt>
                <c:pt idx="9">
                  <c:v>10934</c:v>
                </c:pt>
                <c:pt idx="10">
                  <c:v>11074</c:v>
                </c:pt>
                <c:pt idx="11">
                  <c:v>11468</c:v>
                </c:pt>
                <c:pt idx="12">
                  <c:v>11696</c:v>
                </c:pt>
                <c:pt idx="13">
                  <c:v>11793</c:v>
                </c:pt>
                <c:pt idx="14">
                  <c:v>11700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68-5743-9CF7-C8DF72A87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896958361848951E-2"/>
                  <c:y val="-2.63782450356290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68-5743-9CF7-C8DF72A8792C}"/>
                </c:ext>
              </c:extLst>
            </c:dLbl>
            <c:dLbl>
              <c:idx val="14"/>
              <c:layout>
                <c:manualLayout>
                  <c:x val="-3.0122372136805773E-2"/>
                  <c:y val="-2.41276911655530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93-4B75-A81D-AF8E66BE0B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Report!$F$2157:$T$2157</c:f>
              <c:numCache>
                <c:formatCode>#,##0</c:formatCode>
                <c:ptCount val="15"/>
                <c:pt idx="0">
                  <c:v>602</c:v>
                </c:pt>
                <c:pt idx="1">
                  <c:v>656</c:v>
                </c:pt>
                <c:pt idx="2">
                  <c:v>747</c:v>
                </c:pt>
                <c:pt idx="3">
                  <c:v>846</c:v>
                </c:pt>
                <c:pt idx="4">
                  <c:v>921</c:v>
                </c:pt>
                <c:pt idx="5">
                  <c:v>993</c:v>
                </c:pt>
                <c:pt idx="6">
                  <c:v>1031</c:v>
                </c:pt>
                <c:pt idx="7">
                  <c:v>1124</c:v>
                </c:pt>
                <c:pt idx="8">
                  <c:v>1237</c:v>
                </c:pt>
                <c:pt idx="9">
                  <c:v>1278</c:v>
                </c:pt>
                <c:pt idx="10">
                  <c:v>1385</c:v>
                </c:pt>
                <c:pt idx="11">
                  <c:v>1444</c:v>
                </c:pt>
                <c:pt idx="12">
                  <c:v>1512</c:v>
                </c:pt>
                <c:pt idx="13">
                  <c:v>1553</c:v>
                </c:pt>
                <c:pt idx="14">
                  <c:v>1559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68-5743-9CF7-C8DF72A87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12000"/>
          <c:min val="8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62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400"/>
      </c:valAx>
      <c:valAx>
        <c:axId val="2134639887"/>
        <c:scaling>
          <c:orientation val="minMax"/>
          <c:max val="1600"/>
          <c:min val="4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62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20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6712726957200809"/>
          <c:y val="6.2414692335208667E-2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016180398222106E-2"/>
                  <c:y val="-2.66721434621128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51-4D44-8A4A-AE164A28F80F}"/>
                </c:ext>
              </c:extLst>
            </c:dLbl>
            <c:dLbl>
              <c:idx val="14"/>
              <c:layout>
                <c:manualLayout>
                  <c:x val="-3.1377470975839344E-2"/>
                  <c:y val="2.09045990117824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83-4B55-A679-EB9BCA507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Report!$F$2230:$T$2230</c:f>
              <c:numCache>
                <c:formatCode>#,##0</c:formatCode>
                <c:ptCount val="15"/>
                <c:pt idx="0">
                  <c:v>8668</c:v>
                </c:pt>
                <c:pt idx="1">
                  <c:v>9144</c:v>
                </c:pt>
                <c:pt idx="2">
                  <c:v>9700</c:v>
                </c:pt>
                <c:pt idx="3">
                  <c:v>9713</c:v>
                </c:pt>
                <c:pt idx="4">
                  <c:v>10041</c:v>
                </c:pt>
                <c:pt idx="5">
                  <c:v>10228</c:v>
                </c:pt>
                <c:pt idx="6">
                  <c:v>9815</c:v>
                </c:pt>
                <c:pt idx="7">
                  <c:v>9185</c:v>
                </c:pt>
                <c:pt idx="8">
                  <c:v>8914</c:v>
                </c:pt>
                <c:pt idx="9">
                  <c:v>8155</c:v>
                </c:pt>
                <c:pt idx="10">
                  <c:v>8441</c:v>
                </c:pt>
                <c:pt idx="11">
                  <c:v>8624</c:v>
                </c:pt>
                <c:pt idx="12">
                  <c:v>9007</c:v>
                </c:pt>
                <c:pt idx="13">
                  <c:v>8867</c:v>
                </c:pt>
                <c:pt idx="14">
                  <c:v>6757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51-4D44-8A4A-AE164A28F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530588092867432E-2"/>
                  <c:y val="1.76318396346407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51-4D44-8A4A-AE164A28F80F}"/>
                </c:ext>
              </c:extLst>
            </c:dLbl>
            <c:dLbl>
              <c:idx val="14"/>
              <c:layout>
                <c:manualLayout>
                  <c:x val="-1.5061186068402886E-2"/>
                  <c:y val="-1.90041809198023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83-4B55-A679-EB9BCA507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Report!$F$2226:$T$2226</c:f>
              <c:numCache>
                <c:formatCode>#,##0</c:formatCode>
                <c:ptCount val="15"/>
                <c:pt idx="0">
                  <c:v>830</c:v>
                </c:pt>
                <c:pt idx="1">
                  <c:v>848</c:v>
                </c:pt>
                <c:pt idx="2">
                  <c:v>868</c:v>
                </c:pt>
                <c:pt idx="3">
                  <c:v>892</c:v>
                </c:pt>
                <c:pt idx="4">
                  <c:v>910</c:v>
                </c:pt>
                <c:pt idx="5">
                  <c:v>905</c:v>
                </c:pt>
                <c:pt idx="6">
                  <c:v>895</c:v>
                </c:pt>
                <c:pt idx="7">
                  <c:v>903</c:v>
                </c:pt>
                <c:pt idx="8">
                  <c:v>904</c:v>
                </c:pt>
                <c:pt idx="9">
                  <c:v>896</c:v>
                </c:pt>
                <c:pt idx="10">
                  <c:v>912</c:v>
                </c:pt>
                <c:pt idx="11">
                  <c:v>970</c:v>
                </c:pt>
                <c:pt idx="12">
                  <c:v>977</c:v>
                </c:pt>
                <c:pt idx="13">
                  <c:v>964</c:v>
                </c:pt>
                <c:pt idx="14">
                  <c:v>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51-4D44-8A4A-AE164A28F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10500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63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500"/>
      </c:valAx>
      <c:valAx>
        <c:axId val="2134639887"/>
        <c:scaling>
          <c:orientation val="minMax"/>
          <c:max val="940"/>
          <c:min val="8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63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2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27289622403227"/>
          <c:y val="3.0753650491146369E-3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993010760660587E-2"/>
                  <c:y val="-2.86587645802065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E5-434B-82D3-C756CE1CB55D}"/>
                </c:ext>
              </c:extLst>
            </c:dLbl>
            <c:dLbl>
              <c:idx val="14"/>
              <c:layout>
                <c:manualLayout>
                  <c:x val="-2.5109855618330193E-2"/>
                  <c:y val="1.88964446562565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DA-4D1B-8B51-AEE2C6C588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Report!$E$417:$S$417</c:f>
              <c:strCache>
                <c:ptCount val="15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  <c:pt idx="13">
                  <c:v>2019/20</c:v>
                </c:pt>
                <c:pt idx="14">
                  <c:v>2020/21</c:v>
                </c:pt>
              </c:strCache>
            </c:strRef>
          </c:cat>
          <c:val>
            <c:numRef>
              <c:f>Report!$E$2299:$S$2299</c:f>
              <c:numCache>
                <c:formatCode>#,##0</c:formatCode>
                <c:ptCount val="15"/>
                <c:pt idx="0">
                  <c:v>1652</c:v>
                </c:pt>
                <c:pt idx="1">
                  <c:v>1638</c:v>
                </c:pt>
                <c:pt idx="2">
                  <c:v>1650</c:v>
                </c:pt>
                <c:pt idx="3">
                  <c:v>1593</c:v>
                </c:pt>
                <c:pt idx="4">
                  <c:v>1610</c:v>
                </c:pt>
                <c:pt idx="5">
                  <c:v>1768</c:v>
                </c:pt>
                <c:pt idx="6">
                  <c:v>1786</c:v>
                </c:pt>
                <c:pt idx="7">
                  <c:v>1757</c:v>
                </c:pt>
                <c:pt idx="8">
                  <c:v>1715</c:v>
                </c:pt>
                <c:pt idx="9">
                  <c:v>1779</c:v>
                </c:pt>
                <c:pt idx="10">
                  <c:v>1784</c:v>
                </c:pt>
                <c:pt idx="11">
                  <c:v>1768</c:v>
                </c:pt>
                <c:pt idx="12">
                  <c:v>1798</c:v>
                </c:pt>
                <c:pt idx="13">
                  <c:v>1544</c:v>
                </c:pt>
                <c:pt idx="14">
                  <c:v>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E5-434B-82D3-C756CE1CB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547819940586522E-2"/>
                  <c:y val="2.90990368616069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E5-434B-82D3-C756CE1CB55D}"/>
                </c:ext>
              </c:extLst>
            </c:dLbl>
            <c:dLbl>
              <c:idx val="14"/>
              <c:layout>
                <c:manualLayout>
                  <c:x val="-1.1299435028248771E-2"/>
                  <c:y val="-2.45653780531335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DA-4D1B-8B51-AEE2C6C588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Report!$E$417:$S$417</c:f>
              <c:strCache>
                <c:ptCount val="15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  <c:pt idx="13">
                  <c:v>2019/20</c:v>
                </c:pt>
                <c:pt idx="14">
                  <c:v>2020/21</c:v>
                </c:pt>
              </c:strCache>
            </c:strRef>
          </c:cat>
          <c:val>
            <c:numRef>
              <c:f>Report!$E$2295:$S$2295</c:f>
              <c:numCache>
                <c:formatCode>#,##0</c:formatCode>
                <c:ptCount val="15"/>
                <c:pt idx="0">
                  <c:v>158</c:v>
                </c:pt>
                <c:pt idx="1">
                  <c:v>149</c:v>
                </c:pt>
                <c:pt idx="2">
                  <c:v>149</c:v>
                </c:pt>
                <c:pt idx="3">
                  <c:v>139</c:v>
                </c:pt>
                <c:pt idx="4">
                  <c:v>124</c:v>
                </c:pt>
                <c:pt idx="5" formatCode="General">
                  <c:v>180</c:v>
                </c:pt>
                <c:pt idx="6">
                  <c:v>185</c:v>
                </c:pt>
                <c:pt idx="7" formatCode="General">
                  <c:v>217</c:v>
                </c:pt>
                <c:pt idx="8">
                  <c:v>175</c:v>
                </c:pt>
                <c:pt idx="9">
                  <c:v>141</c:v>
                </c:pt>
                <c:pt idx="10">
                  <c:v>143</c:v>
                </c:pt>
                <c:pt idx="11">
                  <c:v>140</c:v>
                </c:pt>
                <c:pt idx="12">
                  <c:v>170</c:v>
                </c:pt>
                <c:pt idx="13">
                  <c:v>153</c:v>
                </c:pt>
                <c:pt idx="14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E5-434B-82D3-C756CE1CB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1900"/>
          <c:min val="1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64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100"/>
      </c:valAx>
      <c:valAx>
        <c:axId val="2134639887"/>
        <c:scaling>
          <c:orientation val="minMax"/>
          <c:max val="235"/>
          <c:min val="11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64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2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709328864666794"/>
          <c:y val="7.8620267564934843E-2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10799886277941E-2"/>
                  <c:y val="-3.22685090310295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F5-AF40-9D2D-6978248DFF96}"/>
                </c:ext>
              </c:extLst>
            </c:dLbl>
            <c:dLbl>
              <c:idx val="14"/>
              <c:layout>
                <c:manualLayout>
                  <c:x val="-1.1302982731554344E-2"/>
                  <c:y val="-2.10970432274942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BD-4304-BB4A-F354A8A85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Report!$F$2368:$T$2368</c:f>
              <c:numCache>
                <c:formatCode>#,##0</c:formatCode>
                <c:ptCount val="15"/>
                <c:pt idx="0">
                  <c:v>6979</c:v>
                </c:pt>
                <c:pt idx="1">
                  <c:v>6780</c:v>
                </c:pt>
                <c:pt idx="2">
                  <c:v>6564</c:v>
                </c:pt>
                <c:pt idx="3">
                  <c:v>6354</c:v>
                </c:pt>
                <c:pt idx="4">
                  <c:v>6230</c:v>
                </c:pt>
                <c:pt idx="5">
                  <c:v>6017</c:v>
                </c:pt>
                <c:pt idx="6">
                  <c:v>5864</c:v>
                </c:pt>
                <c:pt idx="7">
                  <c:v>5757</c:v>
                </c:pt>
                <c:pt idx="8">
                  <c:v>5743</c:v>
                </c:pt>
                <c:pt idx="9">
                  <c:v>5808</c:v>
                </c:pt>
                <c:pt idx="10">
                  <c:v>5807</c:v>
                </c:pt>
                <c:pt idx="11">
                  <c:v>5853</c:v>
                </c:pt>
                <c:pt idx="12">
                  <c:v>5765</c:v>
                </c:pt>
                <c:pt idx="13">
                  <c:v>5658</c:v>
                </c:pt>
                <c:pt idx="14">
                  <c:v>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F5-AF40-9D2D-6978248DF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72989777376729E-2"/>
                  <c:y val="1.9339812053584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F5-AF40-9D2D-6978248DFF96}"/>
                </c:ext>
              </c:extLst>
            </c:dLbl>
            <c:dLbl>
              <c:idx val="14"/>
              <c:layout>
                <c:manualLayout>
                  <c:x val="-2.2605965463108505E-2"/>
                  <c:y val="-2.8768695310219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BD-4304-BB4A-F354A8A85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Report!$F$2364:$T$2364</c:f>
              <c:numCache>
                <c:formatCode>#,##0</c:formatCode>
                <c:ptCount val="15"/>
                <c:pt idx="0">
                  <c:v>572</c:v>
                </c:pt>
                <c:pt idx="1">
                  <c:v>614</c:v>
                </c:pt>
                <c:pt idx="2">
                  <c:v>633</c:v>
                </c:pt>
                <c:pt idx="3">
                  <c:v>637</c:v>
                </c:pt>
                <c:pt idx="4">
                  <c:v>677</c:v>
                </c:pt>
                <c:pt idx="5">
                  <c:v>666</c:v>
                </c:pt>
                <c:pt idx="6">
                  <c:v>676</c:v>
                </c:pt>
                <c:pt idx="7">
                  <c:v>662</c:v>
                </c:pt>
                <c:pt idx="8">
                  <c:v>654</c:v>
                </c:pt>
                <c:pt idx="9">
                  <c:v>680</c:v>
                </c:pt>
                <c:pt idx="10">
                  <c:v>653</c:v>
                </c:pt>
                <c:pt idx="11">
                  <c:v>650</c:v>
                </c:pt>
                <c:pt idx="12">
                  <c:v>616</c:v>
                </c:pt>
                <c:pt idx="13">
                  <c:v>612</c:v>
                </c:pt>
                <c:pt idx="14">
                  <c:v>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F5-AF40-9D2D-6978248DF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in val="5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67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200"/>
      </c:valAx>
      <c:valAx>
        <c:axId val="2134639887"/>
        <c:scaling>
          <c:orientation val="minMax"/>
          <c:max val="700"/>
          <c:min val="4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67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5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36345272888227"/>
          <c:y val="0.58296171536828134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687252005587237E-2"/>
                  <c:y val="-3.07550866559033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1C-9744-95F8-29AE4406E928}"/>
                </c:ext>
              </c:extLst>
            </c:dLbl>
            <c:dLbl>
              <c:idx val="14"/>
              <c:layout>
                <c:manualLayout>
                  <c:x val="-4.0188383045526084E-2"/>
                  <c:y val="2.23214253020972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F1-4303-A09F-00F6CCCB9B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Report!$F$2437:$T$2437</c:f>
              <c:numCache>
                <c:formatCode>#,##0</c:formatCode>
                <c:ptCount val="15"/>
                <c:pt idx="0">
                  <c:v>14917</c:v>
                </c:pt>
                <c:pt idx="1">
                  <c:v>14834</c:v>
                </c:pt>
                <c:pt idx="2">
                  <c:v>14692</c:v>
                </c:pt>
                <c:pt idx="3">
                  <c:v>14258</c:v>
                </c:pt>
                <c:pt idx="4">
                  <c:v>14183</c:v>
                </c:pt>
                <c:pt idx="5">
                  <c:v>13971</c:v>
                </c:pt>
                <c:pt idx="6">
                  <c:v>13875</c:v>
                </c:pt>
                <c:pt idx="7">
                  <c:v>13708</c:v>
                </c:pt>
                <c:pt idx="8">
                  <c:v>13659</c:v>
                </c:pt>
                <c:pt idx="9">
                  <c:v>13896</c:v>
                </c:pt>
                <c:pt idx="10">
                  <c:v>14335</c:v>
                </c:pt>
                <c:pt idx="11">
                  <c:v>14608</c:v>
                </c:pt>
                <c:pt idx="12">
                  <c:v>14786</c:v>
                </c:pt>
                <c:pt idx="13">
                  <c:v>14742</c:v>
                </c:pt>
                <c:pt idx="14">
                  <c:v>14421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1C-9744-95F8-29AE4406E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776993535148765E-2"/>
                  <c:y val="3.11361913057462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1C-9744-95F8-29AE4406E928}"/>
                </c:ext>
              </c:extLst>
            </c:dLbl>
            <c:dLbl>
              <c:idx val="14"/>
              <c:layout>
                <c:manualLayout>
                  <c:x val="-3.1397174254317109E-2"/>
                  <c:y val="-2.04613065269224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F1-4303-A09F-00F6CCCB9B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Report!$F$2433:$T$2433</c:f>
              <c:numCache>
                <c:formatCode>#,##0</c:formatCode>
                <c:ptCount val="15"/>
                <c:pt idx="0">
                  <c:v>1115</c:v>
                </c:pt>
                <c:pt idx="1">
                  <c:v>1178</c:v>
                </c:pt>
                <c:pt idx="2">
                  <c:v>1246</c:v>
                </c:pt>
                <c:pt idx="3">
                  <c:v>1267</c:v>
                </c:pt>
                <c:pt idx="4">
                  <c:v>1275</c:v>
                </c:pt>
                <c:pt idx="5">
                  <c:v>1325</c:v>
                </c:pt>
                <c:pt idx="6">
                  <c:v>1386</c:v>
                </c:pt>
                <c:pt idx="7">
                  <c:v>1435</c:v>
                </c:pt>
                <c:pt idx="8">
                  <c:v>1513</c:v>
                </c:pt>
                <c:pt idx="9">
                  <c:v>1578</c:v>
                </c:pt>
                <c:pt idx="10">
                  <c:v>1573</c:v>
                </c:pt>
                <c:pt idx="11">
                  <c:v>1589</c:v>
                </c:pt>
                <c:pt idx="12">
                  <c:v>1632</c:v>
                </c:pt>
                <c:pt idx="13">
                  <c:v>1635</c:v>
                </c:pt>
                <c:pt idx="14">
                  <c:v>1654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1C-9744-95F8-29AE4406E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16000"/>
          <c:min val="1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68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500"/>
      </c:valAx>
      <c:valAx>
        <c:axId val="2134639887"/>
        <c:scaling>
          <c:orientation val="minMax"/>
          <c:max val="1700"/>
          <c:min val="9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68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10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237523128366972"/>
          <c:y val="0.6355940487092161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902713135618431E-2"/>
                  <c:y val="-2.27506360940064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1C-FB4C-9970-052C7C84DFAE}"/>
                </c:ext>
              </c:extLst>
            </c:dLbl>
            <c:dLbl>
              <c:idx val="14"/>
              <c:layout>
                <c:manualLayout>
                  <c:x val="-2.7615064581100027E-2"/>
                  <c:y val="1.72084130019120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C7-48CB-9173-56A392468D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Report!$F$2506:$T$2506</c:f>
              <c:numCache>
                <c:formatCode>#,##0</c:formatCode>
                <c:ptCount val="15"/>
                <c:pt idx="0">
                  <c:v>4891</c:v>
                </c:pt>
                <c:pt idx="1">
                  <c:v>4914</c:v>
                </c:pt>
                <c:pt idx="2">
                  <c:v>4635</c:v>
                </c:pt>
                <c:pt idx="3">
                  <c:v>4437</c:v>
                </c:pt>
                <c:pt idx="4">
                  <c:v>4324</c:v>
                </c:pt>
                <c:pt idx="5">
                  <c:v>4245</c:v>
                </c:pt>
                <c:pt idx="6">
                  <c:v>4233</c:v>
                </c:pt>
                <c:pt idx="7">
                  <c:v>4097</c:v>
                </c:pt>
                <c:pt idx="8">
                  <c:v>4203</c:v>
                </c:pt>
                <c:pt idx="9">
                  <c:v>4285</c:v>
                </c:pt>
                <c:pt idx="10">
                  <c:v>4296</c:v>
                </c:pt>
                <c:pt idx="11">
                  <c:v>4372</c:v>
                </c:pt>
                <c:pt idx="12">
                  <c:v>4384</c:v>
                </c:pt>
                <c:pt idx="13">
                  <c:v>4353</c:v>
                </c:pt>
                <c:pt idx="14">
                  <c:v>4121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1C-FB4C-9970-052C7C84D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343823367958577E-2"/>
                  <c:y val="2.25756914228933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1C-FB4C-9970-052C7C84DFAE}"/>
                </c:ext>
              </c:extLst>
            </c:dLbl>
            <c:dLbl>
              <c:idx val="14"/>
              <c:layout>
                <c:manualLayout>
                  <c:x val="-1.8828453123477293E-2"/>
                  <c:y val="2.29445506692160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C7-48CB-9173-56A392468D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Report!$F$2502:$T$2502</c:f>
              <c:numCache>
                <c:formatCode>#,##0</c:formatCode>
                <c:ptCount val="15"/>
                <c:pt idx="0">
                  <c:v>422</c:v>
                </c:pt>
                <c:pt idx="1">
                  <c:v>431</c:v>
                </c:pt>
                <c:pt idx="2">
                  <c:v>389</c:v>
                </c:pt>
                <c:pt idx="3">
                  <c:v>370</c:v>
                </c:pt>
                <c:pt idx="4">
                  <c:v>369</c:v>
                </c:pt>
                <c:pt idx="5">
                  <c:v>377</c:v>
                </c:pt>
                <c:pt idx="6">
                  <c:v>379</c:v>
                </c:pt>
                <c:pt idx="7">
                  <c:v>376</c:v>
                </c:pt>
                <c:pt idx="8">
                  <c:v>385</c:v>
                </c:pt>
                <c:pt idx="9">
                  <c:v>382</c:v>
                </c:pt>
                <c:pt idx="10">
                  <c:v>418</c:v>
                </c:pt>
                <c:pt idx="11">
                  <c:v>438</c:v>
                </c:pt>
                <c:pt idx="12">
                  <c:v>455</c:v>
                </c:pt>
                <c:pt idx="13">
                  <c:v>450</c:v>
                </c:pt>
                <c:pt idx="14">
                  <c:v>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1C-FB4C-9970-052C7C84D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5500"/>
          <c:min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69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500"/>
      </c:valAx>
      <c:valAx>
        <c:axId val="2134639887"/>
        <c:scaling>
          <c:orientation val="minMax"/>
          <c:max val="460"/>
          <c:min val="3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69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2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959688935060626"/>
          <c:y val="0.15872155633370164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484404820213738E-2"/>
                  <c:y val="-2.37821517134055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0A-7B40-A190-2E025A8FCF2B}"/>
                </c:ext>
              </c:extLst>
            </c:dLbl>
            <c:dLbl>
              <c:idx val="14"/>
              <c:layout>
                <c:manualLayout>
                  <c:x val="-2.1339283688974059E-2"/>
                  <c:y val="1.73792120812619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26-4C7D-8D74-BF1CDB153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Report!$F$2575:$T$2575</c:f>
              <c:numCache>
                <c:formatCode>#,##0</c:formatCode>
                <c:ptCount val="15"/>
                <c:pt idx="0">
                  <c:v>4520</c:v>
                </c:pt>
                <c:pt idx="1">
                  <c:v>4323</c:v>
                </c:pt>
                <c:pt idx="2">
                  <c:v>4391</c:v>
                </c:pt>
                <c:pt idx="3">
                  <c:v>4224</c:v>
                </c:pt>
                <c:pt idx="4">
                  <c:v>4199</c:v>
                </c:pt>
                <c:pt idx="5">
                  <c:v>3803</c:v>
                </c:pt>
                <c:pt idx="6">
                  <c:v>3722</c:v>
                </c:pt>
                <c:pt idx="7">
                  <c:v>3764</c:v>
                </c:pt>
                <c:pt idx="8">
                  <c:v>3856</c:v>
                </c:pt>
                <c:pt idx="9">
                  <c:v>3861</c:v>
                </c:pt>
                <c:pt idx="10">
                  <c:v>3930</c:v>
                </c:pt>
                <c:pt idx="11">
                  <c:v>3871</c:v>
                </c:pt>
                <c:pt idx="12">
                  <c:v>3858</c:v>
                </c:pt>
                <c:pt idx="13">
                  <c:v>3809</c:v>
                </c:pt>
                <c:pt idx="14">
                  <c:v>3586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0A-7B40-A190-2E025A8FC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090104145225866E-2"/>
                  <c:y val="2.06536198503990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0A-7B40-A190-2E025A8FCF2B}"/>
                </c:ext>
              </c:extLst>
            </c:dLbl>
            <c:dLbl>
              <c:idx val="14"/>
              <c:layout>
                <c:manualLayout>
                  <c:x val="-2.0153767928475501E-2"/>
                  <c:y val="2.43308969137666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26-4C7D-8D74-BF1CDB153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Report!$F$2571:$T$2571</c:f>
              <c:numCache>
                <c:formatCode>#,##0</c:formatCode>
                <c:ptCount val="15"/>
                <c:pt idx="0">
                  <c:v>315</c:v>
                </c:pt>
                <c:pt idx="1">
                  <c:v>325</c:v>
                </c:pt>
                <c:pt idx="2">
                  <c:v>341</c:v>
                </c:pt>
                <c:pt idx="3">
                  <c:v>357</c:v>
                </c:pt>
                <c:pt idx="4">
                  <c:v>362</c:v>
                </c:pt>
                <c:pt idx="5">
                  <c:v>408</c:v>
                </c:pt>
                <c:pt idx="6">
                  <c:v>417</c:v>
                </c:pt>
                <c:pt idx="7">
                  <c:v>400</c:v>
                </c:pt>
                <c:pt idx="8">
                  <c:v>360</c:v>
                </c:pt>
                <c:pt idx="9">
                  <c:v>347</c:v>
                </c:pt>
                <c:pt idx="10">
                  <c:v>372</c:v>
                </c:pt>
                <c:pt idx="11">
                  <c:v>384</c:v>
                </c:pt>
                <c:pt idx="12">
                  <c:v>395</c:v>
                </c:pt>
                <c:pt idx="13">
                  <c:v>362</c:v>
                </c:pt>
                <c:pt idx="14">
                  <c:v>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0A-7B40-A190-2E025A8FC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50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70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200"/>
      </c:valAx>
      <c:valAx>
        <c:axId val="2134639887"/>
        <c:scaling>
          <c:orientation val="minMax"/>
          <c:max val="430"/>
          <c:min val="2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70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2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263596757039803"/>
          <c:y val="0.57109485777290847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378644977070187E-2"/>
                  <c:y val="-1.89202615153814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35-0746-B1E3-07C6D4F572B5}"/>
                </c:ext>
              </c:extLst>
            </c:dLbl>
            <c:dLbl>
              <c:idx val="14"/>
              <c:layout>
                <c:manualLayout>
                  <c:x val="-6.6407420253955907E-2"/>
                  <c:y val="3.704940343846843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7-4902-B6A6-00845B5262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Report!$F$2644:$T$2644</c:f>
              <c:numCache>
                <c:formatCode>#,##0</c:formatCode>
                <c:ptCount val="15"/>
                <c:pt idx="0">
                  <c:v>9350</c:v>
                </c:pt>
                <c:pt idx="1">
                  <c:v>9057</c:v>
                </c:pt>
                <c:pt idx="2">
                  <c:v>9305</c:v>
                </c:pt>
                <c:pt idx="3">
                  <c:v>9960</c:v>
                </c:pt>
                <c:pt idx="4">
                  <c:v>9843</c:v>
                </c:pt>
                <c:pt idx="5">
                  <c:v>9877</c:v>
                </c:pt>
                <c:pt idx="6">
                  <c:v>8668</c:v>
                </c:pt>
                <c:pt idx="7">
                  <c:v>8597</c:v>
                </c:pt>
                <c:pt idx="8">
                  <c:v>8188</c:v>
                </c:pt>
                <c:pt idx="9">
                  <c:v>8301</c:v>
                </c:pt>
                <c:pt idx="10">
                  <c:v>8852</c:v>
                </c:pt>
                <c:pt idx="11">
                  <c:v>9189</c:v>
                </c:pt>
                <c:pt idx="12">
                  <c:v>9571</c:v>
                </c:pt>
                <c:pt idx="13">
                  <c:v>10480</c:v>
                </c:pt>
                <c:pt idx="14">
                  <c:v>8031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35-0746-B1E3-07C6D4F57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947551885684621E-2"/>
                  <c:y val="-2.37204324839743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35-0746-B1E3-07C6D4F572B5}"/>
                </c:ext>
              </c:extLst>
            </c:dLbl>
            <c:dLbl>
              <c:idx val="14"/>
              <c:layout>
                <c:manualLayout>
                  <c:x val="4.8640524473539757E-3"/>
                  <c:y val="2.03930082334699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17-4902-B6A6-00845B5262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Report!$F$2640:$T$2640</c:f>
              <c:numCache>
                <c:formatCode>#,##0</c:formatCode>
                <c:ptCount val="15"/>
                <c:pt idx="0">
                  <c:v>797</c:v>
                </c:pt>
                <c:pt idx="1">
                  <c:v>866</c:v>
                </c:pt>
                <c:pt idx="2">
                  <c:v>973</c:v>
                </c:pt>
                <c:pt idx="3">
                  <c:v>1015</c:v>
                </c:pt>
                <c:pt idx="4">
                  <c:v>1076</c:v>
                </c:pt>
                <c:pt idx="5">
                  <c:v>1117</c:v>
                </c:pt>
                <c:pt idx="6">
                  <c:v>1157</c:v>
                </c:pt>
                <c:pt idx="7">
                  <c:v>1154</c:v>
                </c:pt>
                <c:pt idx="8">
                  <c:v>1150</c:v>
                </c:pt>
                <c:pt idx="9">
                  <c:v>1211</c:v>
                </c:pt>
                <c:pt idx="10">
                  <c:v>1218</c:v>
                </c:pt>
                <c:pt idx="11">
                  <c:v>1233</c:v>
                </c:pt>
                <c:pt idx="12">
                  <c:v>1242</c:v>
                </c:pt>
                <c:pt idx="13">
                  <c:v>1180</c:v>
                </c:pt>
                <c:pt idx="14">
                  <c:v>1244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35-0746-B1E3-07C6D4F57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10500"/>
          <c:min val="6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71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500"/>
      </c:valAx>
      <c:valAx>
        <c:axId val="2134639887"/>
        <c:scaling>
          <c:orientation val="minMax"/>
          <c:max val="1300"/>
          <c:min val="7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71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10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815324113406848"/>
          <c:y val="0.6285660607782253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Report!$A$229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1A-5341-A02B-D8EFAE193E10}"/>
                </c:ext>
              </c:extLst>
            </c:dLbl>
            <c:dLbl>
              <c:idx val="14"/>
              <c:layout>
                <c:manualLayout>
                  <c:x val="-2.7596751840578637E-2"/>
                  <c:y val="-2.64084507042254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2-4FE4-9376-C02FB2D4EF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Report!$F$210:$T$210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Report!$F$229:$T$229</c:f>
              <c:numCache>
                <c:formatCode>#,##0</c:formatCode>
                <c:ptCount val="15"/>
                <c:pt idx="0">
                  <c:v>4431</c:v>
                </c:pt>
                <c:pt idx="1">
                  <c:v>4279</c:v>
                </c:pt>
                <c:pt idx="2">
                  <c:v>4112</c:v>
                </c:pt>
                <c:pt idx="3">
                  <c:v>4045</c:v>
                </c:pt>
                <c:pt idx="4">
                  <c:v>3968</c:v>
                </c:pt>
                <c:pt idx="5">
                  <c:v>3870</c:v>
                </c:pt>
                <c:pt idx="6">
                  <c:v>3739</c:v>
                </c:pt>
                <c:pt idx="7">
                  <c:v>3661</c:v>
                </c:pt>
                <c:pt idx="8">
                  <c:v>3657</c:v>
                </c:pt>
                <c:pt idx="9">
                  <c:v>3774</c:v>
                </c:pt>
                <c:pt idx="10">
                  <c:v>3826</c:v>
                </c:pt>
                <c:pt idx="11">
                  <c:v>3942</c:v>
                </c:pt>
                <c:pt idx="12">
                  <c:v>3983</c:v>
                </c:pt>
                <c:pt idx="13">
                  <c:v>3894</c:v>
                </c:pt>
                <c:pt idx="14">
                  <c:v>4080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1A-5341-A02B-D8EFAE193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889007"/>
        <c:axId val="1598156703"/>
      </c:lineChart>
      <c:lineChart>
        <c:grouping val="standard"/>
        <c:varyColors val="0"/>
        <c:ser>
          <c:idx val="0"/>
          <c:order val="0"/>
          <c:tx>
            <c:strRef>
              <c:f>Report!$A$225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396893064901329E-2"/>
                  <c:y val="-1.9366197183098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1A-5341-A02B-D8EFAE193E10}"/>
                </c:ext>
              </c:extLst>
            </c:dLbl>
            <c:dLbl>
              <c:idx val="14"/>
              <c:layout>
                <c:manualLayout>
                  <c:x val="-2.6396893064901304E-2"/>
                  <c:y val="2.4647887323943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22-4FE4-9376-C02FB2D4EF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Report!$F$210:$T$210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Report!$F$225:$T$225</c:f>
              <c:numCache>
                <c:formatCode>#,##0</c:formatCode>
                <c:ptCount val="15"/>
                <c:pt idx="0">
                  <c:v>170</c:v>
                </c:pt>
                <c:pt idx="1">
                  <c:v>171</c:v>
                </c:pt>
                <c:pt idx="2">
                  <c:v>180</c:v>
                </c:pt>
                <c:pt idx="3">
                  <c:v>178</c:v>
                </c:pt>
                <c:pt idx="4">
                  <c:v>172</c:v>
                </c:pt>
                <c:pt idx="5">
                  <c:v>171</c:v>
                </c:pt>
                <c:pt idx="6">
                  <c:v>202</c:v>
                </c:pt>
                <c:pt idx="7">
                  <c:v>212</c:v>
                </c:pt>
                <c:pt idx="8">
                  <c:v>243</c:v>
                </c:pt>
                <c:pt idx="9">
                  <c:v>315</c:v>
                </c:pt>
                <c:pt idx="10">
                  <c:v>352</c:v>
                </c:pt>
                <c:pt idx="11">
                  <c:v>307</c:v>
                </c:pt>
                <c:pt idx="12">
                  <c:v>406</c:v>
                </c:pt>
                <c:pt idx="13">
                  <c:v>400</c:v>
                </c:pt>
                <c:pt idx="14">
                  <c:v>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1A-5341-A02B-D8EFAE193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521199"/>
        <c:axId val="2093123359"/>
      </c:lineChart>
      <c:catAx>
        <c:axId val="1598889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8156703"/>
        <c:crosses val="autoZero"/>
        <c:auto val="1"/>
        <c:lblAlgn val="ctr"/>
        <c:lblOffset val="100"/>
        <c:noMultiLvlLbl val="0"/>
      </c:catAx>
      <c:valAx>
        <c:axId val="1598156703"/>
        <c:scaling>
          <c:orientation val="minMax"/>
          <c:min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20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8889007"/>
        <c:crosses val="autoZero"/>
        <c:crossBetween val="between"/>
      </c:valAx>
      <c:valAx>
        <c:axId val="2093123359"/>
        <c:scaling>
          <c:orientation val="minMax"/>
          <c:max val="430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 Enrolment in SD 20 (blue)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9521199"/>
        <c:crosses val="max"/>
        <c:crossBetween val="between"/>
      </c:valAx>
      <c:catAx>
        <c:axId val="20495211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3123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779392657736283"/>
          <c:y val="0.10797197730826991"/>
          <c:w val="0.29804305369919021"/>
          <c:h val="0.1404571638231516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225772021672704E-2"/>
                  <c:y val="-2.756845596245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36-2648-A049-B6D663158F29}"/>
                </c:ext>
              </c:extLst>
            </c:dLbl>
            <c:dLbl>
              <c:idx val="14"/>
              <c:layout>
                <c:manualLayout>
                  <c:x val="-2.6357075619705052E-2"/>
                  <c:y val="2.2050713457778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91-4417-AFC8-DBC98021AE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Report!$F$2713:$T$2713</c:f>
              <c:numCache>
                <c:formatCode>#,##0</c:formatCode>
                <c:ptCount val="15"/>
                <c:pt idx="0">
                  <c:v>5942</c:v>
                </c:pt>
                <c:pt idx="1">
                  <c:v>5731</c:v>
                </c:pt>
                <c:pt idx="2">
                  <c:v>5649</c:v>
                </c:pt>
                <c:pt idx="3">
                  <c:v>5441</c:v>
                </c:pt>
                <c:pt idx="4">
                  <c:v>5296</c:v>
                </c:pt>
                <c:pt idx="5">
                  <c:v>5228</c:v>
                </c:pt>
                <c:pt idx="6">
                  <c:v>5205</c:v>
                </c:pt>
                <c:pt idx="7">
                  <c:v>5188</c:v>
                </c:pt>
                <c:pt idx="8">
                  <c:v>5257</c:v>
                </c:pt>
                <c:pt idx="9">
                  <c:v>5324</c:v>
                </c:pt>
                <c:pt idx="10">
                  <c:v>5331</c:v>
                </c:pt>
                <c:pt idx="11">
                  <c:v>5428</c:v>
                </c:pt>
                <c:pt idx="12">
                  <c:v>5487</c:v>
                </c:pt>
                <c:pt idx="13">
                  <c:v>5394</c:v>
                </c:pt>
                <c:pt idx="14">
                  <c:v>5272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6-2648-A049-B6D663158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416146797150825E-2"/>
                  <c:y val="-2.0159763495969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36-2648-A049-B6D663158F29}"/>
                </c:ext>
              </c:extLst>
            </c:dLbl>
            <c:dLbl>
              <c:idx val="14"/>
              <c:layout>
                <c:manualLayout>
                  <c:x val="-2.0081581424537181E-2"/>
                  <c:y val="2.940095127703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91-4417-AFC8-DBC98021AE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Report!$F$2709:$T$2709</c:f>
              <c:numCache>
                <c:formatCode>#,##0</c:formatCode>
                <c:ptCount val="15"/>
                <c:pt idx="0">
                  <c:v>757</c:v>
                </c:pt>
                <c:pt idx="1">
                  <c:v>776</c:v>
                </c:pt>
                <c:pt idx="2">
                  <c:v>761</c:v>
                </c:pt>
                <c:pt idx="3">
                  <c:v>775</c:v>
                </c:pt>
                <c:pt idx="4">
                  <c:v>817</c:v>
                </c:pt>
                <c:pt idx="5">
                  <c:v>826</c:v>
                </c:pt>
                <c:pt idx="6">
                  <c:v>836</c:v>
                </c:pt>
                <c:pt idx="7">
                  <c:v>842</c:v>
                </c:pt>
                <c:pt idx="8">
                  <c:v>826</c:v>
                </c:pt>
                <c:pt idx="9">
                  <c:v>825</c:v>
                </c:pt>
                <c:pt idx="10">
                  <c:v>864</c:v>
                </c:pt>
                <c:pt idx="11">
                  <c:v>841</c:v>
                </c:pt>
                <c:pt idx="12">
                  <c:v>893</c:v>
                </c:pt>
                <c:pt idx="13">
                  <c:v>855</c:v>
                </c:pt>
                <c:pt idx="14">
                  <c:v>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36-2648-A049-B6D663158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66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72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200"/>
      </c:valAx>
      <c:valAx>
        <c:axId val="2134639887"/>
        <c:scaling>
          <c:orientation val="minMax"/>
          <c:max val="900"/>
          <c:min val="7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72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2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389501698455831"/>
          <c:y val="9.0487125160307685E-2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2512181492294872E-2"/>
                  <c:y val="3.8290471338938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D0-0947-8468-D8D3B6416863}"/>
                </c:ext>
              </c:extLst>
            </c:dLbl>
            <c:dLbl>
              <c:idx val="14"/>
              <c:layout>
                <c:manualLayout>
                  <c:x val="-3.3717768998768292E-2"/>
                  <c:y val="2.37053211769498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9D-4A6A-BE43-158711CAB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Report!$F$2782:$T$2782</c:f>
              <c:numCache>
                <c:formatCode>#,##0</c:formatCode>
                <c:ptCount val="15"/>
                <c:pt idx="0">
                  <c:v>15218</c:v>
                </c:pt>
                <c:pt idx="1">
                  <c:v>14956</c:v>
                </c:pt>
                <c:pt idx="2">
                  <c:v>15087</c:v>
                </c:pt>
                <c:pt idx="3">
                  <c:v>15121</c:v>
                </c:pt>
                <c:pt idx="4">
                  <c:v>15004</c:v>
                </c:pt>
                <c:pt idx="5">
                  <c:v>14792</c:v>
                </c:pt>
                <c:pt idx="6">
                  <c:v>14459</c:v>
                </c:pt>
                <c:pt idx="7">
                  <c:v>14504</c:v>
                </c:pt>
                <c:pt idx="8">
                  <c:v>14408</c:v>
                </c:pt>
                <c:pt idx="9">
                  <c:v>14410</c:v>
                </c:pt>
                <c:pt idx="10">
                  <c:v>14665</c:v>
                </c:pt>
                <c:pt idx="11">
                  <c:v>15027</c:v>
                </c:pt>
                <c:pt idx="12">
                  <c:v>15338</c:v>
                </c:pt>
                <c:pt idx="13">
                  <c:v>15152</c:v>
                </c:pt>
                <c:pt idx="14">
                  <c:v>14871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0-0947-8468-D8D3B6416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179153962829691E-3"/>
                  <c:y val="2.6389880130488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D0-0947-8468-D8D3B6416863}"/>
                </c:ext>
              </c:extLst>
            </c:dLbl>
            <c:dLbl>
              <c:idx val="14"/>
              <c:layout>
                <c:manualLayout>
                  <c:x val="-2.250105422560271E-2"/>
                  <c:y val="-1.8240503587989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9D-4A6A-BE43-158711CAB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Report!$F$2778:$T$2778</c:f>
              <c:numCache>
                <c:formatCode>#,##0</c:formatCode>
                <c:ptCount val="15"/>
                <c:pt idx="0">
                  <c:v>929</c:v>
                </c:pt>
                <c:pt idx="1">
                  <c:v>951</c:v>
                </c:pt>
                <c:pt idx="2">
                  <c:v>993</c:v>
                </c:pt>
                <c:pt idx="3">
                  <c:v>1031</c:v>
                </c:pt>
                <c:pt idx="4">
                  <c:v>1056</c:v>
                </c:pt>
                <c:pt idx="5">
                  <c:v>1093</c:v>
                </c:pt>
                <c:pt idx="6">
                  <c:v>1132</c:v>
                </c:pt>
                <c:pt idx="7">
                  <c:v>1172</c:v>
                </c:pt>
                <c:pt idx="8">
                  <c:v>1207</c:v>
                </c:pt>
                <c:pt idx="9">
                  <c:v>1212</c:v>
                </c:pt>
                <c:pt idx="10">
                  <c:v>1220</c:v>
                </c:pt>
                <c:pt idx="11">
                  <c:v>1238</c:v>
                </c:pt>
                <c:pt idx="12">
                  <c:v>1240</c:v>
                </c:pt>
                <c:pt idx="13">
                  <c:v>1206</c:v>
                </c:pt>
                <c:pt idx="14">
                  <c:v>1227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D0-0947-8468-D8D3B6416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in val="1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73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500"/>
      </c:valAx>
      <c:valAx>
        <c:axId val="2134639887"/>
        <c:scaling>
          <c:orientation val="minMax"/>
          <c:max val="1300"/>
          <c:min val="7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73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10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409411756433781"/>
          <c:y val="3.3604361609228001E-2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592989068749054E-2"/>
                  <c:y val="-2.50453913375518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97-3B45-AF6E-1491B27921A1}"/>
                </c:ext>
              </c:extLst>
            </c:dLbl>
            <c:dLbl>
              <c:idx val="14"/>
              <c:layout>
                <c:manualLayout>
                  <c:x val="-3.0201818539483814E-2"/>
                  <c:y val="1.94828169782499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17-4C80-BA70-867E4B1A20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Report!$F$2851:$T$2851</c:f>
              <c:numCache>
                <c:formatCode>#,##0</c:formatCode>
                <c:ptCount val="15"/>
                <c:pt idx="0">
                  <c:v>6774</c:v>
                </c:pt>
                <c:pt idx="1">
                  <c:v>6722</c:v>
                </c:pt>
                <c:pt idx="2">
                  <c:v>6548</c:v>
                </c:pt>
                <c:pt idx="3">
                  <c:v>6413</c:v>
                </c:pt>
                <c:pt idx="4">
                  <c:v>6227</c:v>
                </c:pt>
                <c:pt idx="5">
                  <c:v>6031</c:v>
                </c:pt>
                <c:pt idx="6">
                  <c:v>5990</c:v>
                </c:pt>
                <c:pt idx="7">
                  <c:v>5978</c:v>
                </c:pt>
                <c:pt idx="8">
                  <c:v>6027</c:v>
                </c:pt>
                <c:pt idx="9">
                  <c:v>6072</c:v>
                </c:pt>
                <c:pt idx="10">
                  <c:v>6300</c:v>
                </c:pt>
                <c:pt idx="11">
                  <c:v>6283</c:v>
                </c:pt>
                <c:pt idx="12">
                  <c:v>6394</c:v>
                </c:pt>
                <c:pt idx="13">
                  <c:v>6382</c:v>
                </c:pt>
                <c:pt idx="14">
                  <c:v>6263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7-3B45-AF6E-1491B279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253237920318959E-2"/>
                  <c:y val="-1.36726978792459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97-3B45-AF6E-1491B27921A1}"/>
                </c:ext>
              </c:extLst>
            </c:dLbl>
            <c:dLbl>
              <c:idx val="14"/>
              <c:layout>
                <c:manualLayout>
                  <c:x val="-2.6577600314745754E-2"/>
                  <c:y val="-1.771165179840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17-4C80-BA70-867E4B1A20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Report!$F$2847:$T$2847</c:f>
              <c:numCache>
                <c:formatCode>#,##0</c:formatCode>
                <c:ptCount val="15"/>
                <c:pt idx="0">
                  <c:v>456</c:v>
                </c:pt>
                <c:pt idx="1">
                  <c:v>437</c:v>
                </c:pt>
                <c:pt idx="2">
                  <c:v>426</c:v>
                </c:pt>
                <c:pt idx="3">
                  <c:v>457</c:v>
                </c:pt>
                <c:pt idx="4">
                  <c:v>478</c:v>
                </c:pt>
                <c:pt idx="5">
                  <c:v>468</c:v>
                </c:pt>
                <c:pt idx="6">
                  <c:v>473</c:v>
                </c:pt>
                <c:pt idx="7">
                  <c:v>468</c:v>
                </c:pt>
                <c:pt idx="8">
                  <c:v>486</c:v>
                </c:pt>
                <c:pt idx="9">
                  <c:v>496</c:v>
                </c:pt>
                <c:pt idx="10">
                  <c:v>496</c:v>
                </c:pt>
                <c:pt idx="11">
                  <c:v>524</c:v>
                </c:pt>
                <c:pt idx="12">
                  <c:v>535</c:v>
                </c:pt>
                <c:pt idx="13">
                  <c:v>528</c:v>
                </c:pt>
                <c:pt idx="14">
                  <c:v>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97-3B45-AF6E-1491B279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75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75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500"/>
      </c:valAx>
      <c:valAx>
        <c:axId val="2134639887"/>
        <c:scaling>
          <c:orientation val="minMax"/>
          <c:max val="560"/>
          <c:min val="4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75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2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247677412808022"/>
          <c:y val="0.10235398275568056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220314318256523E-2"/>
                  <c:y val="-2.41128631987226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EE-274C-A21C-0DB4C96560BF}"/>
                </c:ext>
              </c:extLst>
            </c:dLbl>
            <c:dLbl>
              <c:idx val="14"/>
              <c:layout>
                <c:manualLayout>
                  <c:x val="-3.0122372136805773E-2"/>
                  <c:y val="2.76548632419832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A7-4DF7-848F-1494A4E97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Report!$F$2920:$T$2920</c:f>
              <c:numCache>
                <c:formatCode>#,##0</c:formatCode>
                <c:ptCount val="15"/>
                <c:pt idx="0">
                  <c:v>9116</c:v>
                </c:pt>
                <c:pt idx="1">
                  <c:v>8809</c:v>
                </c:pt>
                <c:pt idx="2">
                  <c:v>8649</c:v>
                </c:pt>
                <c:pt idx="3">
                  <c:v>8392</c:v>
                </c:pt>
                <c:pt idx="4">
                  <c:v>8179</c:v>
                </c:pt>
                <c:pt idx="5">
                  <c:v>7906</c:v>
                </c:pt>
                <c:pt idx="6">
                  <c:v>7682</c:v>
                </c:pt>
                <c:pt idx="7">
                  <c:v>7587</c:v>
                </c:pt>
                <c:pt idx="8">
                  <c:v>7606</c:v>
                </c:pt>
                <c:pt idx="9">
                  <c:v>7825</c:v>
                </c:pt>
                <c:pt idx="10">
                  <c:v>8027</c:v>
                </c:pt>
                <c:pt idx="11">
                  <c:v>8279</c:v>
                </c:pt>
                <c:pt idx="12">
                  <c:v>8308</c:v>
                </c:pt>
                <c:pt idx="13">
                  <c:v>8126</c:v>
                </c:pt>
                <c:pt idx="14">
                  <c:v>7857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EE-274C-A21C-0DB4C9656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477332865553717E-2"/>
                  <c:y val="-1.45738951736964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EE-274C-A21C-0DB4C96560BF}"/>
                </c:ext>
              </c:extLst>
            </c:dLbl>
            <c:dLbl>
              <c:idx val="14"/>
              <c:layout>
                <c:manualLayout>
                  <c:x val="-2.3846877941637906E-2"/>
                  <c:y val="-2.58112056925177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A7-4DF7-848F-1494A4E97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Report!$F$2916:$T$2916</c:f>
              <c:numCache>
                <c:formatCode>#,##0</c:formatCode>
                <c:ptCount val="15"/>
                <c:pt idx="0">
                  <c:v>626</c:v>
                </c:pt>
                <c:pt idx="1">
                  <c:v>672</c:v>
                </c:pt>
                <c:pt idx="2">
                  <c:v>735</c:v>
                </c:pt>
                <c:pt idx="3">
                  <c:v>765</c:v>
                </c:pt>
                <c:pt idx="4">
                  <c:v>814</c:v>
                </c:pt>
                <c:pt idx="5">
                  <c:v>883</c:v>
                </c:pt>
                <c:pt idx="6">
                  <c:v>928</c:v>
                </c:pt>
                <c:pt idx="7">
                  <c:v>966</c:v>
                </c:pt>
                <c:pt idx="8">
                  <c:v>1004</c:v>
                </c:pt>
                <c:pt idx="9">
                  <c:v>1050</c:v>
                </c:pt>
                <c:pt idx="10">
                  <c:v>1032</c:v>
                </c:pt>
                <c:pt idx="11">
                  <c:v>1049</c:v>
                </c:pt>
                <c:pt idx="12">
                  <c:v>1027</c:v>
                </c:pt>
                <c:pt idx="13">
                  <c:v>1004</c:v>
                </c:pt>
                <c:pt idx="14">
                  <c:v>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EE-274C-A21C-0DB4C9656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in val="7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79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500"/>
      </c:valAx>
      <c:valAx>
        <c:axId val="2134639887"/>
        <c:scaling>
          <c:orientation val="minMax"/>
          <c:max val="1120"/>
          <c:min val="4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79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10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457956677498238"/>
          <c:y val="7.8569037993364149E-2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269238944002057E-2"/>
                  <c:y val="-2.811154445734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31-EB45-BA13-2705A7CAB691}"/>
                </c:ext>
              </c:extLst>
            </c:dLbl>
            <c:dLbl>
              <c:idx val="14"/>
              <c:layout>
                <c:manualLayout>
                  <c:x val="-2.5109855618330193E-2"/>
                  <c:y val="2.0370367400063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A6-4D70-B74A-2D0AF5F93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Report!$F$2989:$T$2989</c:f>
              <c:numCache>
                <c:formatCode>#,##0</c:formatCode>
                <c:ptCount val="15"/>
                <c:pt idx="0">
                  <c:v>5640</c:v>
                </c:pt>
                <c:pt idx="1">
                  <c:v>5549</c:v>
                </c:pt>
                <c:pt idx="2">
                  <c:v>5481</c:v>
                </c:pt>
                <c:pt idx="3">
                  <c:v>5380</c:v>
                </c:pt>
                <c:pt idx="4">
                  <c:v>4999</c:v>
                </c:pt>
                <c:pt idx="5">
                  <c:v>4953</c:v>
                </c:pt>
                <c:pt idx="6">
                  <c:v>4963</c:v>
                </c:pt>
                <c:pt idx="7">
                  <c:v>4802</c:v>
                </c:pt>
                <c:pt idx="8">
                  <c:v>4396</c:v>
                </c:pt>
                <c:pt idx="9">
                  <c:v>4227</c:v>
                </c:pt>
                <c:pt idx="10">
                  <c:v>4241</c:v>
                </c:pt>
                <c:pt idx="11">
                  <c:v>4327</c:v>
                </c:pt>
                <c:pt idx="12">
                  <c:v>4378</c:v>
                </c:pt>
                <c:pt idx="13">
                  <c:v>3956</c:v>
                </c:pt>
                <c:pt idx="14">
                  <c:v>3949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31-EB45-BA13-2705A7CAB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69170237901052E-2"/>
                  <c:y val="-2.18829072786661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31-EB45-BA13-2705A7CAB691}"/>
                </c:ext>
              </c:extLst>
            </c:dLbl>
            <c:dLbl>
              <c:idx val="14"/>
              <c:layout>
                <c:manualLayout>
                  <c:x val="-2.3854362837413684E-2"/>
                  <c:y val="2.40740705637109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A6-4D70-B74A-2D0AF5F93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Report!$F$2985:$T$2985</c:f>
              <c:numCache>
                <c:formatCode>#,##0</c:formatCode>
                <c:ptCount val="15"/>
                <c:pt idx="0">
                  <c:v>345</c:v>
                </c:pt>
                <c:pt idx="1">
                  <c:v>332</c:v>
                </c:pt>
                <c:pt idx="2">
                  <c:v>339</c:v>
                </c:pt>
                <c:pt idx="3">
                  <c:v>353</c:v>
                </c:pt>
                <c:pt idx="4">
                  <c:v>370</c:v>
                </c:pt>
                <c:pt idx="5">
                  <c:v>395</c:v>
                </c:pt>
                <c:pt idx="6">
                  <c:v>423</c:v>
                </c:pt>
                <c:pt idx="7">
                  <c:v>421</c:v>
                </c:pt>
                <c:pt idx="8">
                  <c:v>410</c:v>
                </c:pt>
                <c:pt idx="9">
                  <c:v>432</c:v>
                </c:pt>
                <c:pt idx="10">
                  <c:v>461</c:v>
                </c:pt>
                <c:pt idx="11">
                  <c:v>473</c:v>
                </c:pt>
                <c:pt idx="12">
                  <c:v>486</c:v>
                </c:pt>
                <c:pt idx="13">
                  <c:v>451</c:v>
                </c:pt>
                <c:pt idx="14">
                  <c:v>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31-EB45-BA13-2705A7CAB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6500"/>
          <c:min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82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500"/>
      </c:valAx>
      <c:valAx>
        <c:axId val="2134639887"/>
        <c:scaling>
          <c:orientation val="minMax"/>
          <c:max val="520"/>
          <c:min val="3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82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4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247677412808022"/>
          <c:y val="0.10235398275568056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827256056269813E-2"/>
                  <c:y val="-2.1178253491501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28-4940-93BE-19EA92BCB7E4}"/>
                </c:ext>
              </c:extLst>
            </c:dLbl>
            <c:dLbl>
              <c:idx val="14"/>
              <c:layout>
                <c:manualLayout>
                  <c:x val="-2.7620841180163398E-2"/>
                  <c:y val="2.30680472580127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9B-4E74-80F4-8BB6ABCCCA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Report!$F$3058:$T$3058</c:f>
              <c:numCache>
                <c:formatCode>#,##0</c:formatCode>
                <c:ptCount val="15"/>
                <c:pt idx="0">
                  <c:v>7392</c:v>
                </c:pt>
                <c:pt idx="1">
                  <c:v>7191</c:v>
                </c:pt>
                <c:pt idx="2">
                  <c:v>7053</c:v>
                </c:pt>
                <c:pt idx="3">
                  <c:v>6989</c:v>
                </c:pt>
                <c:pt idx="4">
                  <c:v>6747</c:v>
                </c:pt>
                <c:pt idx="5">
                  <c:v>6072</c:v>
                </c:pt>
                <c:pt idx="6">
                  <c:v>5957</c:v>
                </c:pt>
                <c:pt idx="7">
                  <c:v>5818</c:v>
                </c:pt>
                <c:pt idx="8">
                  <c:v>5866</c:v>
                </c:pt>
                <c:pt idx="9">
                  <c:v>5992</c:v>
                </c:pt>
                <c:pt idx="10">
                  <c:v>6115</c:v>
                </c:pt>
                <c:pt idx="11">
                  <c:v>6283</c:v>
                </c:pt>
                <c:pt idx="12">
                  <c:v>6397</c:v>
                </c:pt>
                <c:pt idx="13">
                  <c:v>6394</c:v>
                </c:pt>
                <c:pt idx="14">
                  <c:v>6560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28-4940-93BE-19EA92BCB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713673502676569E-2"/>
                  <c:y val="-9.78499944221946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28-4940-93BE-19EA92BCB7E4}"/>
                </c:ext>
              </c:extLst>
            </c:dLbl>
            <c:dLbl>
              <c:idx val="14"/>
              <c:layout>
                <c:manualLayout>
                  <c:x val="-2.7620841180163398E-2"/>
                  <c:y val="-1.92233727150107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9B-4E74-80F4-8BB6ABCCCA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Report!$F$3054:$T$3054</c:f>
              <c:numCache>
                <c:formatCode>#,##0</c:formatCode>
                <c:ptCount val="15"/>
                <c:pt idx="0">
                  <c:v>416</c:v>
                </c:pt>
                <c:pt idx="1">
                  <c:v>467</c:v>
                </c:pt>
                <c:pt idx="2">
                  <c:v>549</c:v>
                </c:pt>
                <c:pt idx="3">
                  <c:v>630</c:v>
                </c:pt>
                <c:pt idx="4">
                  <c:v>660</c:v>
                </c:pt>
                <c:pt idx="5">
                  <c:v>685</c:v>
                </c:pt>
                <c:pt idx="6">
                  <c:v>739</c:v>
                </c:pt>
                <c:pt idx="7">
                  <c:v>756</c:v>
                </c:pt>
                <c:pt idx="8">
                  <c:v>764</c:v>
                </c:pt>
                <c:pt idx="9">
                  <c:v>753</c:v>
                </c:pt>
                <c:pt idx="10">
                  <c:v>777</c:v>
                </c:pt>
                <c:pt idx="11">
                  <c:v>731</c:v>
                </c:pt>
                <c:pt idx="12">
                  <c:v>748</c:v>
                </c:pt>
                <c:pt idx="13">
                  <c:v>758</c:v>
                </c:pt>
                <c:pt idx="14">
                  <c:v>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28-4940-93BE-19EA92BCB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ax val="8400"/>
          <c:min val="5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83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500"/>
      </c:valAx>
      <c:valAx>
        <c:axId val="2134639887"/>
        <c:scaling>
          <c:orientation val="minMax"/>
          <c:max val="850"/>
          <c:min val="2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83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10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896011558133498"/>
          <c:y val="0.28332356108511669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052114364825277E-2"/>
                  <c:y val="-2.55705570453279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88-7940-AA5F-2CE5772BA160}"/>
                </c:ext>
              </c:extLst>
            </c:dLbl>
            <c:dLbl>
              <c:idx val="14"/>
              <c:layout>
                <c:manualLayout>
                  <c:x val="-1.6342251509325025E-2"/>
                  <c:y val="-5.5202563452993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CD-47C9-A055-50F1E7B643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Report!$F$3127:$T$3127</c:f>
              <c:numCache>
                <c:formatCode>#,##0</c:formatCode>
                <c:ptCount val="15"/>
                <c:pt idx="0">
                  <c:v>5396</c:v>
                </c:pt>
                <c:pt idx="1">
                  <c:v>5401</c:v>
                </c:pt>
                <c:pt idx="2">
                  <c:v>5434</c:v>
                </c:pt>
                <c:pt idx="3">
                  <c:v>5204</c:v>
                </c:pt>
                <c:pt idx="4">
                  <c:v>5004</c:v>
                </c:pt>
                <c:pt idx="5">
                  <c:v>4606</c:v>
                </c:pt>
                <c:pt idx="6">
                  <c:v>4692</c:v>
                </c:pt>
                <c:pt idx="7">
                  <c:v>4686</c:v>
                </c:pt>
                <c:pt idx="8">
                  <c:v>4499</c:v>
                </c:pt>
                <c:pt idx="9">
                  <c:v>4448</c:v>
                </c:pt>
                <c:pt idx="10">
                  <c:v>4509</c:v>
                </c:pt>
                <c:pt idx="11">
                  <c:v>4536</c:v>
                </c:pt>
                <c:pt idx="12">
                  <c:v>4360</c:v>
                </c:pt>
                <c:pt idx="13">
                  <c:v>4325</c:v>
                </c:pt>
                <c:pt idx="14">
                  <c:v>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88-7940-AA5F-2CE5772BA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97109976637536E-2"/>
                  <c:y val="2.91936719169761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88-7940-AA5F-2CE5772BA160}"/>
                </c:ext>
              </c:extLst>
            </c:dLbl>
            <c:dLbl>
              <c:idx val="14"/>
              <c:layout>
                <c:manualLayout>
                  <c:x val="-1.0047095761381476E-2"/>
                  <c:y val="-9.689921001965298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CD-47C9-A055-50F1E7B643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Report!$F$3123:$T$3123</c:f>
              <c:numCache>
                <c:formatCode>#,##0</c:formatCode>
                <c:ptCount val="15"/>
                <c:pt idx="0">
                  <c:v>220</c:v>
                </c:pt>
                <c:pt idx="1">
                  <c:v>224</c:v>
                </c:pt>
                <c:pt idx="2">
                  <c:v>211</c:v>
                </c:pt>
                <c:pt idx="3">
                  <c:v>212</c:v>
                </c:pt>
                <c:pt idx="4">
                  <c:v>205</c:v>
                </c:pt>
                <c:pt idx="5">
                  <c:v>216</c:v>
                </c:pt>
                <c:pt idx="6">
                  <c:v>212</c:v>
                </c:pt>
                <c:pt idx="7">
                  <c:v>237</c:v>
                </c:pt>
                <c:pt idx="8">
                  <c:v>233</c:v>
                </c:pt>
                <c:pt idx="9">
                  <c:v>220</c:v>
                </c:pt>
                <c:pt idx="10">
                  <c:v>211</c:v>
                </c:pt>
                <c:pt idx="11">
                  <c:v>218</c:v>
                </c:pt>
                <c:pt idx="12">
                  <c:v>188</c:v>
                </c:pt>
                <c:pt idx="13">
                  <c:v>174</c:v>
                </c:pt>
                <c:pt idx="14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88-7940-AA5F-2CE5772BA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91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  <c:majorUnit val="500"/>
      </c:valAx>
      <c:valAx>
        <c:axId val="2134639887"/>
        <c:scaling>
          <c:orientation val="minMax"/>
          <c:max val="250"/>
          <c:min val="1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91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  <c:majorUnit val="10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121196131394359"/>
          <c:y val="0.59544227393331617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v>Total Province Enrolment</c:v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577422056632628E-2"/>
                  <c:y val="-2.440741644020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E7-FF45-B20B-8CEC6654F08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7-FF45-B20B-8CEC6654F08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E7-FF45-B20B-8CEC6654F08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E7-FF45-B20B-8CEC6654F08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E7-FF45-B20B-8CEC6654F08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E7-FF45-B20B-8CEC6654F08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E7-FF45-B20B-8CEC6654F08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E7-FF45-B20B-8CEC6654F08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E7-FF45-B20B-8CEC6654F08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E7-FF45-B20B-8CEC6654F08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E7-FF45-B20B-8CEC6654F08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E7-FF45-B20B-8CEC6654F08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E7-FF45-B20B-8CEC6654F08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E7-FF45-B20B-8CEC6654F08B}"/>
                </c:ext>
              </c:extLst>
            </c:dLbl>
            <c:dLbl>
              <c:idx val="14"/>
              <c:layout>
                <c:manualLayout>
                  <c:x val="-8.5781783738049136E-2"/>
                  <c:y val="-9.216567113319782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412250555282406E-2"/>
                      <c:h val="3.62278761061946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151-4ECD-9935-F0ED8BC02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Report!$Z$3:$AN$3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Report!$Z$6:$AN$6</c:f>
              <c:numCache>
                <c:formatCode>#,##0</c:formatCode>
                <c:ptCount val="15"/>
                <c:pt idx="0">
                  <c:v>583623</c:v>
                </c:pt>
                <c:pt idx="1">
                  <c:v>579486</c:v>
                </c:pt>
                <c:pt idx="2">
                  <c:v>580483</c:v>
                </c:pt>
                <c:pt idx="3">
                  <c:v>579112</c:v>
                </c:pt>
                <c:pt idx="4">
                  <c:v>569740</c:v>
                </c:pt>
                <c:pt idx="5">
                  <c:v>564532</c:v>
                </c:pt>
                <c:pt idx="6">
                  <c:v>558985</c:v>
                </c:pt>
                <c:pt idx="7">
                  <c:v>552788</c:v>
                </c:pt>
                <c:pt idx="8">
                  <c:v>553375</c:v>
                </c:pt>
                <c:pt idx="9">
                  <c:v>557625</c:v>
                </c:pt>
                <c:pt idx="10">
                  <c:v>563244</c:v>
                </c:pt>
                <c:pt idx="11">
                  <c:v>568983</c:v>
                </c:pt>
                <c:pt idx="12">
                  <c:v>575986</c:v>
                </c:pt>
                <c:pt idx="13">
                  <c:v>568271</c:v>
                </c:pt>
                <c:pt idx="14">
                  <c:v>548653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DE7-FF45-B20B-8CEC6654F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731119"/>
        <c:axId val="2108732799"/>
      </c:lineChart>
      <c:lineChart>
        <c:grouping val="standard"/>
        <c:varyColors val="0"/>
        <c:ser>
          <c:idx val="0"/>
          <c:order val="0"/>
          <c:tx>
            <c:v>FI Enrolment</c:v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00206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3476203770731982E-3"/>
                  <c:y val="2.071661672821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E7-FF45-B20B-8CEC6654F08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DE7-FF45-B20B-8CEC6654F08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DE7-FF45-B20B-8CEC6654F08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DE7-FF45-B20B-8CEC6654F08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DE7-FF45-B20B-8CEC6654F08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DE7-FF45-B20B-8CEC6654F08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DE7-FF45-B20B-8CEC6654F08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DE7-FF45-B20B-8CEC6654F08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DE7-FF45-B20B-8CEC6654F08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DE7-FF45-B20B-8CEC6654F08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DE7-FF45-B20B-8CEC6654F08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DE7-FF45-B20B-8CEC6654F08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DE7-FF45-B20B-8CEC6654F08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DE7-FF45-B20B-8CEC6654F08B}"/>
                </c:ext>
              </c:extLst>
            </c:dLbl>
            <c:dLbl>
              <c:idx val="14"/>
              <c:layout>
                <c:manualLayout>
                  <c:x val="-3.6060624405712068E-2"/>
                  <c:y val="-2.7674724160328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51-4ECD-9935-F0ED8BC02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Report!$Z$3:$AN$3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Report!$Z$4:$AN$4</c:f>
              <c:numCache>
                <c:formatCode>#,##0</c:formatCode>
                <c:ptCount val="15"/>
                <c:pt idx="0">
                  <c:v>41000</c:v>
                </c:pt>
                <c:pt idx="1">
                  <c:v>42474</c:v>
                </c:pt>
                <c:pt idx="2">
                  <c:v>43964</c:v>
                </c:pt>
                <c:pt idx="3">
                  <c:v>44851</c:v>
                </c:pt>
                <c:pt idx="4">
                  <c:v>46394</c:v>
                </c:pt>
                <c:pt idx="5">
                  <c:v>47857</c:v>
                </c:pt>
                <c:pt idx="6">
                  <c:v>49451</c:v>
                </c:pt>
                <c:pt idx="7">
                  <c:v>50308</c:v>
                </c:pt>
                <c:pt idx="8">
                  <c:v>52545</c:v>
                </c:pt>
                <c:pt idx="9">
                  <c:v>53206</c:v>
                </c:pt>
                <c:pt idx="10">
                  <c:v>53487</c:v>
                </c:pt>
                <c:pt idx="11">
                  <c:v>53995</c:v>
                </c:pt>
                <c:pt idx="12">
                  <c:v>54416</c:v>
                </c:pt>
                <c:pt idx="13">
                  <c:v>53503</c:v>
                </c:pt>
                <c:pt idx="14">
                  <c:v>53325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DE7-FF45-B20B-8CEC6654F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443791"/>
        <c:axId val="2110428015"/>
      </c:lineChart>
      <c:catAx>
        <c:axId val="21087311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2000" b="1">
                    <a:solidFill>
                      <a:sysClr val="windowText" lastClr="000000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732799"/>
        <c:crosses val="autoZero"/>
        <c:auto val="1"/>
        <c:lblAlgn val="ctr"/>
        <c:lblOffset val="100"/>
        <c:noMultiLvlLbl val="0"/>
      </c:catAx>
      <c:valAx>
        <c:axId val="2108732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rgbClr val="C00000"/>
                    </a:solidFill>
                  </a:rPr>
                  <a:t>Total</a:t>
                </a:r>
                <a:r>
                  <a:rPr lang="en-US" sz="2000" b="1" baseline="0">
                    <a:solidFill>
                      <a:srgbClr val="C00000"/>
                    </a:solidFill>
                  </a:rPr>
                  <a:t> Enrolment in BC (red)</a:t>
                </a:r>
                <a:endParaRPr lang="en-US" sz="2000" b="1">
                  <a:solidFill>
                    <a:srgbClr val="C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C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731119"/>
        <c:crosses val="autoZero"/>
        <c:crossBetween val="between"/>
        <c:majorUnit val="20000"/>
      </c:valAx>
      <c:valAx>
        <c:axId val="2110428015"/>
        <c:scaling>
          <c:orientation val="minMax"/>
          <c:max val="55000"/>
          <c:min val="37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rgbClr val="002060"/>
                    </a:solidFill>
                  </a:rPr>
                  <a:t>Total</a:t>
                </a:r>
                <a:r>
                  <a:rPr lang="en-US" sz="2000" b="1" baseline="0">
                    <a:solidFill>
                      <a:srgbClr val="002060"/>
                    </a:solidFill>
                  </a:rPr>
                  <a:t> FI Enrolment (blue)</a:t>
                </a:r>
                <a:endParaRPr lang="en-US" sz="2000" b="1">
                  <a:solidFill>
                    <a:srgbClr val="00206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00206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443791"/>
        <c:crosses val="max"/>
        <c:crossBetween val="between"/>
        <c:majorUnit val="3000"/>
      </c:valAx>
      <c:catAx>
        <c:axId val="20964437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04280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534515833391739"/>
          <c:y val="2.8054870692881075E-2"/>
          <c:w val="0.30061413789244923"/>
          <c:h val="0.1365002149600409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33937423759649"/>
          <c:y val="1.3383218042780278E-2"/>
          <c:w val="0.81441495224750537"/>
          <c:h val="0.79683324382579779"/>
        </c:manualLayout>
      </c:layout>
      <c:lineChart>
        <c:grouping val="standard"/>
        <c:varyColors val="0"/>
        <c:ser>
          <c:idx val="2"/>
          <c:order val="0"/>
          <c:tx>
            <c:strRef>
              <c:f>Report!$V$8</c:f>
              <c:strCache>
                <c:ptCount val="1"/>
                <c:pt idx="0">
                  <c:v>% of students in FI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34925">
                <a:solidFill>
                  <a:srgbClr val="7030A0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1.5601782148226717E-2"/>
                  <c:y val="2.4693167575522805E-2"/>
                </c:manualLayout>
              </c:layout>
              <c:tx>
                <c:rich>
                  <a:bodyPr/>
                  <a:lstStyle/>
                  <a:p>
                    <a:fld id="{AAF0D62F-6EE5-9B44-A65E-6C7DC07C8249}" type="VALUE">
                      <a:rPr lang="en-US" sz="11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5-F097-744A-B73C-0A7182A8B651}"/>
                </c:ext>
              </c:extLst>
            </c:dLbl>
            <c:dLbl>
              <c:idx val="17"/>
              <c:layout>
                <c:manualLayout>
                  <c:x val="-1.4487369137639133E-2"/>
                  <c:y val="5.6984232866591086E-2"/>
                </c:manualLayout>
              </c:layout>
              <c:tx>
                <c:rich>
                  <a:bodyPr/>
                  <a:lstStyle/>
                  <a:p>
                    <a:fld id="{2050488B-F5EE-984E-AFF4-B197E7D6E47D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6-F097-744A-B73C-0A7182A8B6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Report!$W$3:$AN$3</c:f>
              <c:strCache>
                <c:ptCount val="18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  <c:pt idx="16">
                  <c:v>2020/21</c:v>
                </c:pt>
                <c:pt idx="17">
                  <c:v>2021/22</c:v>
                </c:pt>
              </c:strCache>
            </c:strRef>
          </c:cat>
          <c:val>
            <c:numRef>
              <c:f>Report!$W$12:$AN$12</c:f>
              <c:numCache>
                <c:formatCode>0.00%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7.0250829730836517E-2</c:v>
                </c:pt>
                <c:pt idx="4">
                  <c:v>7.3295989894492708E-2</c:v>
                </c:pt>
                <c:pt idx="5">
                  <c:v>7.5736929419121662E-2</c:v>
                </c:pt>
                <c:pt idx="6">
                  <c:v>7.7447885728494661E-2</c:v>
                </c:pt>
                <c:pt idx="7">
                  <c:v>8.1430126022396188E-2</c:v>
                </c:pt>
                <c:pt idx="8">
                  <c:v>8.4772873814061914E-2</c:v>
                </c:pt>
                <c:pt idx="9">
                  <c:v>8.8465701226329865E-2</c:v>
                </c:pt>
                <c:pt idx="10">
                  <c:v>9.0999999999999998E-2</c:v>
                </c:pt>
                <c:pt idx="11">
                  <c:v>9.5000000000000001E-2</c:v>
                </c:pt>
                <c:pt idx="12">
                  <c:v>9.5399999999999999E-2</c:v>
                </c:pt>
                <c:pt idx="13">
                  <c:v>9.5000000000000001E-2</c:v>
                </c:pt>
                <c:pt idx="14">
                  <c:v>9.4899999999999998E-2</c:v>
                </c:pt>
                <c:pt idx="15">
                  <c:v>9.4500000000000001E-2</c:v>
                </c:pt>
                <c:pt idx="16">
                  <c:v>9.4200000000000006E-2</c:v>
                </c:pt>
                <c:pt idx="17">
                  <c:v>9.7199999999999995E-2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F097-744A-B73C-0A7182A8B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731119"/>
        <c:axId val="2108732799"/>
      </c:lineChart>
      <c:catAx>
        <c:axId val="21087311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noFill/>
                    <a:latin typeface="+mn-lt"/>
                    <a:ea typeface="+mn-ea"/>
                    <a:cs typeface="+mn-cs"/>
                  </a:defRPr>
                </a:pPr>
                <a:r>
                  <a:rPr lang="en-CA" sz="2000" b="1">
                    <a:noFill/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noFill/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1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732799"/>
        <c:crosses val="autoZero"/>
        <c:auto val="1"/>
        <c:lblAlgn val="ctr"/>
        <c:lblOffset val="100"/>
        <c:noMultiLvlLbl val="0"/>
      </c:catAx>
      <c:valAx>
        <c:axId val="2108732799"/>
        <c:scaling>
          <c:orientation val="minMax"/>
          <c:max val="0.2"/>
          <c:min val="6.0000000000000012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rgbClr val="7030A0"/>
                    </a:solidFill>
                  </a:rPr>
                  <a:t>% of Students in FI (purple)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7030A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rgbClr val="7030A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731119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534515833391739"/>
          <c:y val="2.8054870692881075E-2"/>
          <c:w val="0.13506720787944404"/>
          <c:h val="3.894595621337529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18645253488804"/>
          <c:y val="3.2644711539816809E-2"/>
          <c:w val="0.79172221689605793"/>
          <c:h val="0.82408341976899091"/>
        </c:manualLayout>
      </c:layout>
      <c:lineChart>
        <c:grouping val="standard"/>
        <c:varyColors val="0"/>
        <c:ser>
          <c:idx val="1"/>
          <c:order val="1"/>
          <c:tx>
            <c:v>Total Province Enrolment</c:v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577422056632628E-2"/>
                  <c:y val="-2.440741644020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D-FC48-B95F-04FF75862D5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D-FC48-B95F-04FF75862D5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D-FC48-B95F-04FF75862D5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D-FC48-B95F-04FF75862D5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0D-FC48-B95F-04FF75862D5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0D-FC48-B95F-04FF75862D5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0D-FC48-B95F-04FF75862D5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0D-FC48-B95F-04FF75862D5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0D-FC48-B95F-04FF75862D5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0D-FC48-B95F-04FF75862D5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0D-FC48-B95F-04FF75862D5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0D-FC48-B95F-04FF75862D5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0D-FC48-B95F-04FF75862D5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0D-FC48-B95F-04FF75862D5C}"/>
                </c:ext>
              </c:extLst>
            </c:dLbl>
            <c:dLbl>
              <c:idx val="14"/>
              <c:layout>
                <c:manualLayout>
                  <c:x val="-8.5781783738049136E-2"/>
                  <c:y val="-9.216567113319782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412250555282406E-2"/>
                      <c:h val="3.62278761061946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FF0D-FC48-B95F-04FF75862D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Report!$Z$3:$AN$3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Report!$Z$6:$AN$6</c:f>
              <c:numCache>
                <c:formatCode>#,##0</c:formatCode>
                <c:ptCount val="15"/>
                <c:pt idx="0">
                  <c:v>583623</c:v>
                </c:pt>
                <c:pt idx="1">
                  <c:v>579486</c:v>
                </c:pt>
                <c:pt idx="2">
                  <c:v>580483</c:v>
                </c:pt>
                <c:pt idx="3">
                  <c:v>579112</c:v>
                </c:pt>
                <c:pt idx="4">
                  <c:v>569740</c:v>
                </c:pt>
                <c:pt idx="5">
                  <c:v>564532</c:v>
                </c:pt>
                <c:pt idx="6">
                  <c:v>558985</c:v>
                </c:pt>
                <c:pt idx="7">
                  <c:v>552788</c:v>
                </c:pt>
                <c:pt idx="8">
                  <c:v>553375</c:v>
                </c:pt>
                <c:pt idx="9">
                  <c:v>557625</c:v>
                </c:pt>
                <c:pt idx="10">
                  <c:v>563244</c:v>
                </c:pt>
                <c:pt idx="11">
                  <c:v>568983</c:v>
                </c:pt>
                <c:pt idx="12">
                  <c:v>575986</c:v>
                </c:pt>
                <c:pt idx="13">
                  <c:v>568271</c:v>
                </c:pt>
                <c:pt idx="14">
                  <c:v>548653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F0D-FC48-B95F-04FF7586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731119"/>
        <c:axId val="2108732799"/>
      </c:lineChart>
      <c:lineChart>
        <c:grouping val="standard"/>
        <c:varyColors val="0"/>
        <c:ser>
          <c:idx val="0"/>
          <c:order val="0"/>
          <c:tx>
            <c:v>FI Enrolment</c:v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00206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3476203770731982E-3"/>
                  <c:y val="2.071661672821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F0D-FC48-B95F-04FF75862D5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F0D-FC48-B95F-04FF75862D5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F0D-FC48-B95F-04FF75862D5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F0D-FC48-B95F-04FF75862D5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F0D-FC48-B95F-04FF75862D5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F0D-FC48-B95F-04FF75862D5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F0D-FC48-B95F-04FF75862D5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F0D-FC48-B95F-04FF75862D5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F0D-FC48-B95F-04FF75862D5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F0D-FC48-B95F-04FF75862D5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F0D-FC48-B95F-04FF75862D5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F0D-FC48-B95F-04FF75862D5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F0D-FC48-B95F-04FF75862D5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F0D-FC48-B95F-04FF75862D5C}"/>
                </c:ext>
              </c:extLst>
            </c:dLbl>
            <c:dLbl>
              <c:idx val="14"/>
              <c:layout>
                <c:manualLayout>
                  <c:x val="-3.6060624405712068E-2"/>
                  <c:y val="-2.7674724160328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F0D-FC48-B95F-04FF75862D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Report!$Z$3:$AN$3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Report!$Z$4:$AN$4</c:f>
              <c:numCache>
                <c:formatCode>#,##0</c:formatCode>
                <c:ptCount val="15"/>
                <c:pt idx="0">
                  <c:v>41000</c:v>
                </c:pt>
                <c:pt idx="1">
                  <c:v>42474</c:v>
                </c:pt>
                <c:pt idx="2">
                  <c:v>43964</c:v>
                </c:pt>
                <c:pt idx="3">
                  <c:v>44851</c:v>
                </c:pt>
                <c:pt idx="4">
                  <c:v>46394</c:v>
                </c:pt>
                <c:pt idx="5">
                  <c:v>47857</c:v>
                </c:pt>
                <c:pt idx="6">
                  <c:v>49451</c:v>
                </c:pt>
                <c:pt idx="7">
                  <c:v>50308</c:v>
                </c:pt>
                <c:pt idx="8">
                  <c:v>52545</c:v>
                </c:pt>
                <c:pt idx="9">
                  <c:v>53206</c:v>
                </c:pt>
                <c:pt idx="10">
                  <c:v>53487</c:v>
                </c:pt>
                <c:pt idx="11">
                  <c:v>53995</c:v>
                </c:pt>
                <c:pt idx="12">
                  <c:v>54416</c:v>
                </c:pt>
                <c:pt idx="13">
                  <c:v>53503</c:v>
                </c:pt>
                <c:pt idx="14">
                  <c:v>53325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F0D-FC48-B95F-04FF7586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443791"/>
        <c:axId val="2110428015"/>
      </c:lineChart>
      <c:catAx>
        <c:axId val="21087311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2000" b="1">
                    <a:solidFill>
                      <a:sysClr val="windowText" lastClr="000000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732799"/>
        <c:crosses val="autoZero"/>
        <c:auto val="1"/>
        <c:lblAlgn val="ctr"/>
        <c:lblOffset val="100"/>
        <c:noMultiLvlLbl val="0"/>
      </c:catAx>
      <c:valAx>
        <c:axId val="2108732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rgbClr val="C00000"/>
                    </a:solidFill>
                  </a:rPr>
                  <a:t>Total</a:t>
                </a:r>
                <a:r>
                  <a:rPr lang="en-US" sz="2000" b="1" baseline="0">
                    <a:solidFill>
                      <a:srgbClr val="C00000"/>
                    </a:solidFill>
                  </a:rPr>
                  <a:t> Enrolment in BC (red)</a:t>
                </a:r>
                <a:endParaRPr lang="en-US" sz="2000" b="1">
                  <a:solidFill>
                    <a:srgbClr val="C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C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731119"/>
        <c:crosses val="autoZero"/>
        <c:crossBetween val="between"/>
        <c:majorUnit val="20000"/>
      </c:valAx>
      <c:valAx>
        <c:axId val="2110428015"/>
        <c:scaling>
          <c:orientation val="minMax"/>
          <c:max val="55000"/>
          <c:min val="37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rgbClr val="002060"/>
                    </a:solidFill>
                  </a:rPr>
                  <a:t>Total</a:t>
                </a:r>
                <a:r>
                  <a:rPr lang="en-US" sz="2000" b="1" baseline="0">
                    <a:solidFill>
                      <a:srgbClr val="002060"/>
                    </a:solidFill>
                  </a:rPr>
                  <a:t> FI Enrolment (blue)</a:t>
                </a:r>
                <a:endParaRPr lang="en-US" sz="2000" b="1">
                  <a:solidFill>
                    <a:srgbClr val="00206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00206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443791"/>
        <c:crosses val="max"/>
        <c:crossBetween val="between"/>
        <c:majorUnit val="3000"/>
      </c:valAx>
      <c:catAx>
        <c:axId val="20964437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04280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534515833391739"/>
          <c:y val="2.8054870692881075E-2"/>
          <c:w val="0.30061413789244923"/>
          <c:h val="0.1365002149600409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Report!$A$298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700534232435826E-2"/>
                  <c:y val="-2.2491349480968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94-154B-A7E3-5E4949866E04}"/>
                </c:ext>
              </c:extLst>
            </c:dLbl>
            <c:dLbl>
              <c:idx val="14"/>
              <c:layout>
                <c:manualLayout>
                  <c:x val="-2.8591260503599513E-2"/>
                  <c:y val="3.41666092309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54-4393-95FE-822B6A418C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Report!$F$279:$T$279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Report!$F$298:$T$298</c:f>
              <c:numCache>
                <c:formatCode>#,##0</c:formatCode>
                <c:ptCount val="15"/>
                <c:pt idx="0">
                  <c:v>9227</c:v>
                </c:pt>
                <c:pt idx="1">
                  <c:v>9047</c:v>
                </c:pt>
                <c:pt idx="2">
                  <c:v>8752</c:v>
                </c:pt>
                <c:pt idx="3">
                  <c:v>8762</c:v>
                </c:pt>
                <c:pt idx="4">
                  <c:v>8497</c:v>
                </c:pt>
                <c:pt idx="5">
                  <c:v>8248</c:v>
                </c:pt>
                <c:pt idx="6">
                  <c:v>8127</c:v>
                </c:pt>
                <c:pt idx="7">
                  <c:v>8246</c:v>
                </c:pt>
                <c:pt idx="8">
                  <c:v>8359</c:v>
                </c:pt>
                <c:pt idx="9">
                  <c:v>8489</c:v>
                </c:pt>
                <c:pt idx="10">
                  <c:v>8619</c:v>
                </c:pt>
                <c:pt idx="11">
                  <c:v>8654</c:v>
                </c:pt>
                <c:pt idx="12">
                  <c:v>8794</c:v>
                </c:pt>
                <c:pt idx="13">
                  <c:v>8547</c:v>
                </c:pt>
                <c:pt idx="14">
                  <c:v>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94-154B-A7E3-5E4949866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409215"/>
        <c:axId val="1600021279"/>
      </c:lineChart>
      <c:lineChart>
        <c:grouping val="standard"/>
        <c:varyColors val="0"/>
        <c:ser>
          <c:idx val="0"/>
          <c:order val="0"/>
          <c:tx>
            <c:strRef>
              <c:f>Report!$A$294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877229366492185E-2"/>
                  <c:y val="-2.53078767403209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94-154B-A7E3-5E4949866E04}"/>
                </c:ext>
              </c:extLst>
            </c:dLbl>
            <c:dLbl>
              <c:idx val="14"/>
              <c:layout>
                <c:manualLayout>
                  <c:x val="-2.3700534232435979E-2"/>
                  <c:y val="1.90311418685121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54-4393-95FE-822B6A418C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Report!$F$279:$T$279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Report!$F$294:$T$294</c:f>
              <c:numCache>
                <c:formatCode>#,##0</c:formatCode>
                <c:ptCount val="15"/>
                <c:pt idx="0">
                  <c:v>888</c:v>
                </c:pt>
                <c:pt idx="1">
                  <c:v>914</c:v>
                </c:pt>
                <c:pt idx="2">
                  <c:v>953</c:v>
                </c:pt>
                <c:pt idx="3">
                  <c:v>969</c:v>
                </c:pt>
                <c:pt idx="4">
                  <c:v>1012</c:v>
                </c:pt>
                <c:pt idx="5">
                  <c:v>1042</c:v>
                </c:pt>
                <c:pt idx="6">
                  <c:v>1055</c:v>
                </c:pt>
                <c:pt idx="7">
                  <c:v>1069</c:v>
                </c:pt>
                <c:pt idx="8">
                  <c:v>1112</c:v>
                </c:pt>
                <c:pt idx="9">
                  <c:v>1144</c:v>
                </c:pt>
                <c:pt idx="10">
                  <c:v>1182</c:v>
                </c:pt>
                <c:pt idx="11">
                  <c:v>1190</c:v>
                </c:pt>
                <c:pt idx="12">
                  <c:v>1171</c:v>
                </c:pt>
                <c:pt idx="13">
                  <c:v>1150</c:v>
                </c:pt>
                <c:pt idx="14">
                  <c:v>1134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94-154B-A7E3-5E4949866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60271"/>
        <c:axId val="2132387999"/>
      </c:lineChart>
      <c:catAx>
        <c:axId val="213140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021279"/>
        <c:crosses val="autoZero"/>
        <c:auto val="1"/>
        <c:lblAlgn val="ctr"/>
        <c:lblOffset val="100"/>
        <c:noMultiLvlLbl val="0"/>
      </c:catAx>
      <c:valAx>
        <c:axId val="1600021279"/>
        <c:scaling>
          <c:orientation val="minMax"/>
          <c:min val="7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22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409215"/>
        <c:crosses val="autoZero"/>
        <c:crossBetween val="between"/>
      </c:valAx>
      <c:valAx>
        <c:axId val="2132387999"/>
        <c:scaling>
          <c:orientation val="minMax"/>
          <c:min val="8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 Enrolment in SD 22 (blue)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060271"/>
        <c:crosses val="max"/>
        <c:crossBetween val="between"/>
      </c:valAx>
      <c:catAx>
        <c:axId val="21060602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23879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602244699187733"/>
          <c:y val="9.7472443808955422E-2"/>
          <c:w val="0.31973590030914845"/>
          <c:h val="0.1523110235401193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Report!$A$367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1.6575246135879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A1-A645-AC44-B336BA80DF73}"/>
                </c:ext>
              </c:extLst>
            </c:dLbl>
            <c:dLbl>
              <c:idx val="14"/>
              <c:layout>
                <c:manualLayout>
                  <c:x val="-2.7857535908956864E-2"/>
                  <c:y val="-2.211382009291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58-427E-ABFA-86FAA3348B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Report!$F$348:$T$348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Report!$F$367:$T$367</c:f>
              <c:numCache>
                <c:formatCode>#,##0</c:formatCode>
                <c:ptCount val="15"/>
                <c:pt idx="0">
                  <c:v>21665</c:v>
                </c:pt>
                <c:pt idx="1">
                  <c:v>21737</c:v>
                </c:pt>
                <c:pt idx="2">
                  <c:v>21822</c:v>
                </c:pt>
                <c:pt idx="3">
                  <c:v>21778</c:v>
                </c:pt>
                <c:pt idx="4">
                  <c:v>21561</c:v>
                </c:pt>
                <c:pt idx="5">
                  <c:v>21328</c:v>
                </c:pt>
                <c:pt idx="6">
                  <c:v>21293</c:v>
                </c:pt>
                <c:pt idx="7">
                  <c:v>21327</c:v>
                </c:pt>
                <c:pt idx="8">
                  <c:v>21582</c:v>
                </c:pt>
                <c:pt idx="9">
                  <c:v>22092</c:v>
                </c:pt>
                <c:pt idx="10">
                  <c:v>22375</c:v>
                </c:pt>
                <c:pt idx="11">
                  <c:v>22735</c:v>
                </c:pt>
                <c:pt idx="12">
                  <c:v>23209</c:v>
                </c:pt>
                <c:pt idx="13">
                  <c:v>23357</c:v>
                </c:pt>
                <c:pt idx="14">
                  <c:v>23609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A1-A645-AC44-B336BA80D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551167"/>
        <c:axId val="2112925327"/>
      </c:lineChart>
      <c:lineChart>
        <c:grouping val="standard"/>
        <c:varyColors val="0"/>
        <c:ser>
          <c:idx val="0"/>
          <c:order val="0"/>
          <c:tx>
            <c:strRef>
              <c:f>Report!$A$363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495426913517098E-2"/>
                  <c:y val="-2.6266002463977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A1-A645-AC44-B336BA80DF73}"/>
                </c:ext>
              </c:extLst>
            </c:dLbl>
            <c:dLbl>
              <c:idx val="14"/>
              <c:layout>
                <c:manualLayout>
                  <c:x val="-2.7898607835117939E-2"/>
                  <c:y val="2.0413189702520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58-427E-ABFA-86FAA3348B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Report!$F$348:$T$348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Report!$F$363:$T$363</c:f>
              <c:numCache>
                <c:formatCode>#,##0</c:formatCode>
                <c:ptCount val="15"/>
                <c:pt idx="0">
                  <c:v>1757</c:v>
                </c:pt>
                <c:pt idx="1">
                  <c:v>1801</c:v>
                </c:pt>
                <c:pt idx="2">
                  <c:v>1859</c:v>
                </c:pt>
                <c:pt idx="3">
                  <c:v>1969</c:v>
                </c:pt>
                <c:pt idx="4">
                  <c:v>2037</c:v>
                </c:pt>
                <c:pt idx="5">
                  <c:v>2157</c:v>
                </c:pt>
                <c:pt idx="6">
                  <c:v>2191</c:v>
                </c:pt>
                <c:pt idx="7">
                  <c:v>2281</c:v>
                </c:pt>
                <c:pt idx="8">
                  <c:v>2351</c:v>
                </c:pt>
                <c:pt idx="9">
                  <c:v>2487</c:v>
                </c:pt>
                <c:pt idx="10">
                  <c:v>2572</c:v>
                </c:pt>
                <c:pt idx="11">
                  <c:v>2634</c:v>
                </c:pt>
                <c:pt idx="12">
                  <c:v>2735</c:v>
                </c:pt>
                <c:pt idx="13">
                  <c:v>2718</c:v>
                </c:pt>
                <c:pt idx="14">
                  <c:v>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A1-A645-AC44-B336BA80D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054047"/>
        <c:axId val="2133051567"/>
      </c:lineChart>
      <c:catAx>
        <c:axId val="21095511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25327"/>
        <c:crosses val="autoZero"/>
        <c:auto val="1"/>
        <c:lblAlgn val="ctr"/>
        <c:lblOffset val="100"/>
        <c:noMultiLvlLbl val="0"/>
      </c:catAx>
      <c:valAx>
        <c:axId val="2112925327"/>
        <c:scaling>
          <c:orientation val="minMax"/>
          <c:max val="24000"/>
          <c:min val="2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Total Enrolment in SD 23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551167"/>
        <c:crosses val="autoZero"/>
        <c:crossBetween val="between"/>
      </c:valAx>
      <c:valAx>
        <c:axId val="2133051567"/>
        <c:scaling>
          <c:orientation val="minMax"/>
          <c:max val="3000"/>
          <c:min val="1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 Enrolment in SD 23 (blue)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054047"/>
        <c:crosses val="max"/>
        <c:crossBetween val="between"/>
        <c:majorUnit val="200"/>
      </c:valAx>
      <c:catAx>
        <c:axId val="21330540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30515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95466816647919"/>
          <c:y val="0.10977898596008837"/>
          <c:w val="0.3747390326209224"/>
          <c:h val="0.1719764196142148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172746067155162E-2"/>
                  <c:y val="-3.39153128431034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A1-DF41-9306-2201444B4538}"/>
                </c:ext>
              </c:extLst>
            </c:dLbl>
            <c:dLbl>
              <c:idx val="14"/>
              <c:layout>
                <c:manualLayout>
                  <c:x val="-2.4981171487629791E-2"/>
                  <c:y val="-2.45186373309318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16-46BE-9243-7C1E10335B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Report!$F$417:$T$417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Report!$F$436:$T$436</c:f>
              <c:numCache>
                <c:formatCode>#,##0</c:formatCode>
                <c:ptCount val="15"/>
                <c:pt idx="0">
                  <c:v>6424</c:v>
                </c:pt>
                <c:pt idx="1">
                  <c:v>6287</c:v>
                </c:pt>
                <c:pt idx="2">
                  <c:v>6055</c:v>
                </c:pt>
                <c:pt idx="3">
                  <c:v>5520</c:v>
                </c:pt>
                <c:pt idx="4">
                  <c:v>5206</c:v>
                </c:pt>
                <c:pt idx="5">
                  <c:v>5046</c:v>
                </c:pt>
                <c:pt idx="6">
                  <c:v>4947</c:v>
                </c:pt>
                <c:pt idx="7">
                  <c:v>4641</c:v>
                </c:pt>
                <c:pt idx="8">
                  <c:v>4590</c:v>
                </c:pt>
                <c:pt idx="9">
                  <c:v>4640</c:v>
                </c:pt>
                <c:pt idx="10">
                  <c:v>4696</c:v>
                </c:pt>
                <c:pt idx="11">
                  <c:v>4743</c:v>
                </c:pt>
                <c:pt idx="12">
                  <c:v>4645</c:v>
                </c:pt>
                <c:pt idx="13">
                  <c:v>4468</c:v>
                </c:pt>
                <c:pt idx="14">
                  <c:v>4479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A1-DF41-9306-2201444B4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499712753103396E-2"/>
                  <c:y val="-3.23584549411592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A1-DF41-9306-2201444B4538}"/>
                </c:ext>
              </c:extLst>
            </c:dLbl>
            <c:dLbl>
              <c:idx val="14"/>
              <c:layout>
                <c:manualLayout>
                  <c:x val="-2.37072572006077E-2"/>
                  <c:y val="2.94600249688561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16-46BE-9243-7C1E10335B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Report!$F$417:$T$417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Report!$F$432:$T$432</c:f>
              <c:numCache>
                <c:formatCode>#,##0</c:formatCode>
                <c:ptCount val="15"/>
                <c:pt idx="0">
                  <c:v>326</c:v>
                </c:pt>
                <c:pt idx="1">
                  <c:v>335</c:v>
                </c:pt>
                <c:pt idx="2">
                  <c:v>328</c:v>
                </c:pt>
                <c:pt idx="3">
                  <c:v>299</c:v>
                </c:pt>
                <c:pt idx="4">
                  <c:v>310</c:v>
                </c:pt>
                <c:pt idx="5">
                  <c:v>300</c:v>
                </c:pt>
                <c:pt idx="6">
                  <c:v>319</c:v>
                </c:pt>
                <c:pt idx="7">
                  <c:v>305</c:v>
                </c:pt>
                <c:pt idx="8">
                  <c:v>352</c:v>
                </c:pt>
                <c:pt idx="9">
                  <c:v>368</c:v>
                </c:pt>
                <c:pt idx="10">
                  <c:v>390</c:v>
                </c:pt>
                <c:pt idx="11">
                  <c:v>407</c:v>
                </c:pt>
                <c:pt idx="12">
                  <c:v>407</c:v>
                </c:pt>
                <c:pt idx="13">
                  <c:v>372</c:v>
                </c:pt>
                <c:pt idx="14">
                  <c:v>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A1-DF41-9306-2201444B4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27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</c:valAx>
      <c:valAx>
        <c:axId val="2134639887"/>
        <c:scaling>
          <c:orientation val="minMax"/>
          <c:max val="410"/>
          <c:min val="2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27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83253901221326"/>
          <c:y val="0.12950141575295612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8572140807397E-2"/>
                  <c:y val="-2.90629774553848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92-0545-8D40-051CBB84BA72}"/>
                </c:ext>
              </c:extLst>
            </c:dLbl>
            <c:dLbl>
              <c:idx val="14"/>
              <c:layout>
                <c:manualLayout>
                  <c:x val="-1.6782190148965179E-2"/>
                  <c:y val="-3.06065141601363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3-48D2-9538-D3951AA1A2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Report!$F$486:$T$486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Report!$F$505:$T$505</c:f>
              <c:numCache>
                <c:formatCode>#,##0</c:formatCode>
                <c:ptCount val="15"/>
                <c:pt idx="0">
                  <c:v>4019</c:v>
                </c:pt>
                <c:pt idx="1">
                  <c:v>3988</c:v>
                </c:pt>
                <c:pt idx="2">
                  <c:v>3962</c:v>
                </c:pt>
                <c:pt idx="3">
                  <c:v>3599</c:v>
                </c:pt>
                <c:pt idx="4">
                  <c:v>3496</c:v>
                </c:pt>
                <c:pt idx="5">
                  <c:v>3450</c:v>
                </c:pt>
                <c:pt idx="6">
                  <c:v>3374</c:v>
                </c:pt>
                <c:pt idx="7">
                  <c:v>3046</c:v>
                </c:pt>
                <c:pt idx="8">
                  <c:v>3087</c:v>
                </c:pt>
                <c:pt idx="9">
                  <c:v>3062</c:v>
                </c:pt>
                <c:pt idx="10">
                  <c:v>2971</c:v>
                </c:pt>
                <c:pt idx="11">
                  <c:v>2963</c:v>
                </c:pt>
                <c:pt idx="12">
                  <c:v>2992</c:v>
                </c:pt>
                <c:pt idx="13">
                  <c:v>2948</c:v>
                </c:pt>
                <c:pt idx="14">
                  <c:v>2878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92-0545-8D40-051CBB84B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555676940618816E-2"/>
                  <c:y val="-6.08967629295863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92-0545-8D40-051CBB84BA72}"/>
                </c:ext>
              </c:extLst>
            </c:dLbl>
            <c:dLbl>
              <c:idx val="14"/>
              <c:layout>
                <c:manualLayout>
                  <c:x val="-3.2317568358493462E-2"/>
                  <c:y val="1.58394824949952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33-48D2-9538-D3951AA1A2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Report!$F$486:$T$486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Report!$F$501:$T$501</c:f>
              <c:numCache>
                <c:formatCode>#,##0</c:formatCode>
                <c:ptCount val="15"/>
                <c:pt idx="0">
                  <c:v>229</c:v>
                </c:pt>
                <c:pt idx="1">
                  <c:v>210</c:v>
                </c:pt>
                <c:pt idx="2">
                  <c:v>210</c:v>
                </c:pt>
                <c:pt idx="3">
                  <c:v>199</c:v>
                </c:pt>
                <c:pt idx="4">
                  <c:v>179</c:v>
                </c:pt>
                <c:pt idx="5">
                  <c:v>200</c:v>
                </c:pt>
                <c:pt idx="6">
                  <c:v>194</c:v>
                </c:pt>
                <c:pt idx="7">
                  <c:v>190</c:v>
                </c:pt>
                <c:pt idx="8">
                  <c:v>197</c:v>
                </c:pt>
                <c:pt idx="9">
                  <c:v>208</c:v>
                </c:pt>
                <c:pt idx="10">
                  <c:v>201</c:v>
                </c:pt>
                <c:pt idx="11">
                  <c:v>194</c:v>
                </c:pt>
                <c:pt idx="12">
                  <c:v>203</c:v>
                </c:pt>
                <c:pt idx="13">
                  <c:v>197</c:v>
                </c:pt>
                <c:pt idx="14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92-0545-8D40-051CBB84B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in val="2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28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</c:valAx>
      <c:valAx>
        <c:axId val="2134639887"/>
        <c:scaling>
          <c:orientation val="minMax"/>
          <c:max val="260"/>
          <c:min val="1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28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119384379661363"/>
          <c:y val="0.12779480067767204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Report!$A$436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441332051411526E-2"/>
                  <c:y val="1.90653641556837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7E-1C41-AA5D-1485AD8A3657}"/>
                </c:ext>
              </c:extLst>
            </c:dLbl>
            <c:dLbl>
              <c:idx val="14"/>
              <c:layout>
                <c:manualLayout>
                  <c:x val="-1.0803706403054777E-2"/>
                  <c:y val="4.57753680667225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50-44FB-B924-70D0882C8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Report!$F$574:$T$574</c:f>
              <c:numCache>
                <c:formatCode>#,##0</c:formatCode>
                <c:ptCount val="15"/>
                <c:pt idx="0">
                  <c:v>13329</c:v>
                </c:pt>
                <c:pt idx="1">
                  <c:v>13718</c:v>
                </c:pt>
                <c:pt idx="2">
                  <c:v>14018</c:v>
                </c:pt>
                <c:pt idx="3">
                  <c:v>14002</c:v>
                </c:pt>
                <c:pt idx="4">
                  <c:v>13212</c:v>
                </c:pt>
                <c:pt idx="5">
                  <c:v>12988</c:v>
                </c:pt>
                <c:pt idx="6">
                  <c:v>12995</c:v>
                </c:pt>
                <c:pt idx="7">
                  <c:v>12975</c:v>
                </c:pt>
                <c:pt idx="8">
                  <c:v>13113</c:v>
                </c:pt>
                <c:pt idx="9">
                  <c:v>13464</c:v>
                </c:pt>
                <c:pt idx="10">
                  <c:v>13634</c:v>
                </c:pt>
                <c:pt idx="11">
                  <c:v>13664</c:v>
                </c:pt>
                <c:pt idx="12">
                  <c:v>13734</c:v>
                </c:pt>
                <c:pt idx="13">
                  <c:v>13581</c:v>
                </c:pt>
                <c:pt idx="14">
                  <c:v>13920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E-1C41-AA5D-1485AD8A3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2559"/>
        <c:axId val="2132457631"/>
      </c:lineChart>
      <c:lineChart>
        <c:grouping val="standard"/>
        <c:varyColors val="0"/>
        <c:ser>
          <c:idx val="0"/>
          <c:order val="0"/>
          <c:tx>
            <c:strRef>
              <c:f>Report!$A$432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947884014566688E-2"/>
                  <c:y val="-2.41834743919042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7E-1C41-AA5D-1485AD8A3657}"/>
                </c:ext>
              </c:extLst>
            </c:dLbl>
            <c:dLbl>
              <c:idx val="14"/>
              <c:layout>
                <c:manualLayout>
                  <c:x val="-2.6771647809295595E-2"/>
                  <c:y val="-1.96078431372549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50-44FB-B924-70D0882C8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Report!$F$555:$T$555</c:f>
              <c:strCache>
                <c:ptCount val="1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</c:strCache>
            </c:strRef>
          </c:cat>
          <c:val>
            <c:numRef>
              <c:f>Report!$F$570:$T$570</c:f>
              <c:numCache>
                <c:formatCode>#,##0</c:formatCode>
                <c:ptCount val="15"/>
                <c:pt idx="0">
                  <c:v>485</c:v>
                </c:pt>
                <c:pt idx="1">
                  <c:v>474</c:v>
                </c:pt>
                <c:pt idx="2">
                  <c:v>482</c:v>
                </c:pt>
                <c:pt idx="3">
                  <c:v>482</c:v>
                </c:pt>
                <c:pt idx="4">
                  <c:v>455</c:v>
                </c:pt>
                <c:pt idx="5">
                  <c:v>467</c:v>
                </c:pt>
                <c:pt idx="6">
                  <c:v>478</c:v>
                </c:pt>
                <c:pt idx="7">
                  <c:v>497</c:v>
                </c:pt>
                <c:pt idx="8">
                  <c:v>552</c:v>
                </c:pt>
                <c:pt idx="9">
                  <c:v>616</c:v>
                </c:pt>
                <c:pt idx="10">
                  <c:v>628</c:v>
                </c:pt>
                <c:pt idx="11">
                  <c:v>666</c:v>
                </c:pt>
                <c:pt idx="12">
                  <c:v>696</c:v>
                </c:pt>
                <c:pt idx="13">
                  <c:v>719</c:v>
                </c:pt>
                <c:pt idx="14">
                  <c:v>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7E-1C41-AA5D-1485AD8A3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4735"/>
        <c:axId val="2134639887"/>
      </c:lineChart>
      <c:catAx>
        <c:axId val="160179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457631"/>
        <c:crosses val="autoZero"/>
        <c:auto val="1"/>
        <c:lblAlgn val="ctr"/>
        <c:lblOffset val="100"/>
        <c:noMultiLvlLbl val="0"/>
      </c:catAx>
      <c:valAx>
        <c:axId val="2132457631"/>
        <c:scaling>
          <c:orientation val="minMax"/>
          <c:min val="12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Enrolment in SD 33 (red)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792559"/>
        <c:crosses val="autoZero"/>
        <c:crossBetween val="between"/>
      </c:valAx>
      <c:valAx>
        <c:axId val="2134639887"/>
        <c:scaling>
          <c:orientation val="minMax"/>
          <c:min val="4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Total FI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Enrolment in SD 33 (blue)</a:t>
                </a:r>
                <a:endParaRPr lang="en-US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44735"/>
        <c:crosses val="max"/>
        <c:crossBetween val="between"/>
      </c:valAx>
      <c:catAx>
        <c:axId val="1610644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463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8474103250038871"/>
          <c:y val="0.13301069283421577"/>
          <c:w val="0.29732360127694235"/>
          <c:h val="0.142013129330458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190468</xdr:rowOff>
    </xdr:from>
    <xdr:to>
      <xdr:col>2</xdr:col>
      <xdr:colOff>45995</xdr:colOff>
      <xdr:row>83</xdr:row>
      <xdr:rowOff>49833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E17C8E16-A096-B043-A0FD-AD4BF26D5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86</xdr:row>
      <xdr:rowOff>190455</xdr:rowOff>
    </xdr:from>
    <xdr:to>
      <xdr:col>1</xdr:col>
      <xdr:colOff>554825</xdr:colOff>
      <xdr:row>124</xdr:row>
      <xdr:rowOff>189527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66ED6FDE-8EDE-E745-B600-6CAE35ADF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128</xdr:row>
      <xdr:rowOff>190443</xdr:rowOff>
    </xdr:from>
    <xdr:to>
      <xdr:col>1</xdr:col>
      <xdr:colOff>257043</xdr:colOff>
      <xdr:row>166</xdr:row>
      <xdr:rowOff>11738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FC2529CD-1106-B544-A103-A45E91F58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171</xdr:row>
      <xdr:rowOff>190408</xdr:rowOff>
    </xdr:from>
    <xdr:to>
      <xdr:col>1</xdr:col>
      <xdr:colOff>512285</xdr:colOff>
      <xdr:row>209</xdr:row>
      <xdr:rowOff>164083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A42BAA88-0110-374E-8A56-D0B48B268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213</xdr:row>
      <xdr:rowOff>190396</xdr:rowOff>
    </xdr:from>
    <xdr:to>
      <xdr:col>2</xdr:col>
      <xdr:colOff>46381</xdr:colOff>
      <xdr:row>252</xdr:row>
      <xdr:rowOff>100555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8A6FAB43-A50A-0248-95D7-D1D59818D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256</xdr:row>
      <xdr:rowOff>190360</xdr:rowOff>
    </xdr:from>
    <xdr:to>
      <xdr:col>2</xdr:col>
      <xdr:colOff>259081</xdr:colOff>
      <xdr:row>296</xdr:row>
      <xdr:rowOff>37003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167C04AF-EE60-4844-A6CD-04B3C5933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299</xdr:row>
      <xdr:rowOff>190325</xdr:rowOff>
    </xdr:from>
    <xdr:to>
      <xdr:col>1</xdr:col>
      <xdr:colOff>576095</xdr:colOff>
      <xdr:row>338</xdr:row>
      <xdr:rowOff>11595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7A3C57D8-7B13-5A4F-B0E0-A87BAEFF0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341</xdr:row>
      <xdr:rowOff>190312</xdr:rowOff>
    </xdr:from>
    <xdr:to>
      <xdr:col>2</xdr:col>
      <xdr:colOff>386704</xdr:colOff>
      <xdr:row>381</xdr:row>
      <xdr:rowOff>76065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7399452F-EF8B-D844-8B0D-CD067F54B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385</xdr:row>
      <xdr:rowOff>791</xdr:rowOff>
    </xdr:from>
    <xdr:to>
      <xdr:col>1</xdr:col>
      <xdr:colOff>363396</xdr:colOff>
      <xdr:row>422</xdr:row>
      <xdr:rowOff>76078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79810C77-37BD-194A-B887-62E98A8EC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427</xdr:row>
      <xdr:rowOff>779</xdr:rowOff>
    </xdr:from>
    <xdr:to>
      <xdr:col>1</xdr:col>
      <xdr:colOff>465490</xdr:colOff>
      <xdr:row>464</xdr:row>
      <xdr:rowOff>137017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8F6A79A7-6679-4240-B7F0-73AEE945D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469</xdr:row>
      <xdr:rowOff>769</xdr:rowOff>
    </xdr:from>
    <xdr:to>
      <xdr:col>2</xdr:col>
      <xdr:colOff>43866</xdr:colOff>
      <xdr:row>507</xdr:row>
      <xdr:rowOff>60792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98B7E089-882B-314B-958D-830A80201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511</xdr:row>
      <xdr:rowOff>756</xdr:rowOff>
    </xdr:from>
    <xdr:to>
      <xdr:col>2</xdr:col>
      <xdr:colOff>43866</xdr:colOff>
      <xdr:row>549</xdr:row>
      <xdr:rowOff>83636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723C03DD-5596-CD47-B94E-E9F203792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553</xdr:row>
      <xdr:rowOff>744</xdr:rowOff>
    </xdr:from>
    <xdr:to>
      <xdr:col>1</xdr:col>
      <xdr:colOff>580349</xdr:colOff>
      <xdr:row>591</xdr:row>
      <xdr:rowOff>15053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8F125EDB-6B85-BC41-AA59-A38FD0C0D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595</xdr:row>
      <xdr:rowOff>734</xdr:rowOff>
    </xdr:from>
    <xdr:to>
      <xdr:col>1</xdr:col>
      <xdr:colOff>491016</xdr:colOff>
      <xdr:row>632</xdr:row>
      <xdr:rowOff>152211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9CF8B382-5952-9C4E-A769-D30C9671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637</xdr:row>
      <xdr:rowOff>722</xdr:rowOff>
    </xdr:from>
    <xdr:to>
      <xdr:col>3</xdr:col>
      <xdr:colOff>38463</xdr:colOff>
      <xdr:row>677</xdr:row>
      <xdr:rowOff>75935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0A6A0CCF-8649-8E40-9C1D-28723294D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681</xdr:row>
      <xdr:rowOff>661</xdr:rowOff>
    </xdr:from>
    <xdr:to>
      <xdr:col>1</xdr:col>
      <xdr:colOff>576096</xdr:colOff>
      <xdr:row>719</xdr:row>
      <xdr:rowOff>12431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C91FE276-C15F-A745-A4C6-F89261FD0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724</xdr:row>
      <xdr:rowOff>626</xdr:rowOff>
    </xdr:from>
    <xdr:to>
      <xdr:col>1</xdr:col>
      <xdr:colOff>350632</xdr:colOff>
      <xdr:row>761</xdr:row>
      <xdr:rowOff>68292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CAE02E51-CBDA-C64D-B411-38E169C8D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766</xdr:row>
      <xdr:rowOff>613</xdr:rowOff>
    </xdr:from>
    <xdr:to>
      <xdr:col>1</xdr:col>
      <xdr:colOff>533557</xdr:colOff>
      <xdr:row>803</xdr:row>
      <xdr:rowOff>177486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06778919-42A4-3449-BBD7-1ADCAC74B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808</xdr:row>
      <xdr:rowOff>602</xdr:rowOff>
    </xdr:from>
    <xdr:to>
      <xdr:col>2</xdr:col>
      <xdr:colOff>195273</xdr:colOff>
      <xdr:row>846</xdr:row>
      <xdr:rowOff>190149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7679BE6C-F7F0-1E4E-BAF4-B21218AA8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851</xdr:row>
      <xdr:rowOff>566</xdr:rowOff>
    </xdr:from>
    <xdr:to>
      <xdr:col>1</xdr:col>
      <xdr:colOff>278315</xdr:colOff>
      <xdr:row>888</xdr:row>
      <xdr:rowOff>25059</xdr:rowOff>
    </xdr:to>
    <xdr:graphicFrame macro="">
      <xdr:nvGraphicFramePr>
        <xdr:cNvPr id="112" name="Chart 111">
          <a:extLst>
            <a:ext uri="{FF2B5EF4-FFF2-40B4-BE49-F238E27FC236}">
              <a16:creationId xmlns:a16="http://schemas.microsoft.com/office/drawing/2014/main" id="{2EE391F2-5820-7D41-81E6-AD63BD637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894</xdr:row>
      <xdr:rowOff>530</xdr:rowOff>
    </xdr:from>
    <xdr:to>
      <xdr:col>1</xdr:col>
      <xdr:colOff>384665</xdr:colOff>
      <xdr:row>931</xdr:row>
      <xdr:rowOff>88515</xdr:rowOff>
    </xdr:to>
    <xdr:graphicFrame macro="">
      <xdr:nvGraphicFramePr>
        <xdr:cNvPr id="113" name="Chart 112">
          <a:extLst>
            <a:ext uri="{FF2B5EF4-FFF2-40B4-BE49-F238E27FC236}">
              <a16:creationId xmlns:a16="http://schemas.microsoft.com/office/drawing/2014/main" id="{CB9E0A5D-838E-5847-8D2C-57AA32EB18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937</xdr:row>
      <xdr:rowOff>494</xdr:rowOff>
    </xdr:from>
    <xdr:to>
      <xdr:col>2</xdr:col>
      <xdr:colOff>47057</xdr:colOff>
      <xdr:row>975</xdr:row>
      <xdr:rowOff>90993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9D037B9A-6F4B-C24A-B50A-FA42B5206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980</xdr:row>
      <xdr:rowOff>458</xdr:rowOff>
    </xdr:from>
    <xdr:to>
      <xdr:col>2</xdr:col>
      <xdr:colOff>24723</xdr:colOff>
      <xdr:row>1018</xdr:row>
      <xdr:rowOff>37625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0CC84AED-46D3-9441-8FF7-BA317EDE6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1023</xdr:row>
      <xdr:rowOff>422</xdr:rowOff>
    </xdr:from>
    <xdr:to>
      <xdr:col>1</xdr:col>
      <xdr:colOff>48211</xdr:colOff>
      <xdr:row>1059</xdr:row>
      <xdr:rowOff>12241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A53B3F9B-0915-AB4F-AFC9-AE38D4E33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1065</xdr:row>
      <xdr:rowOff>411</xdr:rowOff>
    </xdr:from>
    <xdr:to>
      <xdr:col>1</xdr:col>
      <xdr:colOff>49273</xdr:colOff>
      <xdr:row>1100</xdr:row>
      <xdr:rowOff>174794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83FDBF5D-0216-7346-B2E2-94D942C1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1107</xdr:row>
      <xdr:rowOff>399</xdr:rowOff>
    </xdr:from>
    <xdr:to>
      <xdr:col>1</xdr:col>
      <xdr:colOff>42892</xdr:colOff>
      <xdr:row>1143</xdr:row>
      <xdr:rowOff>37615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A17AE6C3-1C0E-F440-B684-33302113A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1150</xdr:row>
      <xdr:rowOff>363</xdr:rowOff>
    </xdr:from>
    <xdr:to>
      <xdr:col>1</xdr:col>
      <xdr:colOff>49273</xdr:colOff>
      <xdr:row>1184</xdr:row>
      <xdr:rowOff>68104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22FF5ABD-8A14-6644-B8AD-EB1C9D986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1192</xdr:row>
      <xdr:rowOff>352</xdr:rowOff>
    </xdr:from>
    <xdr:to>
      <xdr:col>1</xdr:col>
      <xdr:colOff>46082</xdr:colOff>
      <xdr:row>1227</xdr:row>
      <xdr:rowOff>7116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2A811D70-A142-FA48-A054-D5BE70A4B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1235</xdr:row>
      <xdr:rowOff>315</xdr:rowOff>
    </xdr:from>
    <xdr:to>
      <xdr:col>1</xdr:col>
      <xdr:colOff>42892</xdr:colOff>
      <xdr:row>1270</xdr:row>
      <xdr:rowOff>136603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09645CD0-3724-8E47-AEAA-98BE79478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1278</xdr:row>
      <xdr:rowOff>280</xdr:rowOff>
    </xdr:from>
    <xdr:to>
      <xdr:col>1</xdr:col>
      <xdr:colOff>42892</xdr:colOff>
      <xdr:row>1313</xdr:row>
      <xdr:rowOff>136568</xdr:rowOff>
    </xdr:to>
    <xdr:graphicFrame macro="">
      <xdr:nvGraphicFramePr>
        <xdr:cNvPr id="122" name="Chart 121">
          <a:extLst>
            <a:ext uri="{FF2B5EF4-FFF2-40B4-BE49-F238E27FC236}">
              <a16:creationId xmlns:a16="http://schemas.microsoft.com/office/drawing/2014/main" id="{3E8139A1-13E8-9644-8168-941594E35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1321</xdr:row>
      <xdr:rowOff>244</xdr:rowOff>
    </xdr:from>
    <xdr:to>
      <xdr:col>1</xdr:col>
      <xdr:colOff>49273</xdr:colOff>
      <xdr:row>1356</xdr:row>
      <xdr:rowOff>106055</xdr:rowOff>
    </xdr:to>
    <xdr:graphicFrame macro="">
      <xdr:nvGraphicFramePr>
        <xdr:cNvPr id="123" name="Chart 122">
          <a:extLst>
            <a:ext uri="{FF2B5EF4-FFF2-40B4-BE49-F238E27FC236}">
              <a16:creationId xmlns:a16="http://schemas.microsoft.com/office/drawing/2014/main" id="{1EDA2DAC-B384-5046-BF84-690BAD12B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1364</xdr:row>
      <xdr:rowOff>207</xdr:rowOff>
    </xdr:from>
    <xdr:to>
      <xdr:col>1</xdr:col>
      <xdr:colOff>49273</xdr:colOff>
      <xdr:row>1399</xdr:row>
      <xdr:rowOff>174590</xdr:rowOff>
    </xdr:to>
    <xdr:graphicFrame macro="">
      <xdr:nvGraphicFramePr>
        <xdr:cNvPr id="124" name="Chart 123">
          <a:extLst>
            <a:ext uri="{FF2B5EF4-FFF2-40B4-BE49-F238E27FC236}">
              <a16:creationId xmlns:a16="http://schemas.microsoft.com/office/drawing/2014/main" id="{84C9D645-16A7-8241-80D2-7FD2F7396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1407</xdr:row>
      <xdr:rowOff>172</xdr:rowOff>
    </xdr:from>
    <xdr:to>
      <xdr:col>1</xdr:col>
      <xdr:colOff>49273</xdr:colOff>
      <xdr:row>1442</xdr:row>
      <xdr:rowOff>14555</xdr:rowOff>
    </xdr:to>
    <xdr:graphicFrame macro="">
      <xdr:nvGraphicFramePr>
        <xdr:cNvPr id="125" name="Chart 124">
          <a:extLst>
            <a:ext uri="{FF2B5EF4-FFF2-40B4-BE49-F238E27FC236}">
              <a16:creationId xmlns:a16="http://schemas.microsoft.com/office/drawing/2014/main" id="{F58FD24F-2C7B-5649-9518-91CEF0739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1450</xdr:row>
      <xdr:rowOff>135</xdr:rowOff>
    </xdr:from>
    <xdr:to>
      <xdr:col>1</xdr:col>
      <xdr:colOff>46082</xdr:colOff>
      <xdr:row>1485</xdr:row>
      <xdr:rowOff>52614</xdr:rowOff>
    </xdr:to>
    <xdr:graphicFrame macro="">
      <xdr:nvGraphicFramePr>
        <xdr:cNvPr id="126" name="Chart 125">
          <a:extLst>
            <a:ext uri="{FF2B5EF4-FFF2-40B4-BE49-F238E27FC236}">
              <a16:creationId xmlns:a16="http://schemas.microsoft.com/office/drawing/2014/main" id="{B80E777D-70A3-564F-9BBE-BB951E3CF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1494</xdr:row>
      <xdr:rowOff>74</xdr:rowOff>
    </xdr:from>
    <xdr:to>
      <xdr:col>1</xdr:col>
      <xdr:colOff>42892</xdr:colOff>
      <xdr:row>1528</xdr:row>
      <xdr:rowOff>144006</xdr:rowOff>
    </xdr:to>
    <xdr:graphicFrame macro="">
      <xdr:nvGraphicFramePr>
        <xdr:cNvPr id="127" name="Chart 126">
          <a:extLst>
            <a:ext uri="{FF2B5EF4-FFF2-40B4-BE49-F238E27FC236}">
              <a16:creationId xmlns:a16="http://schemas.microsoft.com/office/drawing/2014/main" id="{5EB24C19-B484-7244-87B3-458AC1354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1536</xdr:row>
      <xdr:rowOff>63</xdr:rowOff>
    </xdr:from>
    <xdr:to>
      <xdr:col>1</xdr:col>
      <xdr:colOff>42892</xdr:colOff>
      <xdr:row>1571</xdr:row>
      <xdr:rowOff>159209</xdr:rowOff>
    </xdr:to>
    <xdr:graphicFrame macro="">
      <xdr:nvGraphicFramePr>
        <xdr:cNvPr id="128" name="Chart 127">
          <a:extLst>
            <a:ext uri="{FF2B5EF4-FFF2-40B4-BE49-F238E27FC236}">
              <a16:creationId xmlns:a16="http://schemas.microsoft.com/office/drawing/2014/main" id="{5199903F-D04E-C64D-B815-BA5115F13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1580</xdr:row>
      <xdr:rowOff>3</xdr:rowOff>
    </xdr:from>
    <xdr:to>
      <xdr:col>1</xdr:col>
      <xdr:colOff>48209</xdr:colOff>
      <xdr:row>1614</xdr:row>
      <xdr:rowOff>164251</xdr:rowOff>
    </xdr:to>
    <xdr:graphicFrame macro="">
      <xdr:nvGraphicFramePr>
        <xdr:cNvPr id="129" name="Chart 128">
          <a:extLst>
            <a:ext uri="{FF2B5EF4-FFF2-40B4-BE49-F238E27FC236}">
              <a16:creationId xmlns:a16="http://schemas.microsoft.com/office/drawing/2014/main" id="{27A4B744-91EB-F244-A7D2-4D9CF2D42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1621</xdr:row>
      <xdr:rowOff>190491</xdr:rowOff>
    </xdr:from>
    <xdr:to>
      <xdr:col>2</xdr:col>
      <xdr:colOff>47057</xdr:colOff>
      <xdr:row>1660</xdr:row>
      <xdr:rowOff>67635</xdr:rowOff>
    </xdr:to>
    <xdr:graphicFrame macro="">
      <xdr:nvGraphicFramePr>
        <xdr:cNvPr id="130" name="Chart 129">
          <a:extLst>
            <a:ext uri="{FF2B5EF4-FFF2-40B4-BE49-F238E27FC236}">
              <a16:creationId xmlns:a16="http://schemas.microsoft.com/office/drawing/2014/main" id="{2A34F07B-A760-B14C-8F05-6175AB075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1664</xdr:row>
      <xdr:rowOff>190454</xdr:rowOff>
    </xdr:from>
    <xdr:to>
      <xdr:col>1</xdr:col>
      <xdr:colOff>42892</xdr:colOff>
      <xdr:row>1700</xdr:row>
      <xdr:rowOff>181957</xdr:rowOff>
    </xdr:to>
    <xdr:graphicFrame macro="">
      <xdr:nvGraphicFramePr>
        <xdr:cNvPr id="131" name="Chart 130">
          <a:extLst>
            <a:ext uri="{FF2B5EF4-FFF2-40B4-BE49-F238E27FC236}">
              <a16:creationId xmlns:a16="http://schemas.microsoft.com/office/drawing/2014/main" id="{0BB6CD17-516D-7E45-9996-F7981A4B17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1706</xdr:row>
      <xdr:rowOff>190443</xdr:rowOff>
    </xdr:from>
    <xdr:to>
      <xdr:col>1</xdr:col>
      <xdr:colOff>49273</xdr:colOff>
      <xdr:row>1743</xdr:row>
      <xdr:rowOff>52398</xdr:rowOff>
    </xdr:to>
    <xdr:graphicFrame macro="">
      <xdr:nvGraphicFramePr>
        <xdr:cNvPr id="132" name="Chart 131">
          <a:extLst>
            <a:ext uri="{FF2B5EF4-FFF2-40B4-BE49-F238E27FC236}">
              <a16:creationId xmlns:a16="http://schemas.microsoft.com/office/drawing/2014/main" id="{3ACFECA8-D8D9-F948-BD27-DB5909862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1749</xdr:row>
      <xdr:rowOff>190407</xdr:rowOff>
    </xdr:from>
    <xdr:to>
      <xdr:col>1</xdr:col>
      <xdr:colOff>95390</xdr:colOff>
      <xdr:row>1786</xdr:row>
      <xdr:rowOff>105695</xdr:rowOff>
    </xdr:to>
    <xdr:graphicFrame macro="">
      <xdr:nvGraphicFramePr>
        <xdr:cNvPr id="133" name="Chart 132">
          <a:extLst>
            <a:ext uri="{FF2B5EF4-FFF2-40B4-BE49-F238E27FC236}">
              <a16:creationId xmlns:a16="http://schemas.microsoft.com/office/drawing/2014/main" id="{7D4B23A9-48D7-D947-91F9-EA90B10FC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1791</xdr:row>
      <xdr:rowOff>190396</xdr:rowOff>
    </xdr:from>
    <xdr:to>
      <xdr:col>1</xdr:col>
      <xdr:colOff>439966</xdr:colOff>
      <xdr:row>1829</xdr:row>
      <xdr:rowOff>120898</xdr:rowOff>
    </xdr:to>
    <xdr:graphicFrame macro="">
      <xdr:nvGraphicFramePr>
        <xdr:cNvPr id="134" name="Chart 133">
          <a:extLst>
            <a:ext uri="{FF2B5EF4-FFF2-40B4-BE49-F238E27FC236}">
              <a16:creationId xmlns:a16="http://schemas.microsoft.com/office/drawing/2014/main" id="{14617E05-C4B5-DB4E-9C3F-8884240A6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1834</xdr:row>
      <xdr:rowOff>898</xdr:rowOff>
    </xdr:from>
    <xdr:to>
      <xdr:col>1</xdr:col>
      <xdr:colOff>49273</xdr:colOff>
      <xdr:row>1870</xdr:row>
      <xdr:rowOff>30496</xdr:rowOff>
    </xdr:to>
    <xdr:graphicFrame macro="">
      <xdr:nvGraphicFramePr>
        <xdr:cNvPr id="135" name="Chart 134">
          <a:extLst>
            <a:ext uri="{FF2B5EF4-FFF2-40B4-BE49-F238E27FC236}">
              <a16:creationId xmlns:a16="http://schemas.microsoft.com/office/drawing/2014/main" id="{915DEA96-CCB9-6949-840B-F54944F9E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1876</xdr:row>
      <xdr:rowOff>112932</xdr:rowOff>
    </xdr:from>
    <xdr:to>
      <xdr:col>1</xdr:col>
      <xdr:colOff>46082</xdr:colOff>
      <xdr:row>1912</xdr:row>
      <xdr:rowOff>112054</xdr:rowOff>
    </xdr:to>
    <xdr:graphicFrame macro="">
      <xdr:nvGraphicFramePr>
        <xdr:cNvPr id="136" name="Chart 135">
          <a:extLst>
            <a:ext uri="{FF2B5EF4-FFF2-40B4-BE49-F238E27FC236}">
              <a16:creationId xmlns:a16="http://schemas.microsoft.com/office/drawing/2014/main" id="{617065BD-F99F-8F47-80D1-8D00F2D042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1919</xdr:row>
      <xdr:rowOff>850</xdr:rowOff>
    </xdr:from>
    <xdr:to>
      <xdr:col>1</xdr:col>
      <xdr:colOff>46082</xdr:colOff>
      <xdr:row>1953</xdr:row>
      <xdr:rowOff>129544</xdr:rowOff>
    </xdr:to>
    <xdr:graphicFrame macro="">
      <xdr:nvGraphicFramePr>
        <xdr:cNvPr id="137" name="Chart 136">
          <a:extLst>
            <a:ext uri="{FF2B5EF4-FFF2-40B4-BE49-F238E27FC236}">
              <a16:creationId xmlns:a16="http://schemas.microsoft.com/office/drawing/2014/main" id="{F3443AB6-BED4-BA45-A125-9F1004A8D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1961</xdr:row>
      <xdr:rowOff>839</xdr:rowOff>
    </xdr:from>
    <xdr:to>
      <xdr:col>1</xdr:col>
      <xdr:colOff>42892</xdr:colOff>
      <xdr:row>1995</xdr:row>
      <xdr:rowOff>76200</xdr:rowOff>
    </xdr:to>
    <xdr:graphicFrame macro="">
      <xdr:nvGraphicFramePr>
        <xdr:cNvPr id="138" name="Chart 137">
          <a:extLst>
            <a:ext uri="{FF2B5EF4-FFF2-40B4-BE49-F238E27FC236}">
              <a16:creationId xmlns:a16="http://schemas.microsoft.com/office/drawing/2014/main" id="{D53B4CA4-FEDE-9C48-958E-F91AD40BC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478039</xdr:colOff>
      <xdr:row>2</xdr:row>
      <xdr:rowOff>89876</xdr:rowOff>
    </xdr:from>
    <xdr:to>
      <xdr:col>30</xdr:col>
      <xdr:colOff>567918</xdr:colOff>
      <xdr:row>39</xdr:row>
      <xdr:rowOff>20840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733AD7-EA20-21F0-5CEA-805C2D214128}"/>
            </a:ext>
          </a:extLst>
        </xdr:cNvPr>
        <xdr:cNvSpPr/>
      </xdr:nvSpPr>
      <xdr:spPr>
        <a:xfrm>
          <a:off x="20171506" y="513209"/>
          <a:ext cx="11604545" cy="682283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629136</xdr:colOff>
      <xdr:row>2</xdr:row>
      <xdr:rowOff>67218</xdr:rowOff>
    </xdr:from>
    <xdr:to>
      <xdr:col>30</xdr:col>
      <xdr:colOff>380346</xdr:colOff>
      <xdr:row>38</xdr:row>
      <xdr:rowOff>92581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24687524-65B4-41B5-9D59-4304B155B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12</xdr:col>
      <xdr:colOff>135466</xdr:colOff>
      <xdr:row>3</xdr:row>
      <xdr:rowOff>162923</xdr:rowOff>
    </xdr:from>
    <xdr:to>
      <xdr:col>29</xdr:col>
      <xdr:colOff>16933</xdr:colOff>
      <xdr:row>39</xdr:row>
      <xdr:rowOff>143383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2B78F3-4AB2-5047-8132-7A3151EA3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816708</xdr:colOff>
      <xdr:row>3</xdr:row>
      <xdr:rowOff>24747</xdr:rowOff>
    </xdr:from>
    <xdr:to>
      <xdr:col>0</xdr:col>
      <xdr:colOff>11497732</xdr:colOff>
      <xdr:row>39</xdr:row>
      <xdr:rowOff>59228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73A95E8-DA07-B94C-82B8-06B007682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0.31524</cdr:x>
      <cdr:y>0.76046</cdr:y>
    </cdr:from>
    <cdr:to>
      <cdr:x>0.34169</cdr:x>
      <cdr:y>0.80944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76B03073-BD4E-4871-482D-3D08B9C55292}"/>
            </a:ext>
          </a:extLst>
        </cdr:cNvPr>
        <cdr:cNvSpPr/>
      </cdr:nvSpPr>
      <cdr:spPr>
        <a:xfrm xmlns:a="http://schemas.openxmlformats.org/drawingml/2006/main">
          <a:off x="3592571" y="5084481"/>
          <a:ext cx="301428" cy="32748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217"/>
  <sheetViews>
    <sheetView topLeftCell="AC2" zoomScale="110" zoomScaleNormal="110" zoomScalePageLayoutView="125" workbookViewId="0">
      <selection activeCell="Y13" sqref="Y13"/>
    </sheetView>
  </sheetViews>
  <sheetFormatPr baseColWidth="10" defaultColWidth="8.83203125" defaultRowHeight="15" x14ac:dyDescent="0.2"/>
  <cols>
    <col min="1" max="1" width="18.83203125" customWidth="1"/>
    <col min="2" max="12" width="10" customWidth="1"/>
    <col min="13" max="13" width="11.1640625" customWidth="1"/>
    <col min="14" max="14" width="12.83203125" customWidth="1"/>
    <col min="15" max="20" width="11" customWidth="1"/>
    <col min="21" max="21" width="11.83203125" customWidth="1"/>
    <col min="22" max="32" width="9.5" customWidth="1"/>
    <col min="41" max="41" width="23.1640625" customWidth="1"/>
  </cols>
  <sheetData>
    <row r="1" spans="1:41" s="108" customFormat="1" ht="16" x14ac:dyDescent="0.2">
      <c r="A1" s="140" t="s">
        <v>85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  <c r="V1" s="140" t="s">
        <v>86</v>
      </c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2"/>
    </row>
    <row r="2" spans="1:41" ht="17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41" ht="18" thickBot="1" x14ac:dyDescent="0.25">
      <c r="A3" s="39"/>
      <c r="B3" s="152" t="s">
        <v>0</v>
      </c>
      <c r="C3" s="152" t="s">
        <v>1</v>
      </c>
      <c r="D3" s="152" t="s">
        <v>2</v>
      </c>
      <c r="E3" s="152" t="s">
        <v>3</v>
      </c>
      <c r="F3" s="152" t="s">
        <v>4</v>
      </c>
      <c r="G3" s="152" t="s">
        <v>5</v>
      </c>
      <c r="H3" s="152" t="s">
        <v>6</v>
      </c>
      <c r="I3" s="152" t="s">
        <v>7</v>
      </c>
      <c r="J3" s="152" t="s">
        <v>8</v>
      </c>
      <c r="K3" s="152" t="s">
        <v>9</v>
      </c>
      <c r="L3" s="152" t="s">
        <v>10</v>
      </c>
      <c r="M3" s="152" t="s">
        <v>66</v>
      </c>
      <c r="N3" s="152" t="s">
        <v>75</v>
      </c>
      <c r="O3" s="152" t="s">
        <v>76</v>
      </c>
      <c r="P3" s="152" t="s">
        <v>77</v>
      </c>
      <c r="Q3" s="152" t="s">
        <v>78</v>
      </c>
      <c r="R3" s="152" t="s">
        <v>79</v>
      </c>
      <c r="S3" s="152" t="s">
        <v>81</v>
      </c>
      <c r="T3" s="152" t="s">
        <v>87</v>
      </c>
      <c r="V3" s="39"/>
      <c r="W3" s="39" t="s">
        <v>1</v>
      </c>
      <c r="X3" s="39" t="s">
        <v>2</v>
      </c>
      <c r="Y3" s="39" t="s">
        <v>3</v>
      </c>
      <c r="Z3" s="39" t="s">
        <v>4</v>
      </c>
      <c r="AA3" s="39" t="s">
        <v>5</v>
      </c>
      <c r="AB3" s="39" t="s">
        <v>6</v>
      </c>
      <c r="AC3" s="39" t="s">
        <v>7</v>
      </c>
      <c r="AD3" s="39" t="s">
        <v>8</v>
      </c>
      <c r="AE3" s="39" t="s">
        <v>9</v>
      </c>
      <c r="AF3" s="39" t="s">
        <v>10</v>
      </c>
      <c r="AG3" s="39" t="s">
        <v>66</v>
      </c>
      <c r="AH3" s="39" t="s">
        <v>75</v>
      </c>
      <c r="AI3" s="39" t="s">
        <v>76</v>
      </c>
      <c r="AJ3" s="39" t="s">
        <v>77</v>
      </c>
      <c r="AK3" s="39" t="s">
        <v>78</v>
      </c>
      <c r="AL3" s="39" t="s">
        <v>79</v>
      </c>
      <c r="AM3" s="39" t="s">
        <v>81</v>
      </c>
      <c r="AN3" s="39" t="s">
        <v>87</v>
      </c>
    </row>
    <row r="4" spans="1:41" ht="52" thickBot="1" x14ac:dyDescent="0.25">
      <c r="A4" s="38" t="s">
        <v>11</v>
      </c>
      <c r="B4" s="147">
        <v>23</v>
      </c>
      <c r="C4" s="147">
        <v>30</v>
      </c>
      <c r="D4" s="147">
        <v>22</v>
      </c>
      <c r="E4" s="147">
        <v>40</v>
      </c>
      <c r="F4" s="147">
        <v>29</v>
      </c>
      <c r="G4" s="156">
        <v>30</v>
      </c>
      <c r="H4" s="156">
        <v>33</v>
      </c>
      <c r="I4" s="156">
        <v>28</v>
      </c>
      <c r="J4" s="156">
        <v>40</v>
      </c>
      <c r="K4" s="156">
        <v>34</v>
      </c>
      <c r="L4" s="156">
        <v>41</v>
      </c>
      <c r="M4" s="156">
        <v>35</v>
      </c>
      <c r="N4" s="156">
        <v>35</v>
      </c>
      <c r="O4" s="156">
        <v>38</v>
      </c>
      <c r="P4" s="156">
        <v>33</v>
      </c>
      <c r="Q4" s="156">
        <v>36</v>
      </c>
      <c r="R4" s="156">
        <v>38</v>
      </c>
      <c r="S4" s="156">
        <v>28</v>
      </c>
      <c r="T4" s="185">
        <v>37</v>
      </c>
      <c r="V4" s="40" t="s">
        <v>14</v>
      </c>
      <c r="W4" s="41">
        <v>35636</v>
      </c>
      <c r="X4" s="41">
        <v>38008</v>
      </c>
      <c r="Y4" s="41">
        <v>39510</v>
      </c>
      <c r="Z4" s="41">
        <v>41000</v>
      </c>
      <c r="AA4" s="41">
        <v>42474</v>
      </c>
      <c r="AB4" s="41">
        <v>43964</v>
      </c>
      <c r="AC4" s="41">
        <v>44851</v>
      </c>
      <c r="AD4" s="41">
        <v>46394</v>
      </c>
      <c r="AE4" s="41">
        <v>47857</v>
      </c>
      <c r="AF4" s="145">
        <v>49451</v>
      </c>
      <c r="AG4" s="145">
        <v>50308</v>
      </c>
      <c r="AH4" s="145">
        <v>52545</v>
      </c>
      <c r="AI4" s="145">
        <v>53206</v>
      </c>
      <c r="AJ4" s="145">
        <v>53487</v>
      </c>
      <c r="AK4" s="145">
        <v>53995</v>
      </c>
      <c r="AL4" s="145">
        <v>54416</v>
      </c>
      <c r="AM4" s="145">
        <v>53503</v>
      </c>
      <c r="AN4" s="145">
        <v>53325</v>
      </c>
    </row>
    <row r="5" spans="1:41" ht="113" customHeight="1" thickBot="1" x14ac:dyDescent="0.25">
      <c r="A5" s="38">
        <v>1</v>
      </c>
      <c r="B5" s="147">
        <v>34</v>
      </c>
      <c r="C5" s="147">
        <v>30</v>
      </c>
      <c r="D5" s="147">
        <v>36</v>
      </c>
      <c r="E5" s="147">
        <v>24</v>
      </c>
      <c r="F5" s="157">
        <v>43</v>
      </c>
      <c r="G5" s="156">
        <v>33</v>
      </c>
      <c r="H5" s="156">
        <v>26</v>
      </c>
      <c r="I5" s="156">
        <v>30</v>
      </c>
      <c r="J5" s="156">
        <v>31</v>
      </c>
      <c r="K5" s="156">
        <v>37</v>
      </c>
      <c r="L5" s="156">
        <v>32</v>
      </c>
      <c r="M5" s="156">
        <v>41</v>
      </c>
      <c r="N5" s="186">
        <v>39</v>
      </c>
      <c r="O5" s="187">
        <v>40</v>
      </c>
      <c r="P5" s="187">
        <v>37</v>
      </c>
      <c r="Q5" s="187">
        <v>32</v>
      </c>
      <c r="R5" s="187">
        <v>37</v>
      </c>
      <c r="S5" s="187">
        <v>39</v>
      </c>
      <c r="T5" s="195">
        <v>29</v>
      </c>
      <c r="V5" s="40" t="s">
        <v>71</v>
      </c>
      <c r="W5" s="42">
        <v>6.3221648715577172E-2</v>
      </c>
      <c r="X5" s="42">
        <v>6.656190369289483E-2</v>
      </c>
      <c r="Y5" s="42">
        <v>3.951799621132393E-2</v>
      </c>
      <c r="Z5" s="42">
        <v>3.7711971652746139E-2</v>
      </c>
      <c r="AA5" s="42">
        <v>3.5951219512195119E-2</v>
      </c>
      <c r="AB5" s="42">
        <v>3.5080284409285678E-2</v>
      </c>
      <c r="AC5" s="42">
        <v>2.0175598216722775E-2</v>
      </c>
      <c r="AD5" s="42">
        <v>3.4402800383492006E-2</v>
      </c>
      <c r="AE5" s="42">
        <v>3.1534250118549816E-2</v>
      </c>
      <c r="AF5" s="146">
        <v>3.330756211212571E-2</v>
      </c>
      <c r="AG5" s="146">
        <f t="shared" ref="AG5:AN5" si="0">(AG4-AF4)/AF4</f>
        <v>1.7330286546278134E-2</v>
      </c>
      <c r="AH5" s="146">
        <f t="shared" si="0"/>
        <v>4.4466088892422678E-2</v>
      </c>
      <c r="AI5" s="146">
        <f t="shared" si="0"/>
        <v>1.2579693595965363E-2</v>
      </c>
      <c r="AJ5" s="146">
        <f t="shared" si="0"/>
        <v>5.2813592451979099E-3</v>
      </c>
      <c r="AK5" s="146">
        <f t="shared" si="0"/>
        <v>9.4976349393310518E-3</v>
      </c>
      <c r="AL5" s="146">
        <f t="shared" si="0"/>
        <v>7.797018242429855E-3</v>
      </c>
      <c r="AM5" s="146">
        <f t="shared" si="0"/>
        <v>-1.6778153484269333E-2</v>
      </c>
      <c r="AN5" s="146">
        <f t="shared" si="0"/>
        <v>-3.3269162476870454E-3</v>
      </c>
    </row>
    <row r="6" spans="1:41" ht="69" thickBot="1" x14ac:dyDescent="0.25">
      <c r="A6" s="38">
        <v>2</v>
      </c>
      <c r="B6" s="147">
        <v>16</v>
      </c>
      <c r="C6" s="147">
        <v>25</v>
      </c>
      <c r="D6" s="147">
        <v>28</v>
      </c>
      <c r="E6" s="147">
        <v>31</v>
      </c>
      <c r="F6" s="157">
        <v>18</v>
      </c>
      <c r="G6" s="156">
        <v>38</v>
      </c>
      <c r="H6" s="156">
        <v>32</v>
      </c>
      <c r="I6" s="156">
        <v>22</v>
      </c>
      <c r="J6" s="156">
        <v>27</v>
      </c>
      <c r="K6" s="156">
        <v>29</v>
      </c>
      <c r="L6" s="156">
        <v>35</v>
      </c>
      <c r="M6" s="156">
        <v>33</v>
      </c>
      <c r="N6" s="186">
        <v>38</v>
      </c>
      <c r="O6" s="187">
        <v>35</v>
      </c>
      <c r="P6" s="187">
        <v>42</v>
      </c>
      <c r="Q6" s="187">
        <v>34</v>
      </c>
      <c r="R6" s="187">
        <v>31</v>
      </c>
      <c r="S6" s="187">
        <v>33</v>
      </c>
      <c r="T6" s="195">
        <v>34</v>
      </c>
      <c r="V6" s="40" t="s">
        <v>73</v>
      </c>
      <c r="W6" s="41">
        <v>606383</v>
      </c>
      <c r="X6" s="41">
        <v>599492</v>
      </c>
      <c r="Y6" s="41">
        <v>587818</v>
      </c>
      <c r="Z6" s="41">
        <v>583623</v>
      </c>
      <c r="AA6" s="41">
        <v>579486</v>
      </c>
      <c r="AB6" s="41">
        <v>580483</v>
      </c>
      <c r="AC6" s="41">
        <v>579112</v>
      </c>
      <c r="AD6" s="41">
        <v>569740</v>
      </c>
      <c r="AE6" s="41">
        <v>564532</v>
      </c>
      <c r="AF6" s="145">
        <v>558985</v>
      </c>
      <c r="AG6" s="145">
        <v>552788</v>
      </c>
      <c r="AH6" s="145">
        <v>553375</v>
      </c>
      <c r="AI6" s="145">
        <v>557625</v>
      </c>
      <c r="AJ6" s="145">
        <v>563244</v>
      </c>
      <c r="AK6" s="145">
        <v>568983</v>
      </c>
      <c r="AL6" s="145">
        <v>575986</v>
      </c>
      <c r="AM6" s="145">
        <v>568271</v>
      </c>
      <c r="AN6" s="145">
        <v>548653</v>
      </c>
      <c r="AO6" s="108"/>
    </row>
    <row r="7" spans="1:41" ht="137" thickBot="1" x14ac:dyDescent="0.25">
      <c r="A7" s="38">
        <v>3</v>
      </c>
      <c r="B7" s="147">
        <v>19</v>
      </c>
      <c r="C7" s="147">
        <v>14</v>
      </c>
      <c r="D7" s="147">
        <v>24</v>
      </c>
      <c r="E7" s="147">
        <v>24</v>
      </c>
      <c r="F7" s="156">
        <v>28</v>
      </c>
      <c r="G7" s="156">
        <v>17</v>
      </c>
      <c r="H7" s="156">
        <v>36</v>
      </c>
      <c r="I7" s="156">
        <v>28</v>
      </c>
      <c r="J7" s="156">
        <v>21</v>
      </c>
      <c r="K7" s="156">
        <v>26</v>
      </c>
      <c r="L7" s="156">
        <v>27</v>
      </c>
      <c r="M7" s="156">
        <v>37</v>
      </c>
      <c r="N7" s="186">
        <v>35</v>
      </c>
      <c r="O7" s="187">
        <v>37</v>
      </c>
      <c r="P7" s="187">
        <v>32</v>
      </c>
      <c r="Q7" s="187">
        <v>38</v>
      </c>
      <c r="R7" s="187">
        <v>35</v>
      </c>
      <c r="S7" s="187">
        <v>31</v>
      </c>
      <c r="T7" s="195">
        <v>36</v>
      </c>
      <c r="V7" s="40" t="s">
        <v>72</v>
      </c>
      <c r="W7" s="42">
        <v>-1.4304686572938459E-2</v>
      </c>
      <c r="X7" s="42">
        <v>-1.1364104864417373E-2</v>
      </c>
      <c r="Y7" s="42">
        <v>-1.9473153936999995E-2</v>
      </c>
      <c r="Z7" s="42">
        <v>-7.1365626775634636E-3</v>
      </c>
      <c r="AA7" s="42">
        <v>-7.0884800633285528E-3</v>
      </c>
      <c r="AB7" s="42">
        <v>1.7204902275464809E-3</v>
      </c>
      <c r="AC7" s="42">
        <v>-2.3618262722594806E-3</v>
      </c>
      <c r="AD7" s="42">
        <v>-1.6183398030087445E-2</v>
      </c>
      <c r="AE7" s="42">
        <v>-9.1410116895425976E-3</v>
      </c>
      <c r="AF7" s="146">
        <v>-9.8258380392962658E-3</v>
      </c>
      <c r="AG7" s="146">
        <f t="shared" ref="AG7:AN7" si="1">(AG6-AF6)/AF6</f>
        <v>-1.1086165102820291E-2</v>
      </c>
      <c r="AH7" s="146">
        <f t="shared" si="1"/>
        <v>1.0618899107795393E-3</v>
      </c>
      <c r="AI7" s="146">
        <f t="shared" si="1"/>
        <v>7.680144567427152E-3</v>
      </c>
      <c r="AJ7" s="146">
        <f t="shared" si="1"/>
        <v>1.0076664425016812E-2</v>
      </c>
      <c r="AK7" s="146">
        <f t="shared" si="1"/>
        <v>1.0189189765004155E-2</v>
      </c>
      <c r="AL7" s="146">
        <f t="shared" si="1"/>
        <v>1.2307924841339723E-2</v>
      </c>
      <c r="AM7" s="146">
        <f t="shared" si="1"/>
        <v>-1.3394422781109264E-2</v>
      </c>
      <c r="AN7" s="146">
        <f t="shared" si="1"/>
        <v>-3.4522261385852876E-2</v>
      </c>
    </row>
    <row r="8" spans="1:41" ht="52" thickBot="1" x14ac:dyDescent="0.25">
      <c r="A8" s="38">
        <v>4</v>
      </c>
      <c r="B8" s="147">
        <v>13</v>
      </c>
      <c r="C8" s="147">
        <v>18</v>
      </c>
      <c r="D8" s="147">
        <v>11</v>
      </c>
      <c r="E8" s="147">
        <v>20</v>
      </c>
      <c r="F8" s="156">
        <f>16+25</f>
        <v>41</v>
      </c>
      <c r="G8" s="156">
        <v>44</v>
      </c>
      <c r="H8" s="156">
        <v>36</v>
      </c>
      <c r="I8" s="156">
        <v>52</v>
      </c>
      <c r="J8" s="156">
        <v>43</v>
      </c>
      <c r="K8" s="156">
        <v>56</v>
      </c>
      <c r="L8" s="156">
        <v>53</v>
      </c>
      <c r="M8" s="156">
        <v>49</v>
      </c>
      <c r="N8" s="186">
        <v>70</v>
      </c>
      <c r="O8" s="187">
        <v>64</v>
      </c>
      <c r="P8" s="187">
        <v>71</v>
      </c>
      <c r="Q8" s="187">
        <v>71</v>
      </c>
      <c r="R8" s="187">
        <v>72</v>
      </c>
      <c r="S8" s="187">
        <v>73</v>
      </c>
      <c r="T8" s="195">
        <v>77</v>
      </c>
      <c r="V8" s="40" t="s">
        <v>22</v>
      </c>
      <c r="W8" s="42">
        <v>5.876813828883725E-2</v>
      </c>
      <c r="X8" s="42">
        <v>6.340034562596332E-2</v>
      </c>
      <c r="Y8" s="42">
        <v>6.7214682095478526E-2</v>
      </c>
      <c r="Z8" s="42">
        <v>7.0250829730836517E-2</v>
      </c>
      <c r="AA8" s="42">
        <v>7.3295989894492708E-2</v>
      </c>
      <c r="AB8" s="42">
        <v>7.5736929419121662E-2</v>
      </c>
      <c r="AC8" s="42">
        <v>7.7447885728494661E-2</v>
      </c>
      <c r="AD8" s="42">
        <v>8.1430126022396188E-2</v>
      </c>
      <c r="AE8" s="42">
        <v>8.4772873814061914E-2</v>
      </c>
      <c r="AF8" s="146">
        <v>8.8465701226329865E-2</v>
      </c>
      <c r="AG8" s="146">
        <f t="shared" ref="AG8:AL8" si="2">AG4/AG6</f>
        <v>9.1007764278529926E-2</v>
      </c>
      <c r="AH8" s="146">
        <f t="shared" si="2"/>
        <v>9.4953693245990511E-2</v>
      </c>
      <c r="AI8" s="146">
        <f t="shared" si="2"/>
        <v>9.5415377718000446E-2</v>
      </c>
      <c r="AJ8" s="146">
        <f t="shared" si="2"/>
        <v>9.4962396403690058E-2</v>
      </c>
      <c r="AK8" s="146">
        <f t="shared" si="2"/>
        <v>9.4897387092408733E-2</v>
      </c>
      <c r="AL8" s="146">
        <f t="shared" si="2"/>
        <v>9.4474518477879674E-2</v>
      </c>
      <c r="AM8" s="146">
        <f t="shared" ref="AM8:AN8" si="3">AM4/AM6</f>
        <v>9.4150502137184552E-2</v>
      </c>
      <c r="AN8" s="146">
        <f t="shared" si="3"/>
        <v>9.7192578915999736E-2</v>
      </c>
    </row>
    <row r="9" spans="1:41" ht="17" thickBot="1" x14ac:dyDescent="0.25">
      <c r="A9" s="38">
        <v>5</v>
      </c>
      <c r="B9" s="147" t="s">
        <v>65</v>
      </c>
      <c r="C9" s="147">
        <v>39</v>
      </c>
      <c r="D9" s="147">
        <v>34</v>
      </c>
      <c r="E9" s="147">
        <v>31</v>
      </c>
      <c r="F9" s="156">
        <f>13+20</f>
        <v>33</v>
      </c>
      <c r="G9" s="156">
        <v>43</v>
      </c>
      <c r="H9" s="156">
        <v>42</v>
      </c>
      <c r="I9" s="156">
        <v>32</v>
      </c>
      <c r="J9" s="156">
        <v>53</v>
      </c>
      <c r="K9" s="156">
        <v>37</v>
      </c>
      <c r="L9" s="156">
        <v>52</v>
      </c>
      <c r="M9" s="156">
        <v>51</v>
      </c>
      <c r="N9" s="186">
        <v>47</v>
      </c>
      <c r="O9" s="187">
        <v>67</v>
      </c>
      <c r="P9" s="187">
        <v>68</v>
      </c>
      <c r="Q9" s="187">
        <v>71</v>
      </c>
      <c r="R9" s="187">
        <v>69</v>
      </c>
      <c r="S9" s="187">
        <v>72</v>
      </c>
      <c r="T9" s="195">
        <v>77</v>
      </c>
    </row>
    <row r="10" spans="1:41" ht="17" thickBot="1" x14ac:dyDescent="0.25">
      <c r="A10" s="38">
        <v>6</v>
      </c>
      <c r="B10" s="147" t="s">
        <v>65</v>
      </c>
      <c r="C10" s="147">
        <v>32</v>
      </c>
      <c r="D10" s="147">
        <v>33</v>
      </c>
      <c r="E10" s="147">
        <v>47</v>
      </c>
      <c r="F10" s="156">
        <f>18+12</f>
        <v>30</v>
      </c>
      <c r="G10" s="156">
        <v>45</v>
      </c>
      <c r="H10" s="156">
        <v>38</v>
      </c>
      <c r="I10" s="156">
        <v>38</v>
      </c>
      <c r="J10" s="156">
        <v>29</v>
      </c>
      <c r="K10" s="156">
        <v>49</v>
      </c>
      <c r="L10" s="156">
        <v>35</v>
      </c>
      <c r="M10" s="156">
        <v>46</v>
      </c>
      <c r="N10" s="186">
        <v>52</v>
      </c>
      <c r="O10" s="187">
        <v>46</v>
      </c>
      <c r="P10" s="187">
        <v>62</v>
      </c>
      <c r="Q10" s="187">
        <v>69</v>
      </c>
      <c r="R10" s="187">
        <v>71</v>
      </c>
      <c r="S10" s="187">
        <v>66</v>
      </c>
      <c r="T10" s="195">
        <v>69</v>
      </c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</row>
    <row r="11" spans="1:41" ht="17" thickBot="1" x14ac:dyDescent="0.25">
      <c r="A11" s="38">
        <v>7</v>
      </c>
      <c r="B11" s="147">
        <v>16</v>
      </c>
      <c r="C11" s="147" t="s">
        <v>65</v>
      </c>
      <c r="D11" s="147">
        <v>23</v>
      </c>
      <c r="E11" s="147">
        <v>28</v>
      </c>
      <c r="F11" s="156">
        <f>13+36</f>
        <v>49</v>
      </c>
      <c r="G11" s="156">
        <v>26</v>
      </c>
      <c r="H11" s="156">
        <v>42</v>
      </c>
      <c r="I11" s="156">
        <v>32</v>
      </c>
      <c r="J11" s="156">
        <v>35</v>
      </c>
      <c r="K11" s="156">
        <v>26</v>
      </c>
      <c r="L11" s="158">
        <v>46</v>
      </c>
      <c r="M11" s="156">
        <v>31</v>
      </c>
      <c r="N11" s="186">
        <v>48</v>
      </c>
      <c r="O11" s="187">
        <v>46</v>
      </c>
      <c r="P11" s="187">
        <v>48</v>
      </c>
      <c r="Q11" s="187">
        <v>60</v>
      </c>
      <c r="R11" s="187">
        <v>54</v>
      </c>
      <c r="S11" s="187">
        <v>60</v>
      </c>
      <c r="T11" s="195">
        <v>66</v>
      </c>
    </row>
    <row r="12" spans="1:41" ht="17" thickBot="1" x14ac:dyDescent="0.25">
      <c r="A12" s="38">
        <v>8</v>
      </c>
      <c r="B12" s="147">
        <v>12</v>
      </c>
      <c r="C12" s="147">
        <v>14</v>
      </c>
      <c r="D12" s="147" t="s">
        <v>65</v>
      </c>
      <c r="E12" s="147">
        <v>17</v>
      </c>
      <c r="F12" s="156">
        <f>17+7</f>
        <v>24</v>
      </c>
      <c r="G12" s="156">
        <v>39</v>
      </c>
      <c r="H12" s="156">
        <v>24</v>
      </c>
      <c r="I12" s="156">
        <v>40</v>
      </c>
      <c r="J12" s="156">
        <v>28</v>
      </c>
      <c r="K12" s="156">
        <v>32</v>
      </c>
      <c r="L12" s="156">
        <v>25</v>
      </c>
      <c r="M12" s="156">
        <v>40</v>
      </c>
      <c r="N12" s="186">
        <v>30</v>
      </c>
      <c r="O12" s="187">
        <v>45</v>
      </c>
      <c r="P12" s="187">
        <v>42</v>
      </c>
      <c r="Q12" s="187">
        <v>46</v>
      </c>
      <c r="R12" s="187">
        <v>56</v>
      </c>
      <c r="S12" s="187">
        <v>61</v>
      </c>
      <c r="T12" s="195">
        <v>63</v>
      </c>
      <c r="W12" s="42">
        <v>0</v>
      </c>
      <c r="X12" s="42">
        <v>0</v>
      </c>
      <c r="Y12" s="42">
        <v>0</v>
      </c>
      <c r="Z12" s="42">
        <v>7.0250829730836517E-2</v>
      </c>
      <c r="AA12" s="42">
        <v>7.3295989894492708E-2</v>
      </c>
      <c r="AB12" s="42">
        <v>7.5736929419121662E-2</v>
      </c>
      <c r="AC12" s="42">
        <v>7.7447885728494661E-2</v>
      </c>
      <c r="AD12" s="42">
        <v>8.1430126022396188E-2</v>
      </c>
      <c r="AE12" s="42">
        <v>8.4772873814061914E-2</v>
      </c>
      <c r="AF12" s="146">
        <v>8.8465701226329865E-2</v>
      </c>
      <c r="AG12" s="146">
        <v>9.0999999999999998E-2</v>
      </c>
      <c r="AH12" s="146">
        <v>9.5000000000000001E-2</v>
      </c>
      <c r="AI12" s="146">
        <v>9.5399999999999999E-2</v>
      </c>
      <c r="AJ12" s="146">
        <v>9.5000000000000001E-2</v>
      </c>
      <c r="AK12" s="146">
        <v>9.4899999999999998E-2</v>
      </c>
      <c r="AL12" s="146">
        <v>9.4500000000000001E-2</v>
      </c>
      <c r="AM12" s="146">
        <v>9.4200000000000006E-2</v>
      </c>
      <c r="AN12" s="146">
        <v>9.7199999999999995E-2</v>
      </c>
    </row>
    <row r="13" spans="1:41" ht="17" thickBot="1" x14ac:dyDescent="0.25">
      <c r="A13" s="38">
        <v>9</v>
      </c>
      <c r="B13" s="147">
        <v>10</v>
      </c>
      <c r="C13" s="147">
        <v>12</v>
      </c>
      <c r="D13" s="147">
        <v>11</v>
      </c>
      <c r="E13" s="147" t="s">
        <v>65</v>
      </c>
      <c r="F13" s="156">
        <v>18</v>
      </c>
      <c r="G13" s="156">
        <v>19</v>
      </c>
      <c r="H13" s="156">
        <v>38</v>
      </c>
      <c r="I13" s="156">
        <v>16</v>
      </c>
      <c r="J13" s="156">
        <v>40</v>
      </c>
      <c r="K13" s="156">
        <v>28</v>
      </c>
      <c r="L13" s="156">
        <v>31</v>
      </c>
      <c r="M13" s="156">
        <v>21</v>
      </c>
      <c r="N13" s="186">
        <v>34</v>
      </c>
      <c r="O13" s="187">
        <v>32</v>
      </c>
      <c r="P13" s="187">
        <v>41</v>
      </c>
      <c r="Q13" s="187">
        <v>41</v>
      </c>
      <c r="R13" s="187">
        <v>41</v>
      </c>
      <c r="S13" s="187">
        <v>48</v>
      </c>
      <c r="T13" s="195">
        <v>53</v>
      </c>
    </row>
    <row r="14" spans="1:41" ht="17" thickBot="1" x14ac:dyDescent="0.25">
      <c r="A14" s="38">
        <v>10</v>
      </c>
      <c r="B14" s="147">
        <v>13</v>
      </c>
      <c r="C14" s="158" t="s">
        <v>12</v>
      </c>
      <c r="D14" s="147" t="s">
        <v>65</v>
      </c>
      <c r="E14" s="147" t="s">
        <v>12</v>
      </c>
      <c r="F14" s="147" t="s">
        <v>65</v>
      </c>
      <c r="G14" s="147" t="s">
        <v>65</v>
      </c>
      <c r="H14" s="156">
        <v>16</v>
      </c>
      <c r="I14" s="156">
        <v>35</v>
      </c>
      <c r="J14" s="156">
        <v>15</v>
      </c>
      <c r="K14" s="156">
        <v>40</v>
      </c>
      <c r="L14" s="156">
        <v>26</v>
      </c>
      <c r="M14" s="156">
        <v>22</v>
      </c>
      <c r="N14" s="186">
        <v>20</v>
      </c>
      <c r="O14" s="187">
        <v>29</v>
      </c>
      <c r="P14" s="187">
        <v>27</v>
      </c>
      <c r="Q14" s="187">
        <v>31</v>
      </c>
      <c r="R14" s="187">
        <v>31</v>
      </c>
      <c r="S14" s="187">
        <v>27</v>
      </c>
      <c r="T14" s="195">
        <v>39</v>
      </c>
    </row>
    <row r="15" spans="1:41" ht="17" thickBot="1" x14ac:dyDescent="0.25">
      <c r="A15" s="38">
        <v>11</v>
      </c>
      <c r="B15" s="158" t="s">
        <v>12</v>
      </c>
      <c r="C15" s="147">
        <v>10</v>
      </c>
      <c r="D15" s="147" t="s">
        <v>65</v>
      </c>
      <c r="E15" s="147" t="s">
        <v>65</v>
      </c>
      <c r="F15" s="147" t="s">
        <v>65</v>
      </c>
      <c r="G15" s="147" t="s">
        <v>65</v>
      </c>
      <c r="H15" s="156">
        <v>15</v>
      </c>
      <c r="I15" s="156">
        <v>14</v>
      </c>
      <c r="J15" s="156">
        <v>30</v>
      </c>
      <c r="K15" s="156">
        <v>13</v>
      </c>
      <c r="L15" s="156">
        <v>32</v>
      </c>
      <c r="M15" s="156">
        <v>23</v>
      </c>
      <c r="N15" s="186">
        <v>22</v>
      </c>
      <c r="O15" s="187">
        <v>19</v>
      </c>
      <c r="P15" s="187">
        <v>27</v>
      </c>
      <c r="Q15" s="187">
        <v>29</v>
      </c>
      <c r="R15" s="187">
        <v>20</v>
      </c>
      <c r="S15" s="187">
        <v>26</v>
      </c>
      <c r="T15" s="195">
        <v>16</v>
      </c>
    </row>
    <row r="16" spans="1:41" ht="18" thickBot="1" x14ac:dyDescent="0.25">
      <c r="A16" s="38">
        <v>12</v>
      </c>
      <c r="B16" s="158" t="s">
        <v>12</v>
      </c>
      <c r="C16" s="147">
        <v>18</v>
      </c>
      <c r="D16" s="147" t="s">
        <v>65</v>
      </c>
      <c r="E16" s="147" t="s">
        <v>65</v>
      </c>
      <c r="F16" s="156" t="s">
        <v>12</v>
      </c>
      <c r="G16" s="147" t="s">
        <v>65</v>
      </c>
      <c r="H16" s="156" t="s">
        <v>12</v>
      </c>
      <c r="I16" s="156">
        <v>11</v>
      </c>
      <c r="J16" s="156">
        <v>5</v>
      </c>
      <c r="K16" s="156">
        <v>29</v>
      </c>
      <c r="L16" s="156">
        <v>12</v>
      </c>
      <c r="M16" s="156">
        <v>29</v>
      </c>
      <c r="N16" s="186">
        <v>25</v>
      </c>
      <c r="O16" s="187">
        <v>19</v>
      </c>
      <c r="P16" s="187">
        <v>18</v>
      </c>
      <c r="Q16" s="187">
        <v>23</v>
      </c>
      <c r="R16" s="187">
        <v>28</v>
      </c>
      <c r="S16" s="187">
        <v>21</v>
      </c>
      <c r="T16" s="195">
        <v>25</v>
      </c>
    </row>
    <row r="17" spans="1:20" ht="18" thickBot="1" x14ac:dyDescent="0.25">
      <c r="A17" s="38" t="s">
        <v>13</v>
      </c>
      <c r="B17" s="158"/>
      <c r="C17" s="147"/>
      <c r="D17" s="147"/>
      <c r="E17" s="147"/>
      <c r="F17" s="156"/>
      <c r="G17" s="156"/>
      <c r="H17" s="156"/>
      <c r="I17" s="156"/>
      <c r="J17" s="156"/>
      <c r="K17" s="156"/>
      <c r="L17" s="156"/>
      <c r="M17" s="158"/>
      <c r="N17" s="158"/>
      <c r="O17" s="158"/>
      <c r="P17" s="158"/>
      <c r="Q17" s="158"/>
      <c r="R17" s="158"/>
      <c r="S17" s="158"/>
      <c r="T17" s="196"/>
    </row>
    <row r="18" spans="1:20" ht="18" thickBot="1" x14ac:dyDescent="0.25">
      <c r="A18" s="40" t="s">
        <v>14</v>
      </c>
      <c r="B18" s="159">
        <v>173</v>
      </c>
      <c r="C18" s="147" t="s">
        <v>65</v>
      </c>
      <c r="D18" s="159">
        <v>246</v>
      </c>
      <c r="E18" s="159">
        <v>284</v>
      </c>
      <c r="F18" s="159">
        <v>328</v>
      </c>
      <c r="G18" s="159">
        <v>352</v>
      </c>
      <c r="H18" s="159">
        <v>378</v>
      </c>
      <c r="I18" s="159">
        <v>378</v>
      </c>
      <c r="J18" s="159">
        <v>397</v>
      </c>
      <c r="K18" s="159">
        <v>436</v>
      </c>
      <c r="L18" s="159">
        <v>447</v>
      </c>
      <c r="M18" s="156">
        <f t="shared" ref="M18:R18" si="4">SUM(M4:M16)</f>
        <v>458</v>
      </c>
      <c r="N18" s="156">
        <f t="shared" si="4"/>
        <v>495</v>
      </c>
      <c r="O18" s="156">
        <f t="shared" si="4"/>
        <v>517</v>
      </c>
      <c r="P18" s="156">
        <f t="shared" si="4"/>
        <v>548</v>
      </c>
      <c r="Q18" s="156">
        <f t="shared" si="4"/>
        <v>581</v>
      </c>
      <c r="R18" s="156">
        <f t="shared" si="4"/>
        <v>583</v>
      </c>
      <c r="S18" s="156">
        <f t="shared" ref="S18:T18" si="5">SUM(S4:S16)</f>
        <v>585</v>
      </c>
      <c r="T18" s="185">
        <f t="shared" si="5"/>
        <v>621</v>
      </c>
    </row>
    <row r="19" spans="1:20" ht="52" thickBot="1" x14ac:dyDescent="0.25">
      <c r="A19" s="40" t="s">
        <v>15</v>
      </c>
      <c r="B19" s="160"/>
      <c r="C19" s="147" t="s">
        <v>65</v>
      </c>
      <c r="D19" s="147" t="s">
        <v>65</v>
      </c>
      <c r="E19" s="160">
        <v>0.15447154471544716</v>
      </c>
      <c r="F19" s="160">
        <v>0.15492957746478872</v>
      </c>
      <c r="G19" s="160">
        <v>7.3170731707317069E-2</v>
      </c>
      <c r="H19" s="160">
        <v>7.3863636363636367E-2</v>
      </c>
      <c r="I19" s="160">
        <v>0</v>
      </c>
      <c r="J19" s="160">
        <v>5.0264550264550262E-2</v>
      </c>
      <c r="K19" s="160">
        <v>9.8236775818639793E-2</v>
      </c>
      <c r="L19" s="160">
        <v>2.5229357798165101E-2</v>
      </c>
      <c r="M19" s="148">
        <f t="shared" ref="M19:T19" si="6">(M18-L18)/L18</f>
        <v>2.4608501118568233E-2</v>
      </c>
      <c r="N19" s="148">
        <f t="shared" si="6"/>
        <v>8.0786026200873357E-2</v>
      </c>
      <c r="O19" s="148">
        <f t="shared" si="6"/>
        <v>4.4444444444444446E-2</v>
      </c>
      <c r="P19" s="148">
        <f t="shared" si="6"/>
        <v>5.9961315280464215E-2</v>
      </c>
      <c r="Q19" s="148">
        <f t="shared" si="6"/>
        <v>6.0218978102189784E-2</v>
      </c>
      <c r="R19" s="148">
        <f t="shared" si="6"/>
        <v>3.4423407917383822E-3</v>
      </c>
      <c r="S19" s="148">
        <f t="shared" si="6"/>
        <v>3.4305317324185248E-3</v>
      </c>
      <c r="T19" s="148">
        <f t="shared" si="6"/>
        <v>6.1538461538461542E-2</v>
      </c>
    </row>
    <row r="20" spans="1:20" ht="52" thickBot="1" x14ac:dyDescent="0.25">
      <c r="A20" s="40" t="s">
        <v>16</v>
      </c>
      <c r="B20" s="160"/>
      <c r="C20" s="160"/>
      <c r="D20" s="160"/>
      <c r="E20" s="160"/>
      <c r="F20" s="160"/>
      <c r="G20" s="160">
        <v>1.03468208092486</v>
      </c>
      <c r="H20" s="160">
        <v>0.51200000000000001</v>
      </c>
      <c r="I20" s="160">
        <v>0.53658536585365857</v>
      </c>
      <c r="J20" s="160">
        <v>0.397887323943662</v>
      </c>
      <c r="K20" s="160">
        <v>0.32926829268292684</v>
      </c>
      <c r="L20" s="160">
        <v>0.26988636363636365</v>
      </c>
      <c r="M20" s="148">
        <f t="shared" ref="M20:T20" si="7">(M18-H18)/H18</f>
        <v>0.21164021164021163</v>
      </c>
      <c r="N20" s="148">
        <f t="shared" si="7"/>
        <v>0.30952380952380953</v>
      </c>
      <c r="O20" s="148">
        <f t="shared" si="7"/>
        <v>0.30226700251889171</v>
      </c>
      <c r="P20" s="148">
        <f t="shared" si="7"/>
        <v>0.25688073394495414</v>
      </c>
      <c r="Q20" s="148">
        <f t="shared" si="7"/>
        <v>0.29977628635346754</v>
      </c>
      <c r="R20" s="148">
        <f t="shared" si="7"/>
        <v>0.27292576419213976</v>
      </c>
      <c r="S20" s="148">
        <f t="shared" si="7"/>
        <v>0.18181818181818182</v>
      </c>
      <c r="T20" s="148">
        <f t="shared" si="7"/>
        <v>0.20116054158607349</v>
      </c>
    </row>
    <row r="21" spans="1:20" ht="52" thickBot="1" x14ac:dyDescent="0.25">
      <c r="A21" s="40" t="s">
        <v>17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>
        <v>1.5838150289017341</v>
      </c>
      <c r="M21" s="149" t="s">
        <v>68</v>
      </c>
      <c r="N21" s="149" t="s">
        <v>68</v>
      </c>
      <c r="O21" s="149" t="s">
        <v>68</v>
      </c>
      <c r="P21" s="149" t="s">
        <v>68</v>
      </c>
      <c r="Q21" s="149" t="s">
        <v>68</v>
      </c>
      <c r="R21" s="149" t="s">
        <v>68</v>
      </c>
      <c r="S21" s="149" t="s">
        <v>68</v>
      </c>
      <c r="T21" s="149" t="s">
        <v>68</v>
      </c>
    </row>
    <row r="22" spans="1:20" ht="35" thickBot="1" x14ac:dyDescent="0.25">
      <c r="A22" s="40" t="s">
        <v>18</v>
      </c>
      <c r="B22" s="161">
        <v>6366</v>
      </c>
      <c r="C22" s="161">
        <v>6064</v>
      </c>
      <c r="D22" s="161">
        <v>6015</v>
      </c>
      <c r="E22" s="161">
        <v>5868</v>
      </c>
      <c r="F22" s="161">
        <v>5629</v>
      </c>
      <c r="G22" s="159">
        <v>5543</v>
      </c>
      <c r="H22" s="159">
        <v>5378</v>
      </c>
      <c r="I22" s="159">
        <v>5365</v>
      </c>
      <c r="J22" s="159">
        <v>5331</v>
      </c>
      <c r="K22" s="159">
        <v>5259</v>
      </c>
      <c r="L22" s="159">
        <v>5260</v>
      </c>
      <c r="M22" s="162">
        <v>5276</v>
      </c>
      <c r="N22" s="162">
        <v>5396</v>
      </c>
      <c r="O22" s="162">
        <v>5475</v>
      </c>
      <c r="P22" s="162">
        <v>5525</v>
      </c>
      <c r="Q22" s="162">
        <v>5613</v>
      </c>
      <c r="R22" s="162">
        <v>5707</v>
      </c>
      <c r="S22" s="162">
        <v>5550</v>
      </c>
      <c r="T22" s="162">
        <v>5581</v>
      </c>
    </row>
    <row r="23" spans="1:20" ht="52" thickBot="1" x14ac:dyDescent="0.25">
      <c r="A23" s="40" t="s">
        <v>19</v>
      </c>
      <c r="B23" s="160"/>
      <c r="C23" s="160">
        <v>-4.7439522463085138E-2</v>
      </c>
      <c r="D23" s="160">
        <v>-8.0804749340369388E-3</v>
      </c>
      <c r="E23" s="160">
        <v>-2.4438902743142144E-2</v>
      </c>
      <c r="F23" s="160">
        <v>-4.0729379686434898E-2</v>
      </c>
      <c r="G23" s="160">
        <v>-1.5278024515899805E-2</v>
      </c>
      <c r="H23" s="160">
        <v>-2.9767274039328884E-2</v>
      </c>
      <c r="I23" s="160">
        <v>-2.4172554853105245E-3</v>
      </c>
      <c r="J23" s="160">
        <v>-6.337371854613234E-3</v>
      </c>
      <c r="K23" s="160">
        <v>-1.3505908835115363E-2</v>
      </c>
      <c r="L23" s="160">
        <v>1.9015021867275147E-4</v>
      </c>
      <c r="M23" s="148">
        <f t="shared" ref="M23:T23" si="8">(M22-L22)/L22</f>
        <v>3.041825095057034E-3</v>
      </c>
      <c r="N23" s="148">
        <f t="shared" si="8"/>
        <v>2.2744503411675512E-2</v>
      </c>
      <c r="O23" s="148">
        <f t="shared" si="8"/>
        <v>1.464047442550037E-2</v>
      </c>
      <c r="P23" s="148">
        <f t="shared" si="8"/>
        <v>9.1324200913242004E-3</v>
      </c>
      <c r="Q23" s="148">
        <f t="shared" si="8"/>
        <v>1.5927601809954752E-2</v>
      </c>
      <c r="R23" s="148">
        <f t="shared" si="8"/>
        <v>1.6746837698200605E-2</v>
      </c>
      <c r="S23" s="148">
        <f t="shared" si="8"/>
        <v>-2.7510075346066233E-2</v>
      </c>
      <c r="T23" s="148">
        <f t="shared" si="8"/>
        <v>5.5855855855855858E-3</v>
      </c>
    </row>
    <row r="24" spans="1:20" ht="52" thickBot="1" x14ac:dyDescent="0.25">
      <c r="A24" s="40" t="s">
        <v>20</v>
      </c>
      <c r="B24" s="160"/>
      <c r="C24" s="160"/>
      <c r="D24" s="160"/>
      <c r="E24" s="160"/>
      <c r="F24" s="160"/>
      <c r="G24" s="160">
        <v>-0.12928055293748036</v>
      </c>
      <c r="H24" s="160">
        <v>-0.11312664907651715</v>
      </c>
      <c r="I24" s="160">
        <v>-0.10806317539484622</v>
      </c>
      <c r="J24" s="160">
        <v>-9.1513292433537827E-2</v>
      </c>
      <c r="K24" s="160">
        <v>-6.5731035707941018E-2</v>
      </c>
      <c r="L24" s="160">
        <v>-5.1055385170485294E-2</v>
      </c>
      <c r="M24" s="150">
        <f t="shared" ref="M24:T24" si="9">(M22-H22)/H22</f>
        <v>-1.8966158423205651E-2</v>
      </c>
      <c r="N24" s="150">
        <f t="shared" si="9"/>
        <v>5.778191985088537E-3</v>
      </c>
      <c r="O24" s="150">
        <f t="shared" si="9"/>
        <v>2.7011817670230726E-2</v>
      </c>
      <c r="P24" s="150">
        <f t="shared" si="9"/>
        <v>5.0579958166951891E-2</v>
      </c>
      <c r="Q24" s="150">
        <f t="shared" si="9"/>
        <v>6.7110266159695814E-2</v>
      </c>
      <c r="R24" s="150">
        <f t="shared" si="9"/>
        <v>8.1690674753601214E-2</v>
      </c>
      <c r="S24" s="150">
        <f t="shared" si="9"/>
        <v>2.853965900667161E-2</v>
      </c>
      <c r="T24" s="150">
        <f t="shared" si="9"/>
        <v>1.9360730593607305E-2</v>
      </c>
    </row>
    <row r="25" spans="1:20" ht="52" thickBot="1" x14ac:dyDescent="0.25">
      <c r="A25" s="40" t="s">
        <v>21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>
        <v>-0.1737354696826893</v>
      </c>
      <c r="M25" s="148">
        <f t="shared" ref="M25:T25" si="10">(M22-C22)/C22</f>
        <v>-0.12994722955145119</v>
      </c>
      <c r="N25" s="148">
        <f t="shared" si="10"/>
        <v>-0.1029093931837074</v>
      </c>
      <c r="O25" s="148">
        <f t="shared" si="10"/>
        <v>-6.6973415132924333E-2</v>
      </c>
      <c r="P25" s="148">
        <f t="shared" si="10"/>
        <v>-1.8475750577367205E-2</v>
      </c>
      <c r="Q25" s="148">
        <f t="shared" si="10"/>
        <v>1.2628540501533466E-2</v>
      </c>
      <c r="R25" s="148">
        <f t="shared" si="10"/>
        <v>6.1175158051320191E-2</v>
      </c>
      <c r="S25" s="148">
        <f t="shared" si="10"/>
        <v>3.4482758620689655E-2</v>
      </c>
      <c r="T25" s="148">
        <f t="shared" si="10"/>
        <v>4.6895516788595007E-2</v>
      </c>
    </row>
    <row r="26" spans="1:20" ht="18" thickBot="1" x14ac:dyDescent="0.25">
      <c r="A26" s="40" t="s">
        <v>22</v>
      </c>
      <c r="B26" s="160">
        <v>2.7175620483820294E-2</v>
      </c>
      <c r="C26" s="147" t="s">
        <v>65</v>
      </c>
      <c r="D26" s="160">
        <v>4.0897755610972565E-2</v>
      </c>
      <c r="E26" s="160">
        <v>4.839809134287662E-2</v>
      </c>
      <c r="F26" s="160">
        <v>5.8269674897850419E-2</v>
      </c>
      <c r="G26" s="160">
        <v>6.3503517950568286E-2</v>
      </c>
      <c r="H26" s="160">
        <v>7.0286351803644481E-2</v>
      </c>
      <c r="I26" s="160">
        <v>7.0456663560111835E-2</v>
      </c>
      <c r="J26" s="160">
        <v>7.4470080660288873E-2</v>
      </c>
      <c r="K26" s="160">
        <v>8.2905495341319649E-2</v>
      </c>
      <c r="L26" s="160">
        <v>8.4980988593155893E-2</v>
      </c>
      <c r="M26" s="148">
        <f t="shared" ref="M26:R26" si="11">M18/M22</f>
        <v>8.6808188021228208E-2</v>
      </c>
      <c r="N26" s="148">
        <f t="shared" si="11"/>
        <v>9.1734618235730175E-2</v>
      </c>
      <c r="O26" s="148">
        <f t="shared" si="11"/>
        <v>9.4429223744292232E-2</v>
      </c>
      <c r="P26" s="148">
        <f t="shared" si="11"/>
        <v>9.918552036199095E-2</v>
      </c>
      <c r="Q26" s="148">
        <f t="shared" si="11"/>
        <v>0.103509709602708</v>
      </c>
      <c r="R26" s="148">
        <f t="shared" si="11"/>
        <v>0.10215524794112493</v>
      </c>
      <c r="S26" s="148">
        <f t="shared" ref="S26:T26" si="12">S18/S22</f>
        <v>0.10540540540540541</v>
      </c>
      <c r="T26" s="148">
        <f t="shared" si="12"/>
        <v>0.11127038165203369</v>
      </c>
    </row>
    <row r="27" spans="1:20" ht="52" thickBot="1" x14ac:dyDescent="0.25">
      <c r="A27" s="40" t="s">
        <v>23</v>
      </c>
      <c r="B27" s="160"/>
      <c r="C27" s="147" t="s">
        <v>65</v>
      </c>
      <c r="D27" s="147" t="s">
        <v>65</v>
      </c>
      <c r="E27" s="160">
        <v>7.5003357319040551E-3</v>
      </c>
      <c r="F27" s="160">
        <v>9.8715835549737993E-3</v>
      </c>
      <c r="G27" s="160">
        <v>5.2338430527178667E-3</v>
      </c>
      <c r="H27" s="160">
        <v>6.782833853076195E-3</v>
      </c>
      <c r="I27" s="160">
        <v>1.7031175646735341E-4</v>
      </c>
      <c r="J27" s="160">
        <v>4.0134171001770386E-3</v>
      </c>
      <c r="K27" s="160">
        <v>8.4354146810307756E-3</v>
      </c>
      <c r="L27" s="160">
        <v>2.075493251836244E-3</v>
      </c>
      <c r="M27" s="151">
        <f t="shared" ref="M27:T27" si="13">M26-L26</f>
        <v>1.8271994280723153E-3</v>
      </c>
      <c r="N27" s="151">
        <f t="shared" si="13"/>
        <v>4.9264302145019673E-3</v>
      </c>
      <c r="O27" s="151">
        <f t="shared" si="13"/>
        <v>2.6946055085620563E-3</v>
      </c>
      <c r="P27" s="151">
        <f t="shared" si="13"/>
        <v>4.7562966176987187E-3</v>
      </c>
      <c r="Q27" s="151">
        <f t="shared" si="13"/>
        <v>4.3241892407170496E-3</v>
      </c>
      <c r="R27" s="151">
        <f t="shared" si="13"/>
        <v>-1.3544616615830674E-3</v>
      </c>
      <c r="S27" s="151">
        <f t="shared" si="13"/>
        <v>3.2501574642804787E-3</v>
      </c>
      <c r="T27" s="151">
        <f t="shared" si="13"/>
        <v>5.8649762466282812E-3</v>
      </c>
    </row>
    <row r="28" spans="1:20" ht="52" thickBot="1" x14ac:dyDescent="0.25">
      <c r="A28" s="40" t="s">
        <v>24</v>
      </c>
      <c r="B28" s="160"/>
      <c r="C28" s="160"/>
      <c r="D28" s="160"/>
      <c r="E28" s="160"/>
      <c r="F28" s="160"/>
      <c r="G28" s="160">
        <v>3.6327897466747992E-2</v>
      </c>
      <c r="H28" s="160">
        <v>2.9059438874884588E-2</v>
      </c>
      <c r="I28" s="160">
        <v>2.9558907949139269E-2</v>
      </c>
      <c r="J28" s="160">
        <v>2.6071989317412253E-2</v>
      </c>
      <c r="K28" s="160">
        <v>2.4635820443469229E-2</v>
      </c>
      <c r="L28" s="160">
        <v>2.1477470642587607E-2</v>
      </c>
      <c r="M28" s="151">
        <f t="shared" ref="M28:T28" si="14">M26-H26</f>
        <v>1.6521836217583727E-2</v>
      </c>
      <c r="N28" s="151">
        <f t="shared" si="14"/>
        <v>2.1277954675618341E-2</v>
      </c>
      <c r="O28" s="151">
        <f t="shared" si="14"/>
        <v>1.9959143084003358E-2</v>
      </c>
      <c r="P28" s="151">
        <f t="shared" si="14"/>
        <v>1.6280025020671302E-2</v>
      </c>
      <c r="Q28" s="151">
        <f t="shared" si="14"/>
        <v>1.8528721009552107E-2</v>
      </c>
      <c r="R28" s="151">
        <f t="shared" si="14"/>
        <v>1.5347059919896724E-2</v>
      </c>
      <c r="S28" s="151">
        <f t="shared" si="14"/>
        <v>1.3670787169675236E-2</v>
      </c>
      <c r="T28" s="151">
        <f t="shared" si="14"/>
        <v>1.6841157907741461E-2</v>
      </c>
    </row>
    <row r="29" spans="1:20" ht="52" thickBot="1" x14ac:dyDescent="0.25">
      <c r="A29" s="40" t="s">
        <v>25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>
        <v>5.7805368109335599E-2</v>
      </c>
      <c r="M29" s="149" t="s">
        <v>68</v>
      </c>
      <c r="N29" s="149" t="s">
        <v>68</v>
      </c>
      <c r="O29" s="149" t="s">
        <v>68</v>
      </c>
      <c r="P29" s="149" t="s">
        <v>68</v>
      </c>
      <c r="Q29" s="149" t="s">
        <v>68</v>
      </c>
      <c r="R29" s="149" t="s">
        <v>68</v>
      </c>
      <c r="S29" s="149" t="s">
        <v>68</v>
      </c>
      <c r="T29" s="149" t="s">
        <v>68</v>
      </c>
    </row>
    <row r="30" spans="1:20" ht="16" x14ac:dyDescent="0.2">
      <c r="A30" s="4"/>
      <c r="B30" s="6"/>
      <c r="C30" s="6"/>
      <c r="D30" s="6"/>
      <c r="E30" s="6"/>
      <c r="F30" s="6"/>
      <c r="G30" s="5"/>
      <c r="H30" s="5"/>
      <c r="I30" s="5"/>
      <c r="J30" s="5"/>
      <c r="K30" s="5"/>
      <c r="L30" s="5"/>
    </row>
    <row r="31" spans="1:20" ht="16" x14ac:dyDescent="0.2">
      <c r="A31" s="7" t="s">
        <v>88</v>
      </c>
      <c r="B31" s="7"/>
      <c r="C31" s="7"/>
      <c r="D31" s="7"/>
      <c r="E31" s="7"/>
      <c r="F31" s="7"/>
      <c r="G31" s="8"/>
      <c r="H31" s="8"/>
      <c r="I31" s="8"/>
      <c r="J31" s="8"/>
      <c r="K31" s="8"/>
      <c r="L31" s="8"/>
      <c r="M31" s="9"/>
    </row>
    <row r="32" spans="1:20" ht="17" thickBot="1" x14ac:dyDescent="0.25">
      <c r="A32" s="1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</row>
    <row r="33" spans="1:21" ht="18" thickBot="1" x14ac:dyDescent="0.25">
      <c r="A33" s="54" t="s">
        <v>44</v>
      </c>
      <c r="B33" s="54" t="s">
        <v>0</v>
      </c>
      <c r="C33" s="54" t="s">
        <v>1</v>
      </c>
      <c r="D33" s="54" t="s">
        <v>2</v>
      </c>
      <c r="E33" s="54" t="s">
        <v>3</v>
      </c>
      <c r="F33" s="54" t="s">
        <v>4</v>
      </c>
      <c r="G33" s="54" t="s">
        <v>5</v>
      </c>
      <c r="H33" s="54" t="s">
        <v>6</v>
      </c>
      <c r="I33" s="54" t="s">
        <v>7</v>
      </c>
      <c r="J33" s="54" t="s">
        <v>8</v>
      </c>
      <c r="K33" s="54" t="s">
        <v>9</v>
      </c>
      <c r="L33" s="54" t="s">
        <v>10</v>
      </c>
      <c r="M33" s="54" t="s">
        <v>66</v>
      </c>
      <c r="N33" s="54" t="s">
        <v>75</v>
      </c>
      <c r="O33" s="54" t="s">
        <v>76</v>
      </c>
      <c r="P33" s="54" t="s">
        <v>77</v>
      </c>
      <c r="Q33" s="54" t="s">
        <v>78</v>
      </c>
      <c r="R33" s="54" t="s">
        <v>79</v>
      </c>
      <c r="S33" s="54" t="s">
        <v>81</v>
      </c>
      <c r="T33" s="54" t="s">
        <v>87</v>
      </c>
      <c r="U33" s="54" t="s">
        <v>45</v>
      </c>
    </row>
    <row r="34" spans="1:21" ht="18" thickBot="1" x14ac:dyDescent="0.25">
      <c r="A34" s="71" t="s">
        <v>28</v>
      </c>
      <c r="B34" s="72"/>
      <c r="C34" s="72">
        <f t="shared" ref="C34:K34" si="15">-C4</f>
        <v>-30</v>
      </c>
      <c r="D34" s="72">
        <f t="shared" si="15"/>
        <v>-22</v>
      </c>
      <c r="E34" s="72">
        <f t="shared" si="15"/>
        <v>-40</v>
      </c>
      <c r="F34" s="72">
        <f t="shared" si="15"/>
        <v>-29</v>
      </c>
      <c r="G34" s="72">
        <f t="shared" si="15"/>
        <v>-30</v>
      </c>
      <c r="H34" s="72">
        <f t="shared" si="15"/>
        <v>-33</v>
      </c>
      <c r="I34" s="72">
        <f t="shared" si="15"/>
        <v>-28</v>
      </c>
      <c r="J34" s="72">
        <f t="shared" si="15"/>
        <v>-40</v>
      </c>
      <c r="K34" s="72">
        <f t="shared" si="15"/>
        <v>-34</v>
      </c>
      <c r="L34" s="72">
        <f t="shared" ref="L34:Q34" si="16">-L4</f>
        <v>-41</v>
      </c>
      <c r="M34" s="72">
        <f t="shared" si="16"/>
        <v>-35</v>
      </c>
      <c r="N34" s="72">
        <f t="shared" si="16"/>
        <v>-35</v>
      </c>
      <c r="O34" s="72">
        <f t="shared" si="16"/>
        <v>-38</v>
      </c>
      <c r="P34" s="72">
        <f t="shared" si="16"/>
        <v>-33</v>
      </c>
      <c r="Q34" s="72">
        <f t="shared" si="16"/>
        <v>-36</v>
      </c>
      <c r="R34" s="72">
        <f t="shared" ref="R34:S34" si="17">-R4</f>
        <v>-38</v>
      </c>
      <c r="S34" s="72">
        <f t="shared" si="17"/>
        <v>-28</v>
      </c>
      <c r="T34" s="76">
        <f t="shared" ref="T34" si="18">-T4</f>
        <v>-37</v>
      </c>
      <c r="U34" s="72">
        <f t="shared" ref="U34:U48" si="19">_xlfn.AGGREGATE(1,6,B34:S34)</f>
        <v>-33.529411764705884</v>
      </c>
    </row>
    <row r="35" spans="1:21" ht="18" thickBot="1" x14ac:dyDescent="0.25">
      <c r="A35" s="71" t="s">
        <v>29</v>
      </c>
      <c r="B35" s="72"/>
      <c r="C35" s="72">
        <f t="shared" ref="C35:T46" si="20">B4-C5</f>
        <v>-7</v>
      </c>
      <c r="D35" s="72">
        <f t="shared" si="20"/>
        <v>-6</v>
      </c>
      <c r="E35" s="72">
        <f t="shared" si="20"/>
        <v>-2</v>
      </c>
      <c r="F35" s="72">
        <f t="shared" si="20"/>
        <v>-3</v>
      </c>
      <c r="G35" s="72">
        <f t="shared" si="20"/>
        <v>-4</v>
      </c>
      <c r="H35" s="72">
        <f t="shared" si="20"/>
        <v>4</v>
      </c>
      <c r="I35" s="72">
        <f t="shared" si="20"/>
        <v>3</v>
      </c>
      <c r="J35" s="72">
        <f t="shared" si="20"/>
        <v>-3</v>
      </c>
      <c r="K35" s="72">
        <f t="shared" si="20"/>
        <v>3</v>
      </c>
      <c r="L35" s="72">
        <f t="shared" si="20"/>
        <v>2</v>
      </c>
      <c r="M35" s="72">
        <f t="shared" si="20"/>
        <v>0</v>
      </c>
      <c r="N35" s="72">
        <f t="shared" si="20"/>
        <v>-4</v>
      </c>
      <c r="O35" s="72">
        <f t="shared" si="20"/>
        <v>-5</v>
      </c>
      <c r="P35" s="72">
        <f t="shared" si="20"/>
        <v>1</v>
      </c>
      <c r="Q35" s="72">
        <f t="shared" si="20"/>
        <v>1</v>
      </c>
      <c r="R35" s="72">
        <f>Q4-R5</f>
        <v>-1</v>
      </c>
      <c r="S35" s="72">
        <f>R4-S5</f>
        <v>-1</v>
      </c>
      <c r="T35" s="76">
        <f>S4-T5</f>
        <v>-1</v>
      </c>
      <c r="U35" s="72">
        <f t="shared" si="19"/>
        <v>-1.2941176470588236</v>
      </c>
    </row>
    <row r="36" spans="1:21" ht="18" thickBot="1" x14ac:dyDescent="0.25">
      <c r="A36" s="71" t="s">
        <v>30</v>
      </c>
      <c r="B36" s="72"/>
      <c r="C36" s="72">
        <f t="shared" si="20"/>
        <v>9</v>
      </c>
      <c r="D36" s="72">
        <f t="shared" si="20"/>
        <v>2</v>
      </c>
      <c r="E36" s="72">
        <f t="shared" si="20"/>
        <v>5</v>
      </c>
      <c r="F36" s="72">
        <f t="shared" si="20"/>
        <v>6</v>
      </c>
      <c r="G36" s="72">
        <f t="shared" si="20"/>
        <v>5</v>
      </c>
      <c r="H36" s="72">
        <f t="shared" si="20"/>
        <v>1</v>
      </c>
      <c r="I36" s="72">
        <f t="shared" si="20"/>
        <v>4</v>
      </c>
      <c r="J36" s="72">
        <f t="shared" si="20"/>
        <v>3</v>
      </c>
      <c r="K36" s="72">
        <f t="shared" si="20"/>
        <v>2</v>
      </c>
      <c r="L36" s="72">
        <f t="shared" si="20"/>
        <v>2</v>
      </c>
      <c r="M36" s="72">
        <f t="shared" si="20"/>
        <v>-1</v>
      </c>
      <c r="N36" s="72">
        <f t="shared" si="20"/>
        <v>3</v>
      </c>
      <c r="O36" s="72">
        <f t="shared" si="20"/>
        <v>4</v>
      </c>
      <c r="P36" s="72">
        <f t="shared" si="20"/>
        <v>-2</v>
      </c>
      <c r="Q36" s="72">
        <f t="shared" si="20"/>
        <v>3</v>
      </c>
      <c r="R36" s="72">
        <f t="shared" si="20"/>
        <v>1</v>
      </c>
      <c r="S36" s="72">
        <f t="shared" si="20"/>
        <v>4</v>
      </c>
      <c r="T36" s="76">
        <f t="shared" si="20"/>
        <v>5</v>
      </c>
      <c r="U36" s="72">
        <f t="shared" si="19"/>
        <v>3</v>
      </c>
    </row>
    <row r="37" spans="1:21" ht="18" thickBot="1" x14ac:dyDescent="0.25">
      <c r="A37" s="71" t="s">
        <v>31</v>
      </c>
      <c r="B37" s="72"/>
      <c r="C37" s="72">
        <f t="shared" si="20"/>
        <v>2</v>
      </c>
      <c r="D37" s="72">
        <f t="shared" si="20"/>
        <v>1</v>
      </c>
      <c r="E37" s="72">
        <f t="shared" si="20"/>
        <v>4</v>
      </c>
      <c r="F37" s="72">
        <f t="shared" si="20"/>
        <v>3</v>
      </c>
      <c r="G37" s="72">
        <f t="shared" si="20"/>
        <v>1</v>
      </c>
      <c r="H37" s="72">
        <f t="shared" si="20"/>
        <v>2</v>
      </c>
      <c r="I37" s="72">
        <f t="shared" si="20"/>
        <v>4</v>
      </c>
      <c r="J37" s="72">
        <f t="shared" si="20"/>
        <v>1</v>
      </c>
      <c r="K37" s="72">
        <f t="shared" si="20"/>
        <v>1</v>
      </c>
      <c r="L37" s="72">
        <f t="shared" si="20"/>
        <v>2</v>
      </c>
      <c r="M37" s="72">
        <f t="shared" si="20"/>
        <v>-2</v>
      </c>
      <c r="N37" s="72">
        <f t="shared" si="20"/>
        <v>-2</v>
      </c>
      <c r="O37" s="72">
        <f t="shared" si="20"/>
        <v>1</v>
      </c>
      <c r="P37" s="72">
        <f t="shared" si="20"/>
        <v>3</v>
      </c>
      <c r="Q37" s="72">
        <f t="shared" si="20"/>
        <v>4</v>
      </c>
      <c r="R37" s="72">
        <f t="shared" si="20"/>
        <v>-1</v>
      </c>
      <c r="S37" s="72">
        <f t="shared" si="20"/>
        <v>0</v>
      </c>
      <c r="T37" s="76">
        <f t="shared" si="20"/>
        <v>-3</v>
      </c>
      <c r="U37" s="72">
        <f t="shared" si="19"/>
        <v>1.411764705882353</v>
      </c>
    </row>
    <row r="38" spans="1:21" ht="18" thickBot="1" x14ac:dyDescent="0.25">
      <c r="A38" s="71" t="s">
        <v>32</v>
      </c>
      <c r="B38" s="72"/>
      <c r="C38" s="72">
        <f t="shared" si="20"/>
        <v>1</v>
      </c>
      <c r="D38" s="72">
        <f t="shared" si="20"/>
        <v>3</v>
      </c>
      <c r="E38" s="72">
        <f t="shared" si="20"/>
        <v>4</v>
      </c>
      <c r="F38" s="72">
        <f t="shared" si="20"/>
        <v>-17</v>
      </c>
      <c r="G38" s="72">
        <f t="shared" si="20"/>
        <v>-16</v>
      </c>
      <c r="H38" s="72">
        <f t="shared" si="20"/>
        <v>-19</v>
      </c>
      <c r="I38" s="72">
        <f t="shared" si="20"/>
        <v>-16</v>
      </c>
      <c r="J38" s="72">
        <f t="shared" si="20"/>
        <v>-15</v>
      </c>
      <c r="K38" s="72">
        <f t="shared" si="20"/>
        <v>-35</v>
      </c>
      <c r="L38" s="72">
        <f t="shared" si="20"/>
        <v>-27</v>
      </c>
      <c r="M38" s="72">
        <f t="shared" si="20"/>
        <v>-22</v>
      </c>
      <c r="N38" s="72">
        <f t="shared" si="20"/>
        <v>-33</v>
      </c>
      <c r="O38" s="72">
        <f t="shared" si="20"/>
        <v>-29</v>
      </c>
      <c r="P38" s="72">
        <f t="shared" si="20"/>
        <v>-34</v>
      </c>
      <c r="Q38" s="72">
        <f t="shared" si="20"/>
        <v>-39</v>
      </c>
      <c r="R38" s="72">
        <f t="shared" si="20"/>
        <v>-34</v>
      </c>
      <c r="S38" s="72">
        <f t="shared" si="20"/>
        <v>-38</v>
      </c>
      <c r="T38" s="76">
        <f t="shared" si="20"/>
        <v>-46</v>
      </c>
      <c r="U38" s="72">
        <f t="shared" si="19"/>
        <v>-21.529411764705884</v>
      </c>
    </row>
    <row r="39" spans="1:21" ht="18" thickBot="1" x14ac:dyDescent="0.25">
      <c r="A39" s="71" t="s">
        <v>33</v>
      </c>
      <c r="B39" s="72"/>
      <c r="C39" s="72">
        <f t="shared" si="20"/>
        <v>-26</v>
      </c>
      <c r="D39" s="72">
        <f t="shared" si="20"/>
        <v>-16</v>
      </c>
      <c r="E39" s="72">
        <f t="shared" si="20"/>
        <v>-20</v>
      </c>
      <c r="F39" s="72">
        <f t="shared" si="20"/>
        <v>-13</v>
      </c>
      <c r="G39" s="72">
        <f t="shared" si="20"/>
        <v>-2</v>
      </c>
      <c r="H39" s="72">
        <f t="shared" si="20"/>
        <v>2</v>
      </c>
      <c r="I39" s="72">
        <f t="shared" si="20"/>
        <v>4</v>
      </c>
      <c r="J39" s="72">
        <f t="shared" si="20"/>
        <v>-1</v>
      </c>
      <c r="K39" s="72">
        <f t="shared" si="20"/>
        <v>6</v>
      </c>
      <c r="L39" s="72">
        <f t="shared" si="20"/>
        <v>4</v>
      </c>
      <c r="M39" s="72">
        <f t="shared" si="20"/>
        <v>2</v>
      </c>
      <c r="N39" s="72">
        <f t="shared" si="20"/>
        <v>2</v>
      </c>
      <c r="O39" s="72">
        <f t="shared" si="20"/>
        <v>3</v>
      </c>
      <c r="P39" s="72">
        <f t="shared" si="20"/>
        <v>-4</v>
      </c>
      <c r="Q39" s="72">
        <f t="shared" si="20"/>
        <v>0</v>
      </c>
      <c r="R39" s="72">
        <f t="shared" si="20"/>
        <v>2</v>
      </c>
      <c r="S39" s="72">
        <f t="shared" si="20"/>
        <v>0</v>
      </c>
      <c r="T39" s="76">
        <f t="shared" si="20"/>
        <v>-4</v>
      </c>
      <c r="U39" s="72">
        <f t="shared" si="19"/>
        <v>-3.3529411764705883</v>
      </c>
    </row>
    <row r="40" spans="1:21" ht="18" thickBot="1" x14ac:dyDescent="0.25">
      <c r="A40" s="71" t="s">
        <v>34</v>
      </c>
      <c r="B40" s="72"/>
      <c r="C40" s="144" t="s">
        <v>65</v>
      </c>
      <c r="D40" s="72">
        <f t="shared" si="20"/>
        <v>6</v>
      </c>
      <c r="E40" s="72">
        <f t="shared" si="20"/>
        <v>-13</v>
      </c>
      <c r="F40" s="72">
        <f t="shared" si="20"/>
        <v>1</v>
      </c>
      <c r="G40" s="72">
        <f t="shared" si="20"/>
        <v>-12</v>
      </c>
      <c r="H40" s="72">
        <f t="shared" si="20"/>
        <v>5</v>
      </c>
      <c r="I40" s="72">
        <f t="shared" si="20"/>
        <v>4</v>
      </c>
      <c r="J40" s="72">
        <f t="shared" si="20"/>
        <v>3</v>
      </c>
      <c r="K40" s="72">
        <f t="shared" si="20"/>
        <v>4</v>
      </c>
      <c r="L40" s="72">
        <f t="shared" si="20"/>
        <v>2</v>
      </c>
      <c r="M40" s="72">
        <f t="shared" si="20"/>
        <v>6</v>
      </c>
      <c r="N40" s="72">
        <f t="shared" si="20"/>
        <v>-1</v>
      </c>
      <c r="O40" s="72">
        <f t="shared" si="20"/>
        <v>1</v>
      </c>
      <c r="P40" s="72">
        <f t="shared" si="20"/>
        <v>5</v>
      </c>
      <c r="Q40" s="72">
        <f t="shared" si="20"/>
        <v>-1</v>
      </c>
      <c r="R40" s="72">
        <f t="shared" si="20"/>
        <v>0</v>
      </c>
      <c r="S40" s="72">
        <f t="shared" si="20"/>
        <v>3</v>
      </c>
      <c r="T40" s="76">
        <f t="shared" si="20"/>
        <v>3</v>
      </c>
      <c r="U40" s="72">
        <f t="shared" si="19"/>
        <v>0.8125</v>
      </c>
    </row>
    <row r="41" spans="1:21" ht="18" thickBot="1" x14ac:dyDescent="0.25">
      <c r="A41" s="71" t="s">
        <v>35</v>
      </c>
      <c r="B41" s="72"/>
      <c r="C41" s="144" t="s">
        <v>65</v>
      </c>
      <c r="D41" s="72">
        <f t="shared" si="20"/>
        <v>9</v>
      </c>
      <c r="E41" s="72">
        <f t="shared" si="20"/>
        <v>5</v>
      </c>
      <c r="F41" s="72">
        <f t="shared" si="20"/>
        <v>-2</v>
      </c>
      <c r="G41" s="72">
        <f t="shared" si="20"/>
        <v>4</v>
      </c>
      <c r="H41" s="72">
        <f t="shared" si="20"/>
        <v>3</v>
      </c>
      <c r="I41" s="72">
        <f t="shared" si="20"/>
        <v>6</v>
      </c>
      <c r="J41" s="72">
        <f t="shared" si="20"/>
        <v>3</v>
      </c>
      <c r="K41" s="72">
        <f t="shared" si="20"/>
        <v>3</v>
      </c>
      <c r="L41" s="72">
        <f t="shared" si="20"/>
        <v>3</v>
      </c>
      <c r="M41" s="72">
        <f t="shared" si="20"/>
        <v>4</v>
      </c>
      <c r="N41" s="72">
        <f t="shared" si="20"/>
        <v>-2</v>
      </c>
      <c r="O41" s="72">
        <f t="shared" si="20"/>
        <v>6</v>
      </c>
      <c r="P41" s="72">
        <f t="shared" si="20"/>
        <v>-2</v>
      </c>
      <c r="Q41" s="72">
        <f t="shared" si="20"/>
        <v>2</v>
      </c>
      <c r="R41" s="72">
        <f t="shared" si="20"/>
        <v>15</v>
      </c>
      <c r="S41" s="72">
        <f t="shared" si="20"/>
        <v>11</v>
      </c>
      <c r="T41" s="76">
        <f t="shared" si="20"/>
        <v>0</v>
      </c>
      <c r="U41" s="72">
        <f t="shared" si="19"/>
        <v>4.25</v>
      </c>
    </row>
    <row r="42" spans="1:21" ht="18" thickBot="1" x14ac:dyDescent="0.25">
      <c r="A42" s="71" t="s">
        <v>36</v>
      </c>
      <c r="B42" s="72"/>
      <c r="C42" s="72">
        <f t="shared" si="20"/>
        <v>2</v>
      </c>
      <c r="D42" s="144" t="s">
        <v>65</v>
      </c>
      <c r="E42" s="72">
        <f t="shared" si="20"/>
        <v>6</v>
      </c>
      <c r="F42" s="72">
        <f t="shared" si="20"/>
        <v>4</v>
      </c>
      <c r="G42" s="72">
        <f t="shared" si="20"/>
        <v>10</v>
      </c>
      <c r="H42" s="72">
        <f t="shared" si="20"/>
        <v>2</v>
      </c>
      <c r="I42" s="72">
        <f t="shared" si="20"/>
        <v>2</v>
      </c>
      <c r="J42" s="72">
        <f t="shared" si="20"/>
        <v>4</v>
      </c>
      <c r="K42" s="72">
        <f t="shared" si="20"/>
        <v>3</v>
      </c>
      <c r="L42" s="72">
        <f t="shared" si="20"/>
        <v>1</v>
      </c>
      <c r="M42" s="72">
        <f t="shared" si="20"/>
        <v>6</v>
      </c>
      <c r="N42" s="72">
        <f t="shared" si="20"/>
        <v>1</v>
      </c>
      <c r="O42" s="72">
        <f t="shared" si="20"/>
        <v>3</v>
      </c>
      <c r="P42" s="72">
        <f t="shared" si="20"/>
        <v>4</v>
      </c>
      <c r="Q42" s="72">
        <f t="shared" si="20"/>
        <v>2</v>
      </c>
      <c r="R42" s="72">
        <f t="shared" si="20"/>
        <v>4</v>
      </c>
      <c r="S42" s="72">
        <f t="shared" si="20"/>
        <v>-7</v>
      </c>
      <c r="T42" s="76">
        <f t="shared" si="20"/>
        <v>-3</v>
      </c>
      <c r="U42" s="72">
        <f t="shared" si="19"/>
        <v>2.9375</v>
      </c>
    </row>
    <row r="43" spans="1:21" ht="18" thickBot="1" x14ac:dyDescent="0.25">
      <c r="A43" s="71" t="s">
        <v>37</v>
      </c>
      <c r="B43" s="72"/>
      <c r="C43" s="72">
        <f t="shared" si="20"/>
        <v>0</v>
      </c>
      <c r="D43" s="72">
        <f t="shared" si="20"/>
        <v>3</v>
      </c>
      <c r="E43" s="144" t="s">
        <v>65</v>
      </c>
      <c r="F43" s="72">
        <f t="shared" si="20"/>
        <v>-1</v>
      </c>
      <c r="G43" s="72">
        <f t="shared" si="20"/>
        <v>5</v>
      </c>
      <c r="H43" s="72">
        <f t="shared" si="20"/>
        <v>1</v>
      </c>
      <c r="I43" s="72">
        <f t="shared" si="20"/>
        <v>8</v>
      </c>
      <c r="J43" s="72">
        <f t="shared" si="20"/>
        <v>0</v>
      </c>
      <c r="K43" s="72">
        <f t="shared" si="20"/>
        <v>0</v>
      </c>
      <c r="L43" s="72">
        <f t="shared" si="20"/>
        <v>1</v>
      </c>
      <c r="M43" s="72">
        <f t="shared" si="20"/>
        <v>4</v>
      </c>
      <c r="N43" s="72">
        <f t="shared" si="20"/>
        <v>6</v>
      </c>
      <c r="O43" s="72">
        <f t="shared" si="20"/>
        <v>-2</v>
      </c>
      <c r="P43" s="72">
        <f t="shared" si="20"/>
        <v>4</v>
      </c>
      <c r="Q43" s="72">
        <f t="shared" si="20"/>
        <v>1</v>
      </c>
      <c r="R43" s="72">
        <f t="shared" si="20"/>
        <v>5</v>
      </c>
      <c r="S43" s="72">
        <f t="shared" si="20"/>
        <v>8</v>
      </c>
      <c r="T43" s="76">
        <f t="shared" si="20"/>
        <v>8</v>
      </c>
      <c r="U43" s="72">
        <f t="shared" si="19"/>
        <v>2.6875</v>
      </c>
    </row>
    <row r="44" spans="1:21" ht="18" thickBot="1" x14ac:dyDescent="0.25">
      <c r="A44" s="71" t="s">
        <v>38</v>
      </c>
      <c r="B44" s="72"/>
      <c r="C44" s="72" t="s">
        <v>12</v>
      </c>
      <c r="D44" s="144" t="s">
        <v>65</v>
      </c>
      <c r="E44" s="72" t="s">
        <v>12</v>
      </c>
      <c r="F44" s="144" t="s">
        <v>65</v>
      </c>
      <c r="G44" s="144" t="s">
        <v>65</v>
      </c>
      <c r="H44" s="72">
        <f t="shared" si="20"/>
        <v>3</v>
      </c>
      <c r="I44" s="72">
        <f t="shared" si="20"/>
        <v>3</v>
      </c>
      <c r="J44" s="72">
        <f t="shared" si="20"/>
        <v>1</v>
      </c>
      <c r="K44" s="72">
        <f t="shared" si="20"/>
        <v>0</v>
      </c>
      <c r="L44" s="72">
        <f t="shared" ref="L44:T44" si="21">K13-L14</f>
        <v>2</v>
      </c>
      <c r="M44" s="72">
        <f t="shared" si="21"/>
        <v>9</v>
      </c>
      <c r="N44" s="72">
        <f t="shared" si="21"/>
        <v>1</v>
      </c>
      <c r="O44" s="72">
        <f t="shared" si="21"/>
        <v>5</v>
      </c>
      <c r="P44" s="72">
        <f t="shared" si="21"/>
        <v>5</v>
      </c>
      <c r="Q44" s="72">
        <f t="shared" si="21"/>
        <v>10</v>
      </c>
      <c r="R44" s="72">
        <f t="shared" si="21"/>
        <v>10</v>
      </c>
      <c r="S44" s="72">
        <f t="shared" si="21"/>
        <v>14</v>
      </c>
      <c r="T44" s="76">
        <f t="shared" si="21"/>
        <v>9</v>
      </c>
      <c r="U44" s="72">
        <f t="shared" si="19"/>
        <v>5.25</v>
      </c>
    </row>
    <row r="45" spans="1:21" ht="18" thickBot="1" x14ac:dyDescent="0.25">
      <c r="A45" s="71" t="s">
        <v>39</v>
      </c>
      <c r="B45" s="72"/>
      <c r="C45" s="72">
        <f>B14-C15</f>
        <v>3</v>
      </c>
      <c r="D45" s="72" t="s">
        <v>12</v>
      </c>
      <c r="E45" s="144" t="s">
        <v>65</v>
      </c>
      <c r="F45" s="72" t="s">
        <v>12</v>
      </c>
      <c r="G45" s="144" t="s">
        <v>65</v>
      </c>
      <c r="H45" s="144" t="s">
        <v>65</v>
      </c>
      <c r="I45" s="72">
        <f t="shared" si="20"/>
        <v>2</v>
      </c>
      <c r="J45" s="72">
        <f t="shared" si="20"/>
        <v>5</v>
      </c>
      <c r="K45" s="72">
        <f t="shared" si="20"/>
        <v>2</v>
      </c>
      <c r="L45" s="72">
        <f t="shared" si="20"/>
        <v>8</v>
      </c>
      <c r="M45" s="72">
        <f t="shared" si="20"/>
        <v>3</v>
      </c>
      <c r="N45" s="72">
        <f t="shared" si="20"/>
        <v>0</v>
      </c>
      <c r="O45" s="72">
        <f t="shared" si="20"/>
        <v>1</v>
      </c>
      <c r="P45" s="72">
        <f t="shared" si="20"/>
        <v>2</v>
      </c>
      <c r="Q45" s="72">
        <f t="shared" si="20"/>
        <v>-2</v>
      </c>
      <c r="R45" s="72">
        <f t="shared" si="20"/>
        <v>11</v>
      </c>
      <c r="S45" s="72">
        <f t="shared" si="20"/>
        <v>5</v>
      </c>
      <c r="T45" s="76">
        <f t="shared" si="20"/>
        <v>11</v>
      </c>
      <c r="U45" s="72">
        <f t="shared" si="19"/>
        <v>3.3333333333333335</v>
      </c>
    </row>
    <row r="46" spans="1:21" ht="18" thickBot="1" x14ac:dyDescent="0.25">
      <c r="A46" s="71" t="s">
        <v>40</v>
      </c>
      <c r="B46" s="72"/>
      <c r="C46" s="72" t="s">
        <v>12</v>
      </c>
      <c r="D46" s="144" t="s">
        <v>65</v>
      </c>
      <c r="E46" s="144" t="s">
        <v>65</v>
      </c>
      <c r="F46" s="72" t="s">
        <v>12</v>
      </c>
      <c r="G46" s="144" t="s">
        <v>65</v>
      </c>
      <c r="H46" s="72" t="s">
        <v>12</v>
      </c>
      <c r="I46" s="72">
        <f t="shared" si="20"/>
        <v>4</v>
      </c>
      <c r="J46" s="72">
        <f t="shared" si="20"/>
        <v>9</v>
      </c>
      <c r="K46" s="72">
        <f t="shared" si="20"/>
        <v>1</v>
      </c>
      <c r="L46" s="72">
        <f t="shared" si="20"/>
        <v>1</v>
      </c>
      <c r="M46" s="72">
        <f t="shared" si="20"/>
        <v>3</v>
      </c>
      <c r="N46" s="72">
        <f t="shared" si="20"/>
        <v>-2</v>
      </c>
      <c r="O46" s="72">
        <f t="shared" si="20"/>
        <v>3</v>
      </c>
      <c r="P46" s="72">
        <f t="shared" si="20"/>
        <v>1</v>
      </c>
      <c r="Q46" s="72">
        <f t="shared" si="20"/>
        <v>4</v>
      </c>
      <c r="R46" s="72">
        <f>Q15-R16</f>
        <v>1</v>
      </c>
      <c r="S46" s="72">
        <f>R15-S16</f>
        <v>-1</v>
      </c>
      <c r="T46" s="76">
        <f>S15-T16</f>
        <v>1</v>
      </c>
      <c r="U46" s="72">
        <f t="shared" si="19"/>
        <v>2.1818181818181817</v>
      </c>
    </row>
    <row r="47" spans="1:21" ht="18" thickBot="1" x14ac:dyDescent="0.25">
      <c r="A47" s="74" t="s">
        <v>41</v>
      </c>
      <c r="B47" s="48" t="s">
        <v>42</v>
      </c>
      <c r="C47" s="76"/>
      <c r="D47" s="76"/>
      <c r="E47" s="76"/>
      <c r="F47" s="76">
        <f>-(F9-B5)</f>
        <v>1</v>
      </c>
      <c r="G47" s="76">
        <f>-(G9-C5)</f>
        <v>-13</v>
      </c>
      <c r="H47" s="76">
        <f>-(H9-D5)</f>
        <v>-6</v>
      </c>
      <c r="I47" s="76">
        <f t="shared" ref="I47:N47" si="22">-(I9-E5)</f>
        <v>-8</v>
      </c>
      <c r="J47" s="76">
        <f t="shared" si="22"/>
        <v>-10</v>
      </c>
      <c r="K47" s="76">
        <f t="shared" si="22"/>
        <v>-4</v>
      </c>
      <c r="L47" s="76">
        <f t="shared" si="22"/>
        <v>-26</v>
      </c>
      <c r="M47" s="76">
        <f t="shared" si="22"/>
        <v>-21</v>
      </c>
      <c r="N47" s="76">
        <f t="shared" si="22"/>
        <v>-16</v>
      </c>
      <c r="O47" s="76">
        <f t="shared" ref="O47:T47" si="23">-(O9-K5)</f>
        <v>-30</v>
      </c>
      <c r="P47" s="76">
        <f t="shared" si="23"/>
        <v>-36</v>
      </c>
      <c r="Q47" s="76">
        <f t="shared" si="23"/>
        <v>-30</v>
      </c>
      <c r="R47" s="76">
        <f t="shared" si="23"/>
        <v>-30</v>
      </c>
      <c r="S47" s="76">
        <f t="shared" si="23"/>
        <v>-32</v>
      </c>
      <c r="T47" s="76">
        <f t="shared" si="23"/>
        <v>-40</v>
      </c>
      <c r="U47" s="72">
        <f t="shared" si="19"/>
        <v>-18.642857142857142</v>
      </c>
    </row>
    <row r="48" spans="1:21" ht="18" thickBot="1" x14ac:dyDescent="0.25">
      <c r="A48" s="74" t="s">
        <v>43</v>
      </c>
      <c r="B48" s="48" t="s">
        <v>42</v>
      </c>
      <c r="C48" s="75"/>
      <c r="D48" s="75"/>
      <c r="E48" s="75"/>
      <c r="F48" s="75"/>
      <c r="G48" s="144" t="s">
        <v>65</v>
      </c>
      <c r="H48" s="75" t="s">
        <v>12</v>
      </c>
      <c r="I48" s="75">
        <f>-(I16-D11)</f>
        <v>12</v>
      </c>
      <c r="J48" s="75">
        <f>-(J16-E11)</f>
        <v>23</v>
      </c>
      <c r="K48" s="75">
        <f t="shared" ref="K48:Q48" si="24">-(K16-F11)</f>
        <v>20</v>
      </c>
      <c r="L48" s="75">
        <f t="shared" si="24"/>
        <v>14</v>
      </c>
      <c r="M48" s="75">
        <f t="shared" si="24"/>
        <v>13</v>
      </c>
      <c r="N48" s="75">
        <f t="shared" si="24"/>
        <v>7</v>
      </c>
      <c r="O48" s="75">
        <f t="shared" si="24"/>
        <v>16</v>
      </c>
      <c r="P48" s="75">
        <f t="shared" si="24"/>
        <v>8</v>
      </c>
      <c r="Q48" s="75">
        <f t="shared" si="24"/>
        <v>23</v>
      </c>
      <c r="R48" s="75">
        <f>-(R16-M11)</f>
        <v>3</v>
      </c>
      <c r="S48" s="75">
        <f>-(S16-N11)</f>
        <v>27</v>
      </c>
      <c r="T48" s="106">
        <f>-(T16-O11)</f>
        <v>21</v>
      </c>
      <c r="U48" s="72">
        <f t="shared" si="19"/>
        <v>15.090909090909092</v>
      </c>
    </row>
    <row r="49" spans="1:22" ht="16" x14ac:dyDescent="0.2">
      <c r="A49" s="17"/>
      <c r="B49" s="18"/>
      <c r="C49" s="19"/>
      <c r="D49" s="19"/>
      <c r="E49" s="19"/>
      <c r="F49" s="19"/>
      <c r="G49" s="19"/>
      <c r="H49" s="20"/>
      <c r="I49" s="20"/>
      <c r="J49" s="20"/>
      <c r="K49" s="20"/>
      <c r="L49" s="20"/>
      <c r="M49" s="19"/>
    </row>
    <row r="50" spans="1:22" ht="16" x14ac:dyDescent="0.2">
      <c r="A50" s="21" t="s">
        <v>89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22" ht="17" thickBo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22" ht="18" thickBot="1" x14ac:dyDescent="0.25">
      <c r="A52" s="2" t="s">
        <v>44</v>
      </c>
      <c r="B52" s="3" t="s">
        <v>0</v>
      </c>
      <c r="C52" s="3" t="s">
        <v>1</v>
      </c>
      <c r="D52" s="3" t="s">
        <v>2</v>
      </c>
      <c r="E52" s="3" t="s">
        <v>3</v>
      </c>
      <c r="F52" s="3" t="s">
        <v>4</v>
      </c>
      <c r="G52" s="3" t="s">
        <v>5</v>
      </c>
      <c r="H52" s="3" t="s">
        <v>6</v>
      </c>
      <c r="I52" s="3" t="s">
        <v>7</v>
      </c>
      <c r="J52" s="3" t="s">
        <v>8</v>
      </c>
      <c r="K52" s="3" t="s">
        <v>9</v>
      </c>
      <c r="L52" s="3" t="s">
        <v>10</v>
      </c>
      <c r="M52" s="3" t="s">
        <v>66</v>
      </c>
      <c r="N52" s="3" t="s">
        <v>75</v>
      </c>
      <c r="O52" s="3" t="s">
        <v>76</v>
      </c>
      <c r="P52" s="3" t="s">
        <v>77</v>
      </c>
      <c r="Q52" s="3" t="s">
        <v>78</v>
      </c>
      <c r="R52" s="3" t="s">
        <v>79</v>
      </c>
      <c r="S52" s="3" t="s">
        <v>81</v>
      </c>
      <c r="T52" s="3" t="s">
        <v>87</v>
      </c>
      <c r="U52" s="22" t="s">
        <v>45</v>
      </c>
    </row>
    <row r="53" spans="1:22" ht="18" thickBot="1" x14ac:dyDescent="0.25">
      <c r="A53" s="38">
        <v>1</v>
      </c>
      <c r="B53" s="43" t="s">
        <v>46</v>
      </c>
      <c r="C53" s="44">
        <f>(B4-C5)/B4</f>
        <v>-0.30434782608695654</v>
      </c>
      <c r="D53" s="44">
        <f t="shared" ref="D53:L64" si="25">(C4-D5)/C4</f>
        <v>-0.2</v>
      </c>
      <c r="E53" s="44">
        <f t="shared" si="25"/>
        <v>-9.0909090909090912E-2</v>
      </c>
      <c r="F53" s="44">
        <f t="shared" si="25"/>
        <v>-7.4999999999999997E-2</v>
      </c>
      <c r="G53" s="44">
        <f t="shared" si="25"/>
        <v>-0.13793103448275862</v>
      </c>
      <c r="H53" s="44">
        <f t="shared" si="25"/>
        <v>0.13333333333333333</v>
      </c>
      <c r="I53" s="44">
        <f>(H4-I5)/H4</f>
        <v>9.0909090909090912E-2</v>
      </c>
      <c r="J53" s="44">
        <f t="shared" si="25"/>
        <v>-0.10714285714285714</v>
      </c>
      <c r="K53" s="44">
        <f t="shared" ref="K53:Q53" si="26">(J4-K5)/J4</f>
        <v>7.4999999999999997E-2</v>
      </c>
      <c r="L53" s="44">
        <f t="shared" si="26"/>
        <v>5.8823529411764705E-2</v>
      </c>
      <c r="M53" s="44">
        <f t="shared" si="26"/>
        <v>0</v>
      </c>
      <c r="N53" s="44">
        <f t="shared" si="26"/>
        <v>-0.11428571428571428</v>
      </c>
      <c r="O53" s="44">
        <f t="shared" si="26"/>
        <v>-0.14285714285714285</v>
      </c>
      <c r="P53" s="44">
        <f t="shared" si="26"/>
        <v>2.6315789473684209E-2</v>
      </c>
      <c r="Q53" s="44">
        <f t="shared" si="26"/>
        <v>3.0303030303030304E-2</v>
      </c>
      <c r="R53" s="44">
        <f>(Q4-R5)/Q4</f>
        <v>-2.7777777777777776E-2</v>
      </c>
      <c r="S53" s="44">
        <f>(R4-S5)/R4</f>
        <v>-2.6315789473684209E-2</v>
      </c>
      <c r="T53" s="97">
        <f>(S4-T5)/S4</f>
        <v>-3.5714285714285712E-2</v>
      </c>
      <c r="U53" s="44">
        <f t="shared" ref="U53:U67" si="27">_xlfn.AGGREGATE(1,6, C53:T53)</f>
        <v>-4.7088708072186916E-2</v>
      </c>
    </row>
    <row r="54" spans="1:22" ht="18" thickBot="1" x14ac:dyDescent="0.25">
      <c r="A54" s="38">
        <v>2</v>
      </c>
      <c r="B54" s="43" t="s">
        <v>46</v>
      </c>
      <c r="C54" s="45">
        <f t="shared" ref="C54:C63" si="28">(B5-C6)/B5</f>
        <v>0.26470588235294118</v>
      </c>
      <c r="D54" s="45">
        <f t="shared" si="25"/>
        <v>6.6666666666666666E-2</v>
      </c>
      <c r="E54" s="45">
        <f t="shared" si="25"/>
        <v>0.1388888888888889</v>
      </c>
      <c r="F54" s="45">
        <f t="shared" si="25"/>
        <v>0.25</v>
      </c>
      <c r="G54" s="45">
        <f t="shared" si="25"/>
        <v>0.11627906976744186</v>
      </c>
      <c r="H54" s="45">
        <f t="shared" si="25"/>
        <v>3.0303030303030304E-2</v>
      </c>
      <c r="I54" s="45">
        <f t="shared" si="25"/>
        <v>0.15384615384615385</v>
      </c>
      <c r="J54" s="45">
        <f t="shared" si="25"/>
        <v>0.1</v>
      </c>
      <c r="K54" s="45">
        <f t="shared" si="25"/>
        <v>6.4516129032258063E-2</v>
      </c>
      <c r="L54" s="45">
        <f t="shared" si="25"/>
        <v>5.4054054054054057E-2</v>
      </c>
      <c r="M54" s="44">
        <f t="shared" ref="M54:T63" si="29">(L5-M6)/L5</f>
        <v>-3.125E-2</v>
      </c>
      <c r="N54" s="44">
        <f t="shared" si="29"/>
        <v>7.3170731707317069E-2</v>
      </c>
      <c r="O54" s="44">
        <f t="shared" si="29"/>
        <v>0.10256410256410256</v>
      </c>
      <c r="P54" s="44">
        <f t="shared" si="29"/>
        <v>-0.05</v>
      </c>
      <c r="Q54" s="44">
        <f t="shared" si="29"/>
        <v>8.1081081081081086E-2</v>
      </c>
      <c r="R54" s="44">
        <f t="shared" si="29"/>
        <v>3.125E-2</v>
      </c>
      <c r="S54" s="44">
        <f t="shared" si="29"/>
        <v>0.10810810810810811</v>
      </c>
      <c r="T54" s="97">
        <f t="shared" si="29"/>
        <v>0.12820512820512819</v>
      </c>
      <c r="U54" s="44">
        <f t="shared" si="27"/>
        <v>9.346605703206512E-2</v>
      </c>
      <c r="V54" s="37"/>
    </row>
    <row r="55" spans="1:22" ht="18" thickBot="1" x14ac:dyDescent="0.25">
      <c r="A55" s="38">
        <v>3</v>
      </c>
      <c r="B55" s="43" t="s">
        <v>46</v>
      </c>
      <c r="C55" s="45">
        <f t="shared" si="28"/>
        <v>0.125</v>
      </c>
      <c r="D55" s="45">
        <f t="shared" si="25"/>
        <v>0.04</v>
      </c>
      <c r="E55" s="45">
        <f t="shared" si="25"/>
        <v>0.14285714285714285</v>
      </c>
      <c r="F55" s="45">
        <f t="shared" si="25"/>
        <v>9.6774193548387094E-2</v>
      </c>
      <c r="G55" s="45">
        <f t="shared" si="25"/>
        <v>5.5555555555555552E-2</v>
      </c>
      <c r="H55" s="45">
        <f t="shared" si="25"/>
        <v>5.2631578947368418E-2</v>
      </c>
      <c r="I55" s="45">
        <f t="shared" si="25"/>
        <v>0.125</v>
      </c>
      <c r="J55" s="45">
        <f t="shared" si="25"/>
        <v>4.5454545454545456E-2</v>
      </c>
      <c r="K55" s="45">
        <f t="shared" si="25"/>
        <v>3.7037037037037035E-2</v>
      </c>
      <c r="L55" s="45">
        <f t="shared" si="25"/>
        <v>6.8965517241379309E-2</v>
      </c>
      <c r="M55" s="44">
        <f t="shared" si="29"/>
        <v>-5.7142857142857141E-2</v>
      </c>
      <c r="N55" s="44">
        <f t="shared" si="29"/>
        <v>-6.0606060606060608E-2</v>
      </c>
      <c r="O55" s="44">
        <f t="shared" si="29"/>
        <v>2.6315789473684209E-2</v>
      </c>
      <c r="P55" s="44">
        <f t="shared" si="29"/>
        <v>8.5714285714285715E-2</v>
      </c>
      <c r="Q55" s="44">
        <f t="shared" si="29"/>
        <v>9.5238095238095233E-2</v>
      </c>
      <c r="R55" s="44">
        <f t="shared" si="29"/>
        <v>-2.9411764705882353E-2</v>
      </c>
      <c r="S55" s="44">
        <f t="shared" si="29"/>
        <v>0</v>
      </c>
      <c r="T55" s="97">
        <f t="shared" si="29"/>
        <v>-9.0909090909090912E-2</v>
      </c>
      <c r="U55" s="44">
        <f t="shared" si="27"/>
        <v>4.2137442650199433E-2</v>
      </c>
      <c r="V55" s="37"/>
    </row>
    <row r="56" spans="1:22" ht="18" thickBot="1" x14ac:dyDescent="0.25">
      <c r="A56" s="38">
        <v>4</v>
      </c>
      <c r="B56" s="43" t="s">
        <v>46</v>
      </c>
      <c r="C56" s="45">
        <f t="shared" si="28"/>
        <v>5.2631578947368418E-2</v>
      </c>
      <c r="D56" s="45">
        <f t="shared" si="25"/>
        <v>0.21428571428571427</v>
      </c>
      <c r="E56" s="45">
        <f t="shared" si="25"/>
        <v>0.16666666666666666</v>
      </c>
      <c r="F56" s="45">
        <f t="shared" si="25"/>
        <v>-0.70833333333333337</v>
      </c>
      <c r="G56" s="45">
        <f t="shared" si="25"/>
        <v>-0.5714285714285714</v>
      </c>
      <c r="H56" s="45">
        <f t="shared" si="25"/>
        <v>-1.1176470588235294</v>
      </c>
      <c r="I56" s="45">
        <f t="shared" si="25"/>
        <v>-0.44444444444444442</v>
      </c>
      <c r="J56" s="45">
        <f t="shared" si="25"/>
        <v>-0.5357142857142857</v>
      </c>
      <c r="K56" s="45">
        <f t="shared" si="25"/>
        <v>-1.6666666666666667</v>
      </c>
      <c r="L56" s="45">
        <f t="shared" si="25"/>
        <v>-1.0384615384615385</v>
      </c>
      <c r="M56" s="44">
        <f t="shared" si="29"/>
        <v>-0.81481481481481477</v>
      </c>
      <c r="N56" s="44">
        <f t="shared" si="29"/>
        <v>-0.89189189189189189</v>
      </c>
      <c r="O56" s="44">
        <f t="shared" si="29"/>
        <v>-0.82857142857142863</v>
      </c>
      <c r="P56" s="44">
        <f t="shared" si="29"/>
        <v>-0.91891891891891897</v>
      </c>
      <c r="Q56" s="44">
        <f t="shared" si="29"/>
        <v>-1.21875</v>
      </c>
      <c r="R56" s="44">
        <f t="shared" si="29"/>
        <v>-0.89473684210526316</v>
      </c>
      <c r="S56" s="44">
        <f t="shared" si="29"/>
        <v>-1.0857142857142856</v>
      </c>
      <c r="T56" s="97">
        <f t="shared" si="29"/>
        <v>-1.4838709677419355</v>
      </c>
      <c r="U56" s="44">
        <f t="shared" si="27"/>
        <v>-0.76591006048506438</v>
      </c>
      <c r="V56" s="224"/>
    </row>
    <row r="57" spans="1:22" ht="18" thickBot="1" x14ac:dyDescent="0.25">
      <c r="A57" s="38">
        <v>5</v>
      </c>
      <c r="B57" s="43" t="s">
        <v>46</v>
      </c>
      <c r="C57" s="45">
        <f t="shared" si="28"/>
        <v>-2</v>
      </c>
      <c r="D57" s="45">
        <f t="shared" si="25"/>
        <v>-0.88888888888888884</v>
      </c>
      <c r="E57" s="45">
        <f t="shared" si="25"/>
        <v>-1.8181818181818181</v>
      </c>
      <c r="F57" s="45">
        <f t="shared" si="25"/>
        <v>-0.65</v>
      </c>
      <c r="G57" s="45">
        <f t="shared" si="25"/>
        <v>-4.878048780487805E-2</v>
      </c>
      <c r="H57" s="45">
        <f t="shared" si="25"/>
        <v>4.5454545454545456E-2</v>
      </c>
      <c r="I57" s="45">
        <f t="shared" si="25"/>
        <v>0.1111111111111111</v>
      </c>
      <c r="J57" s="45">
        <f t="shared" si="25"/>
        <v>-1.9230769230769232E-2</v>
      </c>
      <c r="K57" s="45">
        <f t="shared" si="25"/>
        <v>0.13953488372093023</v>
      </c>
      <c r="L57" s="45">
        <f t="shared" si="25"/>
        <v>7.1428571428571425E-2</v>
      </c>
      <c r="M57" s="44">
        <f t="shared" si="29"/>
        <v>3.7735849056603772E-2</v>
      </c>
      <c r="N57" s="44">
        <f t="shared" si="29"/>
        <v>4.0816326530612242E-2</v>
      </c>
      <c r="O57" s="44">
        <f t="shared" si="29"/>
        <v>4.2857142857142858E-2</v>
      </c>
      <c r="P57" s="44">
        <f t="shared" si="29"/>
        <v>-6.25E-2</v>
      </c>
      <c r="Q57" s="44">
        <f t="shared" si="29"/>
        <v>0</v>
      </c>
      <c r="R57" s="44">
        <f t="shared" si="29"/>
        <v>2.8169014084507043E-2</v>
      </c>
      <c r="S57" s="44">
        <f t="shared" si="29"/>
        <v>0</v>
      </c>
      <c r="T57" s="97">
        <f t="shared" si="29"/>
        <v>-5.4794520547945202E-2</v>
      </c>
      <c r="U57" s="44">
        <f t="shared" si="27"/>
        <v>-0.27918161335612646</v>
      </c>
      <c r="V57" s="224"/>
    </row>
    <row r="58" spans="1:22" ht="18" thickBot="1" x14ac:dyDescent="0.25">
      <c r="A58" s="38">
        <v>6</v>
      </c>
      <c r="B58" s="43" t="s">
        <v>46</v>
      </c>
      <c r="C58" s="46" t="s">
        <v>65</v>
      </c>
      <c r="D58" s="45">
        <f t="shared" si="25"/>
        <v>0.15384615384615385</v>
      </c>
      <c r="E58" s="45">
        <f t="shared" si="25"/>
        <v>-0.38235294117647056</v>
      </c>
      <c r="F58" s="45">
        <f t="shared" si="25"/>
        <v>3.2258064516129031E-2</v>
      </c>
      <c r="G58" s="45">
        <f t="shared" si="25"/>
        <v>-0.36363636363636365</v>
      </c>
      <c r="H58" s="45">
        <f t="shared" si="25"/>
        <v>0.11627906976744186</v>
      </c>
      <c r="I58" s="45">
        <f t="shared" si="25"/>
        <v>9.5238095238095233E-2</v>
      </c>
      <c r="J58" s="45">
        <f t="shared" si="25"/>
        <v>9.375E-2</v>
      </c>
      <c r="K58" s="45">
        <f t="shared" si="25"/>
        <v>7.5471698113207544E-2</v>
      </c>
      <c r="L58" s="45">
        <f t="shared" si="25"/>
        <v>5.4054054054054057E-2</v>
      </c>
      <c r="M58" s="44">
        <f t="shared" si="29"/>
        <v>0.11538461538461539</v>
      </c>
      <c r="N58" s="44">
        <f t="shared" si="29"/>
        <v>-1.9607843137254902E-2</v>
      </c>
      <c r="O58" s="44">
        <f t="shared" si="29"/>
        <v>2.1276595744680851E-2</v>
      </c>
      <c r="P58" s="44">
        <f t="shared" si="29"/>
        <v>7.4626865671641784E-2</v>
      </c>
      <c r="Q58" s="44">
        <f t="shared" si="29"/>
        <v>-1.4705882352941176E-2</v>
      </c>
      <c r="R58" s="44">
        <f t="shared" si="29"/>
        <v>0</v>
      </c>
      <c r="S58" s="44">
        <f t="shared" si="29"/>
        <v>4.3478260869565216E-2</v>
      </c>
      <c r="T58" s="97">
        <f t="shared" si="29"/>
        <v>4.1666666666666664E-2</v>
      </c>
      <c r="U58" s="44">
        <f t="shared" si="27"/>
        <v>8.0604182099541857E-3</v>
      </c>
    </row>
    <row r="59" spans="1:22" ht="18" thickBot="1" x14ac:dyDescent="0.25">
      <c r="A59" s="38">
        <v>7</v>
      </c>
      <c r="B59" s="43" t="s">
        <v>46</v>
      </c>
      <c r="C59" s="46" t="s">
        <v>65</v>
      </c>
      <c r="D59" s="45">
        <f t="shared" si="25"/>
        <v>0.28125</v>
      </c>
      <c r="E59" s="45">
        <f t="shared" si="25"/>
        <v>0.15151515151515152</v>
      </c>
      <c r="F59" s="45">
        <f t="shared" si="25"/>
        <v>-4.2553191489361701E-2</v>
      </c>
      <c r="G59" s="45">
        <f t="shared" si="25"/>
        <v>0.13333333333333333</v>
      </c>
      <c r="H59" s="45">
        <f t="shared" si="25"/>
        <v>6.6666666666666666E-2</v>
      </c>
      <c r="I59" s="45">
        <f t="shared" si="25"/>
        <v>0.15789473684210525</v>
      </c>
      <c r="J59" s="45">
        <f t="shared" si="25"/>
        <v>7.8947368421052627E-2</v>
      </c>
      <c r="K59" s="45">
        <f t="shared" si="25"/>
        <v>0.10344827586206896</v>
      </c>
      <c r="L59" s="45">
        <f t="shared" si="25"/>
        <v>6.1224489795918366E-2</v>
      </c>
      <c r="M59" s="44">
        <f t="shared" si="29"/>
        <v>0.11428571428571428</v>
      </c>
      <c r="N59" s="44">
        <f t="shared" si="29"/>
        <v>-4.3478260869565216E-2</v>
      </c>
      <c r="O59" s="44">
        <f t="shared" si="29"/>
        <v>0.11538461538461539</v>
      </c>
      <c r="P59" s="44">
        <f t="shared" si="29"/>
        <v>-4.3478260869565216E-2</v>
      </c>
      <c r="Q59" s="44">
        <f t="shared" si="29"/>
        <v>3.2258064516129031E-2</v>
      </c>
      <c r="R59" s="44">
        <f t="shared" si="29"/>
        <v>0.21739130434782608</v>
      </c>
      <c r="S59" s="44">
        <f t="shared" si="29"/>
        <v>0.15492957746478872</v>
      </c>
      <c r="T59" s="97">
        <f t="shared" si="29"/>
        <v>0</v>
      </c>
      <c r="U59" s="44">
        <f t="shared" si="27"/>
        <v>9.0530563835698713E-2</v>
      </c>
    </row>
    <row r="60" spans="1:22" ht="18" thickBot="1" x14ac:dyDescent="0.25">
      <c r="A60" s="38">
        <v>8</v>
      </c>
      <c r="B60" s="43" t="s">
        <v>46</v>
      </c>
      <c r="C60" s="45">
        <f t="shared" si="28"/>
        <v>0.125</v>
      </c>
      <c r="D60" s="46" t="s">
        <v>65</v>
      </c>
      <c r="E60" s="45">
        <f t="shared" si="25"/>
        <v>0.2608695652173913</v>
      </c>
      <c r="F60" s="45">
        <f t="shared" si="25"/>
        <v>0.14285714285714285</v>
      </c>
      <c r="G60" s="45">
        <f t="shared" si="25"/>
        <v>0.20408163265306123</v>
      </c>
      <c r="H60" s="45">
        <f t="shared" si="25"/>
        <v>7.6923076923076927E-2</v>
      </c>
      <c r="I60" s="45">
        <f t="shared" si="25"/>
        <v>4.7619047619047616E-2</v>
      </c>
      <c r="J60" s="45">
        <f t="shared" si="25"/>
        <v>0.125</v>
      </c>
      <c r="K60" s="45">
        <f t="shared" si="25"/>
        <v>8.5714285714285715E-2</v>
      </c>
      <c r="L60" s="45">
        <f t="shared" si="25"/>
        <v>3.8461538461538464E-2</v>
      </c>
      <c r="M60" s="44">
        <f t="shared" si="29"/>
        <v>0.13043478260869565</v>
      </c>
      <c r="N60" s="44">
        <f t="shared" ref="N60:T60" si="30">(M11-N12)/M11</f>
        <v>3.2258064516129031E-2</v>
      </c>
      <c r="O60" s="44">
        <f t="shared" si="30"/>
        <v>6.25E-2</v>
      </c>
      <c r="P60" s="44">
        <f t="shared" si="30"/>
        <v>8.6956521739130432E-2</v>
      </c>
      <c r="Q60" s="44">
        <f t="shared" si="30"/>
        <v>4.1666666666666664E-2</v>
      </c>
      <c r="R60" s="44">
        <f t="shared" si="30"/>
        <v>6.6666666666666666E-2</v>
      </c>
      <c r="S60" s="44">
        <f t="shared" si="30"/>
        <v>-0.12962962962962962</v>
      </c>
      <c r="T60" s="97">
        <f t="shared" si="30"/>
        <v>-0.05</v>
      </c>
      <c r="U60" s="44">
        <f t="shared" si="27"/>
        <v>7.92576095301884E-2</v>
      </c>
    </row>
    <row r="61" spans="1:22" ht="18" thickBot="1" x14ac:dyDescent="0.25">
      <c r="A61" s="38">
        <v>9</v>
      </c>
      <c r="B61" s="43" t="s">
        <v>46</v>
      </c>
      <c r="C61" s="45">
        <f t="shared" si="28"/>
        <v>0</v>
      </c>
      <c r="D61" s="45">
        <f t="shared" si="25"/>
        <v>0.21428571428571427</v>
      </c>
      <c r="E61" s="46" t="s">
        <v>65</v>
      </c>
      <c r="F61" s="45">
        <f t="shared" si="25"/>
        <v>-5.8823529411764705E-2</v>
      </c>
      <c r="G61" s="45">
        <f t="shared" si="25"/>
        <v>0.20833333333333334</v>
      </c>
      <c r="H61" s="45">
        <f t="shared" si="25"/>
        <v>2.564102564102564E-2</v>
      </c>
      <c r="I61" s="45">
        <f t="shared" si="25"/>
        <v>0.33333333333333331</v>
      </c>
      <c r="J61" s="45">
        <f t="shared" si="25"/>
        <v>0</v>
      </c>
      <c r="K61" s="45">
        <f t="shared" si="25"/>
        <v>0</v>
      </c>
      <c r="L61" s="45">
        <f t="shared" si="25"/>
        <v>3.125E-2</v>
      </c>
      <c r="M61" s="44">
        <f t="shared" si="29"/>
        <v>0.16</v>
      </c>
      <c r="N61" s="44">
        <f t="shared" si="29"/>
        <v>0.15</v>
      </c>
      <c r="O61" s="44">
        <f t="shared" si="29"/>
        <v>-6.6666666666666666E-2</v>
      </c>
      <c r="P61" s="44">
        <f t="shared" si="29"/>
        <v>8.8888888888888892E-2</v>
      </c>
      <c r="Q61" s="44">
        <f t="shared" si="29"/>
        <v>2.3809523809523808E-2</v>
      </c>
      <c r="R61" s="44">
        <f t="shared" si="29"/>
        <v>0.10869565217391304</v>
      </c>
      <c r="S61" s="44">
        <f t="shared" si="29"/>
        <v>0.14285714285714285</v>
      </c>
      <c r="T61" s="97">
        <f t="shared" si="29"/>
        <v>0.13114754098360656</v>
      </c>
      <c r="U61" s="44">
        <f t="shared" si="27"/>
        <v>8.7808938778120599E-2</v>
      </c>
    </row>
    <row r="62" spans="1:22" ht="18" thickBot="1" x14ac:dyDescent="0.25">
      <c r="A62" s="38">
        <v>10</v>
      </c>
      <c r="B62" s="43" t="s">
        <v>46</v>
      </c>
      <c r="C62" s="45" t="s">
        <v>12</v>
      </c>
      <c r="D62" s="46" t="s">
        <v>65</v>
      </c>
      <c r="E62" s="45" t="s">
        <v>12</v>
      </c>
      <c r="F62" s="46" t="s">
        <v>65</v>
      </c>
      <c r="G62" s="46" t="s">
        <v>65</v>
      </c>
      <c r="H62" s="45">
        <f t="shared" si="25"/>
        <v>0.15789473684210525</v>
      </c>
      <c r="I62" s="45">
        <f t="shared" si="25"/>
        <v>7.8947368421052627E-2</v>
      </c>
      <c r="J62" s="45">
        <f t="shared" si="25"/>
        <v>6.25E-2</v>
      </c>
      <c r="K62" s="45">
        <f t="shared" si="25"/>
        <v>0</v>
      </c>
      <c r="L62" s="45">
        <f t="shared" si="25"/>
        <v>7.1428571428571425E-2</v>
      </c>
      <c r="M62" s="44">
        <f t="shared" ref="M62:R62" si="31">(L13-M14)/L13</f>
        <v>0.29032258064516131</v>
      </c>
      <c r="N62" s="44">
        <f t="shared" si="31"/>
        <v>4.7619047619047616E-2</v>
      </c>
      <c r="O62" s="44">
        <f t="shared" si="31"/>
        <v>0.14705882352941177</v>
      </c>
      <c r="P62" s="44">
        <f t="shared" si="31"/>
        <v>0.15625</v>
      </c>
      <c r="Q62" s="44">
        <f t="shared" si="31"/>
        <v>0.24390243902439024</v>
      </c>
      <c r="R62" s="44">
        <f t="shared" si="31"/>
        <v>0.24390243902439024</v>
      </c>
      <c r="S62" s="44">
        <f t="shared" ref="S62:T62" si="32">(R13-S14)/R13</f>
        <v>0.34146341463414637</v>
      </c>
      <c r="T62" s="97">
        <f t="shared" si="32"/>
        <v>0.1875</v>
      </c>
      <c r="U62" s="44">
        <f t="shared" si="27"/>
        <v>0.15606072470525206</v>
      </c>
    </row>
    <row r="63" spans="1:22" ht="18" thickBot="1" x14ac:dyDescent="0.25">
      <c r="A63" s="38">
        <v>11</v>
      </c>
      <c r="B63" s="43" t="s">
        <v>46</v>
      </c>
      <c r="C63" s="45">
        <f t="shared" si="28"/>
        <v>0.23076923076923078</v>
      </c>
      <c r="D63" s="45" t="s">
        <v>12</v>
      </c>
      <c r="E63" s="46" t="s">
        <v>65</v>
      </c>
      <c r="F63" s="45" t="s">
        <v>12</v>
      </c>
      <c r="G63" s="46" t="s">
        <v>65</v>
      </c>
      <c r="H63" s="46" t="s">
        <v>65</v>
      </c>
      <c r="I63" s="45">
        <f t="shared" si="25"/>
        <v>0.125</v>
      </c>
      <c r="J63" s="45">
        <f t="shared" si="25"/>
        <v>0.14285714285714285</v>
      </c>
      <c r="K63" s="45">
        <f t="shared" si="25"/>
        <v>0.13333333333333333</v>
      </c>
      <c r="L63" s="45">
        <f t="shared" si="25"/>
        <v>0.2</v>
      </c>
      <c r="M63" s="44">
        <f t="shared" si="29"/>
        <v>0.11538461538461539</v>
      </c>
      <c r="N63" s="44">
        <f t="shared" si="29"/>
        <v>0</v>
      </c>
      <c r="O63" s="44">
        <f t="shared" si="29"/>
        <v>0.05</v>
      </c>
      <c r="P63" s="44">
        <f t="shared" si="29"/>
        <v>6.8965517241379309E-2</v>
      </c>
      <c r="Q63" s="44">
        <f t="shared" si="29"/>
        <v>-7.407407407407407E-2</v>
      </c>
      <c r="R63" s="44">
        <f t="shared" si="29"/>
        <v>0.35483870967741937</v>
      </c>
      <c r="S63" s="44">
        <f t="shared" si="29"/>
        <v>0.16129032258064516</v>
      </c>
      <c r="T63" s="97">
        <f t="shared" si="29"/>
        <v>0.40740740740740738</v>
      </c>
      <c r="U63" s="44">
        <f t="shared" si="27"/>
        <v>0.14736709270593074</v>
      </c>
    </row>
    <row r="64" spans="1:22" ht="18" thickBot="1" x14ac:dyDescent="0.25">
      <c r="A64" s="38">
        <v>12</v>
      </c>
      <c r="B64" s="43" t="s">
        <v>46</v>
      </c>
      <c r="C64" s="45" t="s">
        <v>12</v>
      </c>
      <c r="D64" s="46" t="s">
        <v>65</v>
      </c>
      <c r="E64" s="46" t="s">
        <v>65</v>
      </c>
      <c r="F64" s="45" t="s">
        <v>12</v>
      </c>
      <c r="G64" s="46" t="s">
        <v>65</v>
      </c>
      <c r="H64" s="45" t="s">
        <v>12</v>
      </c>
      <c r="I64" s="45">
        <f t="shared" si="25"/>
        <v>0.26666666666666666</v>
      </c>
      <c r="J64" s="45">
        <f t="shared" si="25"/>
        <v>0.6428571428571429</v>
      </c>
      <c r="K64" s="45">
        <f t="shared" si="25"/>
        <v>3.3333333333333333E-2</v>
      </c>
      <c r="L64" s="45">
        <f t="shared" si="25"/>
        <v>7.6923076923076927E-2</v>
      </c>
      <c r="M64" s="44">
        <f t="shared" ref="M64:R64" si="33">(L15-M16)/L15</f>
        <v>9.375E-2</v>
      </c>
      <c r="N64" s="44">
        <f t="shared" si="33"/>
        <v>-8.6956521739130432E-2</v>
      </c>
      <c r="O64" s="44">
        <f t="shared" si="33"/>
        <v>0.13636363636363635</v>
      </c>
      <c r="P64" s="44">
        <f t="shared" si="33"/>
        <v>5.2631578947368418E-2</v>
      </c>
      <c r="Q64" s="44">
        <f t="shared" si="33"/>
        <v>0.14814814814814814</v>
      </c>
      <c r="R64" s="44">
        <f t="shared" si="33"/>
        <v>3.4482758620689655E-2</v>
      </c>
      <c r="S64" s="44">
        <f t="shared" ref="S64:T64" si="34">(R15-S16)/R15</f>
        <v>-0.05</v>
      </c>
      <c r="T64" s="97">
        <f t="shared" si="34"/>
        <v>3.8461538461538464E-2</v>
      </c>
      <c r="U64" s="44">
        <f t="shared" si="27"/>
        <v>0.1155551132152059</v>
      </c>
    </row>
    <row r="65" spans="1:21" ht="18" thickBot="1" x14ac:dyDescent="0.25">
      <c r="A65" s="47" t="s">
        <v>47</v>
      </c>
      <c r="B65" s="48"/>
      <c r="C65" s="49"/>
      <c r="D65" s="49"/>
      <c r="E65" s="49"/>
      <c r="F65" s="44">
        <f>F47/B5</f>
        <v>2.9411764705882353E-2</v>
      </c>
      <c r="G65" s="44">
        <f t="shared" ref="G65:L65" si="35">G47/C5</f>
        <v>-0.43333333333333335</v>
      </c>
      <c r="H65" s="44">
        <f t="shared" si="35"/>
        <v>-0.16666666666666666</v>
      </c>
      <c r="I65" s="44">
        <f t="shared" si="35"/>
        <v>-0.33333333333333331</v>
      </c>
      <c r="J65" s="44">
        <f t="shared" si="35"/>
        <v>-0.23255813953488372</v>
      </c>
      <c r="K65" s="44">
        <f t="shared" si="35"/>
        <v>-0.12121212121212122</v>
      </c>
      <c r="L65" s="44">
        <f t="shared" si="35"/>
        <v>-1</v>
      </c>
      <c r="M65" s="44">
        <f t="shared" ref="M65:R65" si="36">M47/I5</f>
        <v>-0.7</v>
      </c>
      <c r="N65" s="44">
        <f t="shared" si="36"/>
        <v>-0.5161290322580645</v>
      </c>
      <c r="O65" s="44">
        <f t="shared" si="36"/>
        <v>-0.81081081081081086</v>
      </c>
      <c r="P65" s="44">
        <f t="shared" si="36"/>
        <v>-1.125</v>
      </c>
      <c r="Q65" s="44">
        <f t="shared" si="36"/>
        <v>-0.73170731707317072</v>
      </c>
      <c r="R65" s="44">
        <f t="shared" si="36"/>
        <v>-0.76923076923076927</v>
      </c>
      <c r="S65" s="44">
        <f>S47/O5</f>
        <v>-0.8</v>
      </c>
      <c r="T65" s="97">
        <f>T47/P5</f>
        <v>-1.0810810810810811</v>
      </c>
      <c r="U65" s="44">
        <f t="shared" si="27"/>
        <v>-0.58611005598855681</v>
      </c>
    </row>
    <row r="66" spans="1:21" ht="35" thickBot="1" x14ac:dyDescent="0.25">
      <c r="A66" s="47" t="s">
        <v>48</v>
      </c>
      <c r="B66" s="48"/>
      <c r="C66" s="49"/>
      <c r="D66" s="49"/>
      <c r="E66" s="49"/>
      <c r="F66" s="49"/>
      <c r="G66" s="49"/>
      <c r="H66" s="49"/>
      <c r="I66" s="49"/>
      <c r="J66" s="49">
        <v>-0.22729594163246691</v>
      </c>
      <c r="K66" s="49">
        <v>-0.25742071881606765</v>
      </c>
      <c r="L66" s="49">
        <v>-0.37075405214940099</v>
      </c>
      <c r="M66" s="49">
        <f t="shared" ref="M66:R66" si="37">(M65+L65+K65+J65+I65)/5</f>
        <v>-0.47742071881606768</v>
      </c>
      <c r="N66" s="49">
        <f t="shared" si="37"/>
        <v>-0.51397985860101381</v>
      </c>
      <c r="O66" s="49">
        <f t="shared" si="37"/>
        <v>-0.62963039285619937</v>
      </c>
      <c r="P66" s="49">
        <f t="shared" si="37"/>
        <v>-0.83038796861377517</v>
      </c>
      <c r="Q66" s="49">
        <f t="shared" si="37"/>
        <v>-0.77672943202840927</v>
      </c>
      <c r="R66" s="49">
        <f t="shared" si="37"/>
        <v>-0.79057558587456311</v>
      </c>
      <c r="S66" s="49">
        <f>(S65+R65+Q65+P65+O65)/5</f>
        <v>-0.8473497794229502</v>
      </c>
      <c r="T66" s="96">
        <f>(T65+S65+R65+Q65+P65)/5</f>
        <v>-0.90140383347700426</v>
      </c>
      <c r="U66" s="44">
        <f t="shared" si="27"/>
        <v>-0.60208620748071973</v>
      </c>
    </row>
    <row r="67" spans="1:21" ht="18" thickBot="1" x14ac:dyDescent="0.25">
      <c r="A67" s="51" t="s">
        <v>49</v>
      </c>
      <c r="B67" s="52"/>
      <c r="C67" s="52"/>
      <c r="D67" s="52"/>
      <c r="E67" s="52"/>
      <c r="F67" s="52"/>
      <c r="G67" s="46" t="s">
        <v>65</v>
      </c>
      <c r="H67" s="52" t="s">
        <v>12</v>
      </c>
      <c r="I67" s="52">
        <v>0.52173913043478259</v>
      </c>
      <c r="J67" s="52">
        <v>0.8214285714285714</v>
      </c>
      <c r="K67" s="52">
        <v>0.40816326530612246</v>
      </c>
      <c r="L67" s="52">
        <v>0.53846153846153844</v>
      </c>
      <c r="M67" s="52">
        <f t="shared" ref="M67:R67" si="38">M48/H11</f>
        <v>0.30952380952380953</v>
      </c>
      <c r="N67" s="52">
        <f t="shared" si="38"/>
        <v>0.21875</v>
      </c>
      <c r="O67" s="52">
        <f t="shared" si="38"/>
        <v>0.45714285714285713</v>
      </c>
      <c r="P67" s="52">
        <f t="shared" si="38"/>
        <v>0.30769230769230771</v>
      </c>
      <c r="Q67" s="52">
        <f t="shared" si="38"/>
        <v>0.5</v>
      </c>
      <c r="R67" s="52">
        <f t="shared" si="38"/>
        <v>9.6774193548387094E-2</v>
      </c>
      <c r="S67" s="52">
        <f>S48/N11</f>
        <v>0.5625</v>
      </c>
      <c r="T67" s="107">
        <f>T48/O11</f>
        <v>0.45652173913043476</v>
      </c>
      <c r="U67" s="44">
        <f t="shared" si="27"/>
        <v>0.43322478438906753</v>
      </c>
    </row>
    <row r="68" spans="1:21" ht="35" thickBot="1" x14ac:dyDescent="0.25">
      <c r="A68" s="51" t="s">
        <v>50</v>
      </c>
      <c r="B68" s="52"/>
      <c r="C68" s="52"/>
      <c r="D68" s="52"/>
      <c r="E68" s="52"/>
      <c r="F68" s="52"/>
      <c r="G68" s="52"/>
      <c r="H68" s="52"/>
      <c r="I68" s="52"/>
      <c r="J68" s="49"/>
      <c r="K68" s="46" t="s">
        <v>65</v>
      </c>
      <c r="L68" s="49">
        <v>0.57244812640775367</v>
      </c>
      <c r="M68" s="49">
        <f t="shared" ref="M68:R68" si="39">(M67+L67+K67+J67+I67)/5</f>
        <v>0.51986326303096486</v>
      </c>
      <c r="N68" s="49">
        <f t="shared" si="39"/>
        <v>0.45926543694400834</v>
      </c>
      <c r="O68" s="49">
        <f t="shared" si="39"/>
        <v>0.3864082940868655</v>
      </c>
      <c r="P68" s="49">
        <f t="shared" si="39"/>
        <v>0.36631410256410257</v>
      </c>
      <c r="Q68" s="49">
        <f t="shared" si="39"/>
        <v>0.35862179487179485</v>
      </c>
      <c r="R68" s="49">
        <f t="shared" si="39"/>
        <v>0.31607187167671041</v>
      </c>
      <c r="S68" s="49">
        <f>(S67+R67+Q67+P67+O67)/5</f>
        <v>0.38482187167671034</v>
      </c>
      <c r="T68" s="96">
        <f>(T67+S67+R67+Q67+P67)/5</f>
        <v>0.38469764807422591</v>
      </c>
      <c r="U68" s="44">
        <f>_xlfn.AGGREGATE(1,6, C68:T68)</f>
        <v>0.41650137881479293</v>
      </c>
    </row>
    <row r="70" spans="1:21" ht="16" x14ac:dyDescent="0.2">
      <c r="A70" s="140" t="s">
        <v>90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2"/>
    </row>
    <row r="71" spans="1:21" ht="17" thickBo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21" ht="18" thickBot="1" x14ac:dyDescent="0.25">
      <c r="A72" s="54"/>
      <c r="B72" s="54" t="s">
        <v>0</v>
      </c>
      <c r="C72" s="54" t="s">
        <v>1</v>
      </c>
      <c r="D72" s="54" t="s">
        <v>2</v>
      </c>
      <c r="E72" s="54" t="s">
        <v>3</v>
      </c>
      <c r="F72" s="54" t="s">
        <v>4</v>
      </c>
      <c r="G72" s="54" t="s">
        <v>5</v>
      </c>
      <c r="H72" s="54" t="s">
        <v>6</v>
      </c>
      <c r="I72" s="54" t="s">
        <v>7</v>
      </c>
      <c r="J72" s="54" t="s">
        <v>8</v>
      </c>
      <c r="K72" s="54" t="s">
        <v>9</v>
      </c>
      <c r="L72" s="54" t="s">
        <v>10</v>
      </c>
      <c r="M72" s="54" t="s">
        <v>66</v>
      </c>
      <c r="N72" s="54" t="s">
        <v>75</v>
      </c>
      <c r="O72" s="54" t="s">
        <v>76</v>
      </c>
      <c r="P72" s="54" t="s">
        <v>77</v>
      </c>
      <c r="Q72" s="54" t="s">
        <v>78</v>
      </c>
      <c r="R72" s="54" t="s">
        <v>79</v>
      </c>
      <c r="S72" s="54" t="s">
        <v>81</v>
      </c>
      <c r="T72" s="54" t="s">
        <v>87</v>
      </c>
    </row>
    <row r="73" spans="1:21" ht="18" thickBot="1" x14ac:dyDescent="0.25">
      <c r="A73" s="38" t="s">
        <v>11</v>
      </c>
      <c r="B73" s="147">
        <v>22</v>
      </c>
      <c r="C73" s="147">
        <v>30</v>
      </c>
      <c r="D73" s="147">
        <v>22</v>
      </c>
      <c r="E73" s="147">
        <v>26</v>
      </c>
      <c r="F73" s="147">
        <v>22</v>
      </c>
      <c r="G73" s="156">
        <v>22</v>
      </c>
      <c r="H73" s="156">
        <v>22</v>
      </c>
      <c r="I73" s="156">
        <v>22</v>
      </c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85"/>
    </row>
    <row r="74" spans="1:21" ht="17" thickBot="1" x14ac:dyDescent="0.25">
      <c r="A74" s="38">
        <v>1</v>
      </c>
      <c r="B74" s="147">
        <v>20</v>
      </c>
      <c r="C74" s="147">
        <v>23</v>
      </c>
      <c r="D74" s="147">
        <v>27</v>
      </c>
      <c r="E74" s="147">
        <v>18</v>
      </c>
      <c r="F74" s="156">
        <v>27</v>
      </c>
      <c r="G74" s="156">
        <v>21</v>
      </c>
      <c r="H74" s="156">
        <v>22</v>
      </c>
      <c r="I74" s="156">
        <v>21</v>
      </c>
      <c r="J74" s="156">
        <v>24</v>
      </c>
      <c r="K74" s="156"/>
      <c r="L74" s="156"/>
      <c r="M74" s="156"/>
      <c r="N74" s="156"/>
      <c r="O74" s="186"/>
      <c r="P74" s="186"/>
      <c r="Q74" s="186"/>
      <c r="R74" s="186"/>
      <c r="S74" s="186"/>
      <c r="T74" s="197"/>
    </row>
    <row r="75" spans="1:21" ht="17" thickBot="1" x14ac:dyDescent="0.25">
      <c r="A75" s="38">
        <v>2</v>
      </c>
      <c r="B75" s="147">
        <v>16</v>
      </c>
      <c r="C75" s="147">
        <v>22</v>
      </c>
      <c r="D75" s="147">
        <v>20</v>
      </c>
      <c r="E75" s="147">
        <v>23</v>
      </c>
      <c r="F75" s="156">
        <v>18</v>
      </c>
      <c r="G75" s="156">
        <v>24</v>
      </c>
      <c r="H75" s="156">
        <v>22</v>
      </c>
      <c r="I75" s="156">
        <v>21</v>
      </c>
      <c r="J75" s="156">
        <v>18</v>
      </c>
      <c r="K75" s="156">
        <v>20</v>
      </c>
      <c r="L75" s="156"/>
      <c r="M75" s="156"/>
      <c r="N75" s="156"/>
      <c r="O75" s="186"/>
      <c r="P75" s="186"/>
      <c r="Q75" s="186"/>
      <c r="R75" s="186"/>
      <c r="S75" s="186"/>
      <c r="T75" s="197"/>
    </row>
    <row r="76" spans="1:21" ht="17" thickBot="1" x14ac:dyDescent="0.25">
      <c r="A76" s="38">
        <v>3</v>
      </c>
      <c r="B76" s="147">
        <v>30</v>
      </c>
      <c r="C76" s="147">
        <v>17</v>
      </c>
      <c r="D76" s="147">
        <v>21</v>
      </c>
      <c r="E76" s="147">
        <v>19</v>
      </c>
      <c r="F76" s="158">
        <v>21</v>
      </c>
      <c r="G76" s="156">
        <v>19</v>
      </c>
      <c r="H76" s="156">
        <v>24</v>
      </c>
      <c r="I76" s="156">
        <v>21</v>
      </c>
      <c r="J76" s="156">
        <v>18</v>
      </c>
      <c r="K76" s="156">
        <v>15</v>
      </c>
      <c r="L76" s="156">
        <v>18</v>
      </c>
      <c r="M76" s="156"/>
      <c r="N76" s="156"/>
      <c r="O76" s="186"/>
      <c r="P76" s="186"/>
      <c r="Q76" s="186"/>
      <c r="R76" s="186"/>
      <c r="S76" s="186"/>
      <c r="T76" s="197"/>
    </row>
    <row r="77" spans="1:21" ht="17" thickBot="1" x14ac:dyDescent="0.25">
      <c r="A77" s="38">
        <v>4</v>
      </c>
      <c r="B77" s="158" t="s">
        <v>12</v>
      </c>
      <c r="C77" s="158" t="s">
        <v>12</v>
      </c>
      <c r="D77" s="147">
        <v>15</v>
      </c>
      <c r="E77" s="158" t="s">
        <v>12</v>
      </c>
      <c r="F77" s="158">
        <v>17</v>
      </c>
      <c r="G77" s="156">
        <v>18</v>
      </c>
      <c r="H77" s="156">
        <v>18</v>
      </c>
      <c r="I77" s="156">
        <v>25</v>
      </c>
      <c r="J77" s="156">
        <v>21</v>
      </c>
      <c r="K77" s="156">
        <v>19</v>
      </c>
      <c r="L77" s="156">
        <v>15</v>
      </c>
      <c r="M77" s="156">
        <v>17</v>
      </c>
      <c r="N77" s="186">
        <v>22</v>
      </c>
      <c r="O77" s="186">
        <v>32</v>
      </c>
      <c r="P77" s="186">
        <v>25</v>
      </c>
      <c r="Q77" s="186">
        <v>31</v>
      </c>
      <c r="R77" s="186">
        <v>28</v>
      </c>
      <c r="S77" s="186">
        <v>27</v>
      </c>
      <c r="T77" s="197">
        <v>28</v>
      </c>
    </row>
    <row r="78" spans="1:21" ht="17" thickBot="1" x14ac:dyDescent="0.25">
      <c r="A78" s="38">
        <v>5</v>
      </c>
      <c r="B78" s="147">
        <v>16</v>
      </c>
      <c r="C78" s="158" t="s">
        <v>12</v>
      </c>
      <c r="D78" s="147">
        <v>24</v>
      </c>
      <c r="E78" s="147">
        <v>13</v>
      </c>
      <c r="F78" s="158">
        <v>16</v>
      </c>
      <c r="G78" s="156">
        <v>18</v>
      </c>
      <c r="H78" s="156">
        <v>17</v>
      </c>
      <c r="I78" s="156">
        <v>17</v>
      </c>
      <c r="J78" s="156">
        <v>25</v>
      </c>
      <c r="K78" s="156">
        <v>19</v>
      </c>
      <c r="L78" s="156">
        <v>18</v>
      </c>
      <c r="M78" s="156">
        <v>13</v>
      </c>
      <c r="N78" s="186">
        <v>16</v>
      </c>
      <c r="O78" s="186">
        <v>21</v>
      </c>
      <c r="P78" s="186">
        <v>28</v>
      </c>
      <c r="Q78" s="186">
        <v>25</v>
      </c>
      <c r="R78" s="186">
        <v>30</v>
      </c>
      <c r="S78" s="186">
        <v>28</v>
      </c>
      <c r="T78" s="197">
        <v>27</v>
      </c>
    </row>
    <row r="79" spans="1:21" ht="17" thickBot="1" x14ac:dyDescent="0.25">
      <c r="A79" s="38">
        <v>6</v>
      </c>
      <c r="B79" s="147">
        <v>19</v>
      </c>
      <c r="C79" s="147">
        <v>15</v>
      </c>
      <c r="D79" s="147">
        <v>18</v>
      </c>
      <c r="E79" s="147">
        <v>24</v>
      </c>
      <c r="F79" s="158">
        <v>11</v>
      </c>
      <c r="G79" s="156">
        <v>15</v>
      </c>
      <c r="H79" s="156">
        <v>18</v>
      </c>
      <c r="I79" s="156">
        <v>16</v>
      </c>
      <c r="J79" s="156">
        <v>18</v>
      </c>
      <c r="K79" s="156">
        <v>23</v>
      </c>
      <c r="L79" s="156">
        <v>18</v>
      </c>
      <c r="M79" s="156">
        <v>16</v>
      </c>
      <c r="N79" s="186">
        <v>14</v>
      </c>
      <c r="O79" s="186">
        <v>17</v>
      </c>
      <c r="P79" s="186">
        <v>19</v>
      </c>
      <c r="Q79" s="186">
        <v>28</v>
      </c>
      <c r="R79" s="186">
        <v>24</v>
      </c>
      <c r="S79" s="186">
        <v>28</v>
      </c>
      <c r="T79" s="197">
        <v>28</v>
      </c>
    </row>
    <row r="80" spans="1:21" ht="17" thickBot="1" x14ac:dyDescent="0.25">
      <c r="A80" s="38">
        <v>7</v>
      </c>
      <c r="B80" s="147">
        <v>16</v>
      </c>
      <c r="C80" s="147">
        <v>19</v>
      </c>
      <c r="D80" s="147">
        <v>16</v>
      </c>
      <c r="E80" s="147">
        <v>18</v>
      </c>
      <c r="F80" s="158">
        <v>21</v>
      </c>
      <c r="G80" s="156">
        <v>10</v>
      </c>
      <c r="H80" s="156">
        <v>16</v>
      </c>
      <c r="I80" s="156">
        <v>18</v>
      </c>
      <c r="J80" s="156">
        <v>16</v>
      </c>
      <c r="K80" s="156">
        <v>17</v>
      </c>
      <c r="L80" s="156">
        <v>22</v>
      </c>
      <c r="M80" s="156">
        <v>19</v>
      </c>
      <c r="N80" s="186">
        <v>15</v>
      </c>
      <c r="O80" s="186">
        <v>13</v>
      </c>
      <c r="P80" s="186">
        <v>14</v>
      </c>
      <c r="Q80" s="186">
        <v>16</v>
      </c>
      <c r="R80" s="186">
        <v>28</v>
      </c>
      <c r="S80" s="186">
        <v>23</v>
      </c>
      <c r="T80" s="197">
        <v>27</v>
      </c>
    </row>
    <row r="81" spans="1:24" ht="17" thickBot="1" x14ac:dyDescent="0.25">
      <c r="A81" s="38">
        <v>8</v>
      </c>
      <c r="B81" s="147">
        <v>17</v>
      </c>
      <c r="C81" s="147">
        <v>16</v>
      </c>
      <c r="D81" s="147">
        <v>18</v>
      </c>
      <c r="E81" s="147">
        <v>16</v>
      </c>
      <c r="F81" s="158">
        <v>17</v>
      </c>
      <c r="G81" s="156">
        <v>21</v>
      </c>
      <c r="H81" s="147">
        <v>8</v>
      </c>
      <c r="I81" s="156">
        <v>15</v>
      </c>
      <c r="J81" s="156">
        <v>16</v>
      </c>
      <c r="K81" s="156">
        <v>12</v>
      </c>
      <c r="L81" s="156">
        <v>14</v>
      </c>
      <c r="M81" s="156">
        <v>20</v>
      </c>
      <c r="N81" s="186">
        <v>19</v>
      </c>
      <c r="O81" s="186">
        <v>14</v>
      </c>
      <c r="P81" s="186">
        <v>12</v>
      </c>
      <c r="Q81" s="186">
        <v>15</v>
      </c>
      <c r="R81" s="186">
        <v>16</v>
      </c>
      <c r="S81" s="186">
        <v>23</v>
      </c>
      <c r="T81" s="197">
        <v>23</v>
      </c>
    </row>
    <row r="82" spans="1:24" ht="17" thickBot="1" x14ac:dyDescent="0.25">
      <c r="A82" s="38">
        <v>9</v>
      </c>
      <c r="B82" s="147" t="s">
        <v>65</v>
      </c>
      <c r="C82" s="147">
        <v>13</v>
      </c>
      <c r="D82" s="147">
        <v>15</v>
      </c>
      <c r="E82" s="147">
        <v>18</v>
      </c>
      <c r="F82" s="158">
        <v>14</v>
      </c>
      <c r="G82" s="156">
        <v>14</v>
      </c>
      <c r="H82" s="156">
        <v>22</v>
      </c>
      <c r="I82" s="147">
        <v>8</v>
      </c>
      <c r="J82" s="156">
        <v>15</v>
      </c>
      <c r="K82" s="156">
        <v>13</v>
      </c>
      <c r="L82" s="156">
        <v>13</v>
      </c>
      <c r="M82" s="156">
        <v>13</v>
      </c>
      <c r="N82" s="186">
        <v>15</v>
      </c>
      <c r="O82" s="186">
        <v>16</v>
      </c>
      <c r="P82" s="186">
        <v>14</v>
      </c>
      <c r="Q82" s="186">
        <v>10</v>
      </c>
      <c r="R82" s="186">
        <v>16</v>
      </c>
      <c r="S82" s="186">
        <v>15</v>
      </c>
      <c r="T82" s="197">
        <v>22</v>
      </c>
    </row>
    <row r="83" spans="1:24" ht="17" thickBot="1" x14ac:dyDescent="0.25">
      <c r="A83" s="38">
        <v>10</v>
      </c>
      <c r="B83" s="147">
        <v>12</v>
      </c>
      <c r="C83" s="147">
        <v>10</v>
      </c>
      <c r="D83" s="147">
        <v>12</v>
      </c>
      <c r="E83" s="147">
        <v>15</v>
      </c>
      <c r="F83" s="158">
        <v>17</v>
      </c>
      <c r="G83" s="156">
        <v>12</v>
      </c>
      <c r="H83" s="156">
        <v>13</v>
      </c>
      <c r="I83" s="156">
        <v>22</v>
      </c>
      <c r="J83" s="147">
        <v>7</v>
      </c>
      <c r="K83" s="156">
        <v>11</v>
      </c>
      <c r="L83" s="156">
        <v>10</v>
      </c>
      <c r="M83" s="156">
        <v>11</v>
      </c>
      <c r="N83" s="186">
        <v>8</v>
      </c>
      <c r="O83" s="186">
        <v>14</v>
      </c>
      <c r="P83" s="186">
        <v>13</v>
      </c>
      <c r="Q83" s="186">
        <v>11</v>
      </c>
      <c r="R83" s="186">
        <v>9</v>
      </c>
      <c r="S83" s="186">
        <v>11</v>
      </c>
      <c r="T83" s="197">
        <v>14</v>
      </c>
    </row>
    <row r="84" spans="1:24" ht="17" thickBot="1" x14ac:dyDescent="0.25">
      <c r="A84" s="38">
        <v>11</v>
      </c>
      <c r="B84" s="147">
        <v>10</v>
      </c>
      <c r="C84" s="147">
        <v>13</v>
      </c>
      <c r="D84" s="147" t="s">
        <v>65</v>
      </c>
      <c r="E84" s="147">
        <v>11</v>
      </c>
      <c r="F84" s="158">
        <v>13</v>
      </c>
      <c r="G84" s="156">
        <v>13</v>
      </c>
      <c r="H84" s="156">
        <v>11</v>
      </c>
      <c r="I84" s="156">
        <v>13</v>
      </c>
      <c r="J84" s="156">
        <v>22</v>
      </c>
      <c r="K84" s="147">
        <v>5</v>
      </c>
      <c r="L84" s="156">
        <v>11</v>
      </c>
      <c r="M84" s="156">
        <v>7</v>
      </c>
      <c r="N84" s="186">
        <v>9</v>
      </c>
      <c r="O84" s="186">
        <v>7</v>
      </c>
      <c r="P84" s="186">
        <v>12</v>
      </c>
      <c r="Q84" s="186">
        <v>13</v>
      </c>
      <c r="R84" s="186">
        <v>8</v>
      </c>
      <c r="S84" s="186">
        <v>7</v>
      </c>
      <c r="T84" s="197">
        <v>8</v>
      </c>
    </row>
    <row r="85" spans="1:24" ht="17" thickBot="1" x14ac:dyDescent="0.25">
      <c r="A85" s="38">
        <v>12</v>
      </c>
      <c r="B85" s="147" t="s">
        <v>65</v>
      </c>
      <c r="C85" s="147" t="s">
        <v>65</v>
      </c>
      <c r="D85" s="147" t="s">
        <v>65</v>
      </c>
      <c r="E85" s="147" t="s">
        <v>65</v>
      </c>
      <c r="F85" s="158">
        <v>10</v>
      </c>
      <c r="G85" s="156">
        <v>12</v>
      </c>
      <c r="H85" s="156">
        <v>16</v>
      </c>
      <c r="I85" s="156">
        <v>11</v>
      </c>
      <c r="J85" s="156">
        <v>14</v>
      </c>
      <c r="K85" s="156">
        <v>22</v>
      </c>
      <c r="L85" s="147">
        <v>6</v>
      </c>
      <c r="M85" s="147">
        <v>10</v>
      </c>
      <c r="N85" s="186">
        <v>5</v>
      </c>
      <c r="O85" s="186">
        <v>10</v>
      </c>
      <c r="P85" s="186">
        <v>6</v>
      </c>
      <c r="Q85" s="186">
        <v>12</v>
      </c>
      <c r="R85" s="186">
        <v>12</v>
      </c>
      <c r="S85" s="186">
        <v>7</v>
      </c>
      <c r="T85" s="197">
        <v>8</v>
      </c>
    </row>
    <row r="86" spans="1:24" ht="18" thickBot="1" x14ac:dyDescent="0.25">
      <c r="A86" s="38" t="s">
        <v>13</v>
      </c>
      <c r="B86" s="147"/>
      <c r="C86" s="147"/>
      <c r="D86" s="147"/>
      <c r="E86" s="147"/>
      <c r="F86" s="158"/>
      <c r="G86" s="156"/>
      <c r="H86" s="156"/>
      <c r="I86" s="156"/>
      <c r="J86" s="156"/>
      <c r="K86" s="156"/>
      <c r="L86" s="156"/>
      <c r="M86" s="158"/>
      <c r="N86" s="158"/>
      <c r="O86" s="158"/>
      <c r="P86" s="158"/>
      <c r="Q86" s="158"/>
      <c r="R86" s="158"/>
      <c r="S86" s="158"/>
      <c r="T86" s="196"/>
    </row>
    <row r="87" spans="1:24" ht="18" thickBot="1" x14ac:dyDescent="0.25">
      <c r="A87" s="60" t="s">
        <v>14</v>
      </c>
      <c r="B87" s="159">
        <v>193</v>
      </c>
      <c r="C87" s="163" t="s">
        <v>65</v>
      </c>
      <c r="D87" s="159">
        <v>222</v>
      </c>
      <c r="E87" s="163">
        <f>E73+E74+E75+E76+E78+E79+E80+E81+E82+E83+E84</f>
        <v>201</v>
      </c>
      <c r="F87" s="159">
        <v>224</v>
      </c>
      <c r="G87" s="159">
        <v>219</v>
      </c>
      <c r="H87" s="163">
        <f>SUM(H73:H85)</f>
        <v>229</v>
      </c>
      <c r="I87" s="163">
        <f>SUM(I73:I85)</f>
        <v>230</v>
      </c>
      <c r="J87" s="163">
        <f>SUM(J74:J85)</f>
        <v>214</v>
      </c>
      <c r="K87" s="163">
        <f>SUM(K75:K85)</f>
        <v>176</v>
      </c>
      <c r="L87" s="163">
        <f>SUM(L76:L85)</f>
        <v>145</v>
      </c>
      <c r="M87" s="158">
        <f t="shared" ref="M87:R87" si="40">SUM(M77:M85)</f>
        <v>126</v>
      </c>
      <c r="N87" s="158">
        <f t="shared" si="40"/>
        <v>123</v>
      </c>
      <c r="O87" s="158">
        <f t="shared" si="40"/>
        <v>144</v>
      </c>
      <c r="P87" s="158">
        <f t="shared" si="40"/>
        <v>143</v>
      </c>
      <c r="Q87" s="158">
        <f t="shared" si="40"/>
        <v>161</v>
      </c>
      <c r="R87" s="158">
        <f t="shared" si="40"/>
        <v>171</v>
      </c>
      <c r="S87" s="158">
        <f t="shared" ref="S87:T87" si="41">SUM(S77:S85)</f>
        <v>169</v>
      </c>
      <c r="T87" s="196">
        <f t="shared" si="41"/>
        <v>185</v>
      </c>
      <c r="U87" s="119" t="s">
        <v>74</v>
      </c>
      <c r="V87" s="188"/>
      <c r="W87" s="188"/>
      <c r="X87" s="188"/>
    </row>
    <row r="88" spans="1:24" ht="35" thickBot="1" x14ac:dyDescent="0.25">
      <c r="A88" s="60" t="s">
        <v>51</v>
      </c>
      <c r="B88" s="149"/>
      <c r="C88" s="160" t="e">
        <f t="shared" ref="C88:K88" si="42">((C87-B87)/B87)</f>
        <v>#VALUE!</v>
      </c>
      <c r="D88" s="160" t="e">
        <f t="shared" si="42"/>
        <v>#VALUE!</v>
      </c>
      <c r="E88" s="160">
        <f t="shared" si="42"/>
        <v>-9.45945945945946E-2</v>
      </c>
      <c r="F88" s="160">
        <f t="shared" si="42"/>
        <v>0.11442786069651742</v>
      </c>
      <c r="G88" s="160">
        <f t="shared" si="42"/>
        <v>-2.2321428571428572E-2</v>
      </c>
      <c r="H88" s="160">
        <f t="shared" si="42"/>
        <v>4.5662100456621002E-2</v>
      </c>
      <c r="I88" s="160">
        <f t="shared" si="42"/>
        <v>4.3668122270742356E-3</v>
      </c>
      <c r="J88" s="160">
        <f t="shared" si="42"/>
        <v>-6.9565217391304349E-2</v>
      </c>
      <c r="K88" s="160">
        <f t="shared" si="42"/>
        <v>-0.17757009345794392</v>
      </c>
      <c r="L88" s="160">
        <f t="shared" ref="L88:T88" si="43">((L87-K87)/K87)</f>
        <v>-0.17613636363636365</v>
      </c>
      <c r="M88" s="160">
        <f t="shared" si="43"/>
        <v>-0.1310344827586207</v>
      </c>
      <c r="N88" s="160">
        <f t="shared" si="43"/>
        <v>-2.3809523809523808E-2</v>
      </c>
      <c r="O88" s="160">
        <f t="shared" si="43"/>
        <v>0.17073170731707318</v>
      </c>
      <c r="P88" s="160">
        <f t="shared" si="43"/>
        <v>-6.9444444444444441E-3</v>
      </c>
      <c r="Q88" s="160">
        <f t="shared" si="43"/>
        <v>0.12587412587412589</v>
      </c>
      <c r="R88" s="160">
        <f t="shared" si="43"/>
        <v>6.2111801242236024E-2</v>
      </c>
      <c r="S88" s="160">
        <f t="shared" si="43"/>
        <v>-1.1695906432748537E-2</v>
      </c>
      <c r="T88" s="160">
        <f t="shared" si="43"/>
        <v>9.4674556213017749E-2</v>
      </c>
    </row>
    <row r="89" spans="1:24" ht="52" thickBot="1" x14ac:dyDescent="0.25">
      <c r="A89" s="60" t="s">
        <v>16</v>
      </c>
      <c r="B89" s="160"/>
      <c r="C89" s="160"/>
      <c r="D89" s="160"/>
      <c r="E89" s="160"/>
      <c r="F89" s="160"/>
      <c r="G89" s="160">
        <f t="shared" ref="G89:T89" si="44">(G87-B87)/B87</f>
        <v>0.13471502590673576</v>
      </c>
      <c r="H89" s="160" t="e">
        <f t="shared" si="44"/>
        <v>#VALUE!</v>
      </c>
      <c r="I89" s="160">
        <f t="shared" si="44"/>
        <v>3.6036036036036036E-2</v>
      </c>
      <c r="J89" s="160">
        <f t="shared" si="44"/>
        <v>6.4676616915422883E-2</v>
      </c>
      <c r="K89" s="160">
        <f t="shared" si="44"/>
        <v>-0.21428571428571427</v>
      </c>
      <c r="L89" s="160">
        <f t="shared" si="44"/>
        <v>-0.33789954337899542</v>
      </c>
      <c r="M89" s="160">
        <f t="shared" si="44"/>
        <v>-0.44978165938864628</v>
      </c>
      <c r="N89" s="160">
        <f t="shared" si="44"/>
        <v>-0.4652173913043478</v>
      </c>
      <c r="O89" s="160">
        <f t="shared" si="44"/>
        <v>-0.32710280373831774</v>
      </c>
      <c r="P89" s="160">
        <f t="shared" si="44"/>
        <v>-0.1875</v>
      </c>
      <c r="Q89" s="160">
        <f t="shared" si="44"/>
        <v>0.1103448275862069</v>
      </c>
      <c r="R89" s="160">
        <f t="shared" si="44"/>
        <v>0.35714285714285715</v>
      </c>
      <c r="S89" s="160">
        <f t="shared" si="44"/>
        <v>0.37398373983739835</v>
      </c>
      <c r="T89" s="160">
        <f t="shared" si="44"/>
        <v>0.28472222222222221</v>
      </c>
    </row>
    <row r="90" spans="1:24" ht="52" thickBot="1" x14ac:dyDescent="0.25">
      <c r="A90" s="60" t="s">
        <v>17</v>
      </c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>
        <f>(L87-B87)/B87</f>
        <v>-0.24870466321243523</v>
      </c>
      <c r="M90" s="160" t="s">
        <v>68</v>
      </c>
      <c r="N90" s="160" t="s">
        <v>68</v>
      </c>
      <c r="O90" s="160" t="s">
        <v>68</v>
      </c>
      <c r="P90" s="160" t="s">
        <v>68</v>
      </c>
      <c r="Q90" s="160" t="s">
        <v>68</v>
      </c>
      <c r="R90" s="160" t="s">
        <v>68</v>
      </c>
      <c r="S90" s="160" t="s">
        <v>68</v>
      </c>
      <c r="T90" s="160" t="s">
        <v>68</v>
      </c>
    </row>
    <row r="91" spans="1:24" ht="35" thickBot="1" x14ac:dyDescent="0.25">
      <c r="A91" s="60" t="s">
        <v>18</v>
      </c>
      <c r="B91" s="161">
        <v>3856</v>
      </c>
      <c r="C91" s="161">
        <v>3752</v>
      </c>
      <c r="D91" s="161">
        <v>3680</v>
      </c>
      <c r="E91" s="161">
        <v>3516</v>
      </c>
      <c r="F91" s="161">
        <v>3428</v>
      </c>
      <c r="G91" s="159">
        <v>3359</v>
      </c>
      <c r="H91" s="159">
        <v>3320</v>
      </c>
      <c r="I91" s="159">
        <v>3274</v>
      </c>
      <c r="J91" s="159">
        <v>3178</v>
      </c>
      <c r="K91" s="159">
        <v>3086</v>
      </c>
      <c r="L91" s="159">
        <v>3082</v>
      </c>
      <c r="M91" s="162">
        <v>3102</v>
      </c>
      <c r="N91" s="162">
        <v>3150</v>
      </c>
      <c r="O91" s="162">
        <v>3249</v>
      </c>
      <c r="P91" s="162">
        <v>3333</v>
      </c>
      <c r="Q91" s="162">
        <v>3425</v>
      </c>
      <c r="R91" s="162">
        <v>3415</v>
      </c>
      <c r="S91" s="159">
        <v>3336</v>
      </c>
      <c r="T91" s="159">
        <v>3439</v>
      </c>
    </row>
    <row r="92" spans="1:24" ht="52" thickBot="1" x14ac:dyDescent="0.25">
      <c r="A92" s="60" t="s">
        <v>19</v>
      </c>
      <c r="B92" s="160"/>
      <c r="C92" s="160">
        <f t="shared" ref="C92:L92" si="45">(C91-B91)/B91</f>
        <v>-2.6970954356846474E-2</v>
      </c>
      <c r="D92" s="160">
        <f t="shared" si="45"/>
        <v>-1.9189765458422176E-2</v>
      </c>
      <c r="E92" s="160">
        <f t="shared" si="45"/>
        <v>-4.4565217391304347E-2</v>
      </c>
      <c r="F92" s="160">
        <f t="shared" si="45"/>
        <v>-2.502844141069397E-2</v>
      </c>
      <c r="G92" s="160">
        <f t="shared" si="45"/>
        <v>-2.0128354725787632E-2</v>
      </c>
      <c r="H92" s="160">
        <f t="shared" si="45"/>
        <v>-1.1610598392378685E-2</v>
      </c>
      <c r="I92" s="160">
        <f t="shared" si="45"/>
        <v>-1.3855421686746987E-2</v>
      </c>
      <c r="J92" s="160">
        <f t="shared" si="45"/>
        <v>-2.9321930360415395E-2</v>
      </c>
      <c r="K92" s="160">
        <f t="shared" si="45"/>
        <v>-2.8949024543738201E-2</v>
      </c>
      <c r="L92" s="160">
        <f t="shared" si="45"/>
        <v>-1.2961762799740765E-3</v>
      </c>
      <c r="M92" s="164">
        <f t="shared" ref="M92:T92" si="46">(M91-L91)/L91</f>
        <v>6.4892926670992862E-3</v>
      </c>
      <c r="N92" s="164">
        <f t="shared" si="46"/>
        <v>1.5473887814313346E-2</v>
      </c>
      <c r="O92" s="164">
        <f t="shared" si="46"/>
        <v>3.1428571428571431E-2</v>
      </c>
      <c r="P92" s="164">
        <f t="shared" si="46"/>
        <v>2.5854108956602031E-2</v>
      </c>
      <c r="Q92" s="164">
        <f t="shared" si="46"/>
        <v>2.7602760276027604E-2</v>
      </c>
      <c r="R92" s="164">
        <f t="shared" si="46"/>
        <v>-2.9197080291970801E-3</v>
      </c>
      <c r="S92" s="164">
        <f t="shared" si="46"/>
        <v>-2.3133235724743777E-2</v>
      </c>
      <c r="T92" s="164">
        <f t="shared" si="46"/>
        <v>3.0875299760191845E-2</v>
      </c>
    </row>
    <row r="93" spans="1:24" ht="52" thickBot="1" x14ac:dyDescent="0.25">
      <c r="A93" s="60" t="s">
        <v>20</v>
      </c>
      <c r="B93" s="160"/>
      <c r="C93" s="160"/>
      <c r="D93" s="160"/>
      <c r="E93" s="160"/>
      <c r="F93" s="160"/>
      <c r="G93" s="160">
        <f t="shared" ref="G93:L93" si="47">(G91-B91)/B91</f>
        <v>-0.12889004149377592</v>
      </c>
      <c r="H93" s="160">
        <f t="shared" si="47"/>
        <v>-0.11513859275053305</v>
      </c>
      <c r="I93" s="160">
        <f t="shared" si="47"/>
        <v>-0.11032608695652174</v>
      </c>
      <c r="J93" s="160">
        <f t="shared" si="47"/>
        <v>-9.6131968145620028E-2</v>
      </c>
      <c r="K93" s="160">
        <f t="shared" si="47"/>
        <v>-9.9766627771295219E-2</v>
      </c>
      <c r="L93" s="160">
        <f t="shared" si="47"/>
        <v>-8.2465019350997315E-2</v>
      </c>
      <c r="M93" s="164">
        <f t="shared" ref="M93:T93" si="48">(M91-H91)/H91</f>
        <v>-6.5662650602409639E-2</v>
      </c>
      <c r="N93" s="164">
        <f t="shared" si="48"/>
        <v>-3.7874160048869884E-2</v>
      </c>
      <c r="O93" s="164">
        <f t="shared" si="48"/>
        <v>2.2341095028319699E-2</v>
      </c>
      <c r="P93" s="164">
        <f t="shared" si="48"/>
        <v>8.0038885288399225E-2</v>
      </c>
      <c r="Q93" s="164">
        <f t="shared" si="48"/>
        <v>0.11129136924075275</v>
      </c>
      <c r="R93" s="164">
        <f t="shared" si="48"/>
        <v>0.10090264345583494</v>
      </c>
      <c r="S93" s="164">
        <f t="shared" si="48"/>
        <v>5.904761904761905E-2</v>
      </c>
      <c r="T93" s="164">
        <f t="shared" si="48"/>
        <v>5.8479532163742687E-2</v>
      </c>
    </row>
    <row r="94" spans="1:24" ht="52" thickBot="1" x14ac:dyDescent="0.25">
      <c r="A94" s="60" t="s">
        <v>21</v>
      </c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>
        <f t="shared" ref="L94:T94" si="49">(L91-B91)/B91</f>
        <v>-0.20072614107883818</v>
      </c>
      <c r="M94" s="148">
        <f t="shared" si="49"/>
        <v>-0.17324093816631131</v>
      </c>
      <c r="N94" s="148">
        <f t="shared" si="49"/>
        <v>-0.14402173913043478</v>
      </c>
      <c r="O94" s="148">
        <f t="shared" si="49"/>
        <v>-7.593856655290103E-2</v>
      </c>
      <c r="P94" s="148">
        <f t="shared" si="49"/>
        <v>-2.7712952158693117E-2</v>
      </c>
      <c r="Q94" s="148">
        <f t="shared" si="49"/>
        <v>1.9648704971717772E-2</v>
      </c>
      <c r="R94" s="148">
        <f t="shared" si="49"/>
        <v>2.86144578313253E-2</v>
      </c>
      <c r="S94" s="148">
        <f t="shared" si="49"/>
        <v>1.8937080024434942E-2</v>
      </c>
      <c r="T94" s="148">
        <f t="shared" si="49"/>
        <v>8.2127123977344244E-2</v>
      </c>
    </row>
    <row r="95" spans="1:24" ht="18" thickBot="1" x14ac:dyDescent="0.25">
      <c r="A95" s="60" t="s">
        <v>22</v>
      </c>
      <c r="B95" s="160">
        <f>B87/B91</f>
        <v>5.0051867219917015E-2</v>
      </c>
      <c r="C95" s="160" t="e">
        <f>C87/C91</f>
        <v>#VALUE!</v>
      </c>
      <c r="D95" s="160">
        <f>D87/D91</f>
        <v>6.0326086956521738E-2</v>
      </c>
      <c r="E95" s="160">
        <f>E87/E91</f>
        <v>5.7167235494880543E-2</v>
      </c>
      <c r="F95" s="160">
        <f>F87/F91</f>
        <v>6.5344224037339554E-2</v>
      </c>
      <c r="G95" s="160">
        <f t="shared" ref="G95:L95" si="50">G87/G91</f>
        <v>6.5197975587972606E-2</v>
      </c>
      <c r="H95" s="160">
        <f t="shared" si="50"/>
        <v>6.8975903614457837E-2</v>
      </c>
      <c r="I95" s="160">
        <f t="shared" si="50"/>
        <v>7.0250458155161885E-2</v>
      </c>
      <c r="J95" s="160">
        <f t="shared" si="50"/>
        <v>6.7337948395217118E-2</v>
      </c>
      <c r="K95" s="160">
        <f t="shared" si="50"/>
        <v>5.7031756318859365E-2</v>
      </c>
      <c r="L95" s="160">
        <f t="shared" si="50"/>
        <v>4.7047371836469822E-2</v>
      </c>
      <c r="M95" s="164">
        <f t="shared" ref="M95:R95" si="51">M87/M91</f>
        <v>4.0618955512572531E-2</v>
      </c>
      <c r="N95" s="164">
        <f t="shared" si="51"/>
        <v>3.9047619047619046E-2</v>
      </c>
      <c r="O95" s="164">
        <f t="shared" si="51"/>
        <v>4.4321329639889197E-2</v>
      </c>
      <c r="P95" s="164">
        <f t="shared" si="51"/>
        <v>4.2904290429042903E-2</v>
      </c>
      <c r="Q95" s="164">
        <f t="shared" si="51"/>
        <v>4.7007299270072994E-2</v>
      </c>
      <c r="R95" s="164">
        <f t="shared" si="51"/>
        <v>5.0073206442166909E-2</v>
      </c>
      <c r="S95" s="164">
        <f t="shared" ref="S95:T95" si="52">S87/S91</f>
        <v>5.0659472422062347E-2</v>
      </c>
      <c r="T95" s="164">
        <f t="shared" si="52"/>
        <v>5.3794707763884848E-2</v>
      </c>
    </row>
    <row r="96" spans="1:24" ht="52" thickBot="1" x14ac:dyDescent="0.25">
      <c r="A96" s="60" t="s">
        <v>23</v>
      </c>
      <c r="B96" s="160"/>
      <c r="C96" s="160" t="e">
        <f t="shared" ref="C96:K96" si="53">(C95-B95)</f>
        <v>#VALUE!</v>
      </c>
      <c r="D96" s="160" t="e">
        <f t="shared" si="53"/>
        <v>#VALUE!</v>
      </c>
      <c r="E96" s="160">
        <f t="shared" si="53"/>
        <v>-3.1588514616411947E-3</v>
      </c>
      <c r="F96" s="160">
        <f t="shared" si="53"/>
        <v>8.1769885424590114E-3</v>
      </c>
      <c r="G96" s="160">
        <f t="shared" si="53"/>
        <v>-1.4624844936694803E-4</v>
      </c>
      <c r="H96" s="160">
        <f t="shared" si="53"/>
        <v>3.7779280264852305E-3</v>
      </c>
      <c r="I96" s="160">
        <f t="shared" si="53"/>
        <v>1.2745545407040482E-3</v>
      </c>
      <c r="J96" s="160">
        <f t="shared" si="53"/>
        <v>-2.9125097599447675E-3</v>
      </c>
      <c r="K96" s="160">
        <f t="shared" si="53"/>
        <v>-1.0306192076357752E-2</v>
      </c>
      <c r="L96" s="160">
        <f t="shared" ref="L96:T96" si="54">(L95-K95)</f>
        <v>-9.9843844823895439E-3</v>
      </c>
      <c r="M96" s="160">
        <f t="shared" si="54"/>
        <v>-6.4284163238972902E-3</v>
      </c>
      <c r="N96" s="160">
        <f t="shared" si="54"/>
        <v>-1.571336464953485E-3</v>
      </c>
      <c r="O96" s="160">
        <f t="shared" si="54"/>
        <v>5.2737105922701505E-3</v>
      </c>
      <c r="P96" s="160">
        <f t="shared" si="54"/>
        <v>-1.4170392108462937E-3</v>
      </c>
      <c r="Q96" s="160">
        <f t="shared" si="54"/>
        <v>4.1030088410300911E-3</v>
      </c>
      <c r="R96" s="160">
        <f t="shared" si="54"/>
        <v>3.0659071720939152E-3</v>
      </c>
      <c r="S96" s="160">
        <f t="shared" si="54"/>
        <v>5.8626597989543811E-4</v>
      </c>
      <c r="T96" s="160">
        <f t="shared" si="54"/>
        <v>3.135235341822501E-3</v>
      </c>
    </row>
    <row r="97" spans="1:21" ht="52" thickBot="1" x14ac:dyDescent="0.25">
      <c r="A97" s="60" t="s">
        <v>24</v>
      </c>
      <c r="B97" s="160"/>
      <c r="C97" s="160"/>
      <c r="D97" s="160"/>
      <c r="E97" s="160"/>
      <c r="F97" s="160"/>
      <c r="G97" s="160">
        <f>G95-B95</f>
        <v>1.5146108368055591E-2</v>
      </c>
      <c r="H97" s="160" t="e">
        <f t="shared" ref="H97:K97" si="55">H95-C95</f>
        <v>#VALUE!</v>
      </c>
      <c r="I97" s="160">
        <f t="shared" si="55"/>
        <v>9.9243711986401473E-3</v>
      </c>
      <c r="J97" s="160">
        <f t="shared" si="55"/>
        <v>1.0170712900336575E-2</v>
      </c>
      <c r="K97" s="160">
        <f t="shared" si="55"/>
        <v>-8.312467718480189E-3</v>
      </c>
      <c r="L97" s="160">
        <f t="shared" ref="L97:T97" si="56">L95-G95</f>
        <v>-1.8150603751502785E-2</v>
      </c>
      <c r="M97" s="160">
        <f t="shared" si="56"/>
        <v>-2.8356948101885306E-2</v>
      </c>
      <c r="N97" s="160">
        <f t="shared" si="56"/>
        <v>-3.1202839107542839E-2</v>
      </c>
      <c r="O97" s="160">
        <f t="shared" si="56"/>
        <v>-2.3016618755327921E-2</v>
      </c>
      <c r="P97" s="160">
        <f t="shared" si="56"/>
        <v>-1.4127465889816462E-2</v>
      </c>
      <c r="Q97" s="160">
        <f t="shared" si="56"/>
        <v>-4.007256639682738E-5</v>
      </c>
      <c r="R97" s="160">
        <f t="shared" si="56"/>
        <v>9.454250929594378E-3</v>
      </c>
      <c r="S97" s="160">
        <f t="shared" si="56"/>
        <v>1.1611853374443301E-2</v>
      </c>
      <c r="T97" s="160">
        <f t="shared" si="56"/>
        <v>9.4733781239956516E-3</v>
      </c>
    </row>
    <row r="98" spans="1:21" ht="52" thickBot="1" x14ac:dyDescent="0.25">
      <c r="A98" s="60" t="s">
        <v>25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>
        <f>L95-B95</f>
        <v>-3.0044953834471935E-3</v>
      </c>
      <c r="M98" s="160" t="s">
        <v>68</v>
      </c>
      <c r="N98" s="160" t="s">
        <v>68</v>
      </c>
      <c r="O98" s="160" t="s">
        <v>68</v>
      </c>
      <c r="P98" s="160" t="s">
        <v>68</v>
      </c>
      <c r="Q98" s="160" t="s">
        <v>68</v>
      </c>
      <c r="R98" s="160" t="s">
        <v>68</v>
      </c>
      <c r="S98" s="160" t="s">
        <v>68</v>
      </c>
      <c r="T98" s="160" t="s">
        <v>68</v>
      </c>
    </row>
    <row r="99" spans="1:21" ht="16" x14ac:dyDescent="0.2">
      <c r="A99" s="4"/>
      <c r="B99" s="6"/>
      <c r="C99" s="6"/>
      <c r="D99" s="6"/>
      <c r="E99" s="6"/>
      <c r="F99" s="6"/>
      <c r="G99" s="5"/>
      <c r="H99" s="5"/>
      <c r="I99" s="5"/>
      <c r="J99" s="5"/>
      <c r="K99" s="5"/>
      <c r="L99" s="5"/>
    </row>
    <row r="100" spans="1:21" ht="16" x14ac:dyDescent="0.2">
      <c r="A100" s="7" t="s">
        <v>91</v>
      </c>
      <c r="B100" s="7"/>
      <c r="C100" s="7"/>
      <c r="D100" s="7"/>
      <c r="E100" s="7"/>
      <c r="F100" s="7"/>
      <c r="G100" s="8"/>
      <c r="H100" s="8"/>
      <c r="I100" s="8"/>
      <c r="J100" s="8"/>
      <c r="K100" s="8"/>
      <c r="L100" s="8"/>
      <c r="M100" s="9"/>
    </row>
    <row r="101" spans="1:21" ht="17" thickBot="1" x14ac:dyDescent="0.25">
      <c r="A101" s="10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9"/>
    </row>
    <row r="102" spans="1:21" ht="18" thickBot="1" x14ac:dyDescent="0.25">
      <c r="A102" s="70" t="s">
        <v>26</v>
      </c>
      <c r="B102" s="54" t="s">
        <v>0</v>
      </c>
      <c r="C102" s="54" t="s">
        <v>1</v>
      </c>
      <c r="D102" s="54" t="s">
        <v>2</v>
      </c>
      <c r="E102" s="54" t="s">
        <v>3</v>
      </c>
      <c r="F102" s="54" t="s">
        <v>4</v>
      </c>
      <c r="G102" s="54" t="s">
        <v>5</v>
      </c>
      <c r="H102" s="54" t="s">
        <v>6</v>
      </c>
      <c r="I102" s="54" t="s">
        <v>7</v>
      </c>
      <c r="J102" s="54" t="s">
        <v>8</v>
      </c>
      <c r="K102" s="54" t="s">
        <v>9</v>
      </c>
      <c r="L102" s="54" t="s">
        <v>10</v>
      </c>
      <c r="M102" s="54" t="s">
        <v>66</v>
      </c>
      <c r="N102" s="54" t="s">
        <v>75</v>
      </c>
      <c r="O102" s="54" t="s">
        <v>76</v>
      </c>
      <c r="P102" s="54" t="s">
        <v>77</v>
      </c>
      <c r="Q102" s="54" t="s">
        <v>78</v>
      </c>
      <c r="R102" s="54" t="s">
        <v>79</v>
      </c>
      <c r="S102" s="54" t="s">
        <v>81</v>
      </c>
      <c r="T102" s="54" t="s">
        <v>87</v>
      </c>
      <c r="U102" s="70" t="s">
        <v>27</v>
      </c>
    </row>
    <row r="103" spans="1:21" ht="18" thickBot="1" x14ac:dyDescent="0.25">
      <c r="A103" s="71" t="s">
        <v>28</v>
      </c>
      <c r="B103" s="72" t="s">
        <v>46</v>
      </c>
      <c r="C103" s="72">
        <f t="shared" ref="C103:I103" si="57">-C73</f>
        <v>-30</v>
      </c>
      <c r="D103" s="72">
        <f t="shared" si="57"/>
        <v>-22</v>
      </c>
      <c r="E103" s="72">
        <f t="shared" si="57"/>
        <v>-26</v>
      </c>
      <c r="F103" s="72">
        <f t="shared" si="57"/>
        <v>-22</v>
      </c>
      <c r="G103" s="72">
        <f t="shared" si="57"/>
        <v>-22</v>
      </c>
      <c r="H103" s="72">
        <f t="shared" si="57"/>
        <v>-22</v>
      </c>
      <c r="I103" s="72">
        <f t="shared" si="57"/>
        <v>-22</v>
      </c>
      <c r="J103" s="72"/>
      <c r="K103" s="72"/>
      <c r="L103" s="72"/>
      <c r="M103" s="72" t="s">
        <v>46</v>
      </c>
      <c r="N103" s="72" t="s">
        <v>46</v>
      </c>
      <c r="O103" s="72" t="s">
        <v>46</v>
      </c>
      <c r="P103" s="72" t="s">
        <v>46</v>
      </c>
      <c r="Q103" s="72" t="s">
        <v>46</v>
      </c>
      <c r="R103" s="72" t="s">
        <v>46</v>
      </c>
      <c r="S103" s="72" t="s">
        <v>46</v>
      </c>
      <c r="T103" s="76" t="s">
        <v>46</v>
      </c>
      <c r="U103" s="72">
        <f t="shared" ref="U103:U117" si="58">_xlfn.AGGREGATE(1,6, C103:S103)</f>
        <v>-23.714285714285715</v>
      </c>
    </row>
    <row r="104" spans="1:21" ht="18" thickBot="1" x14ac:dyDescent="0.25">
      <c r="A104" s="71" t="s">
        <v>29</v>
      </c>
      <c r="B104" s="73" t="s">
        <v>42</v>
      </c>
      <c r="C104" s="72">
        <f t="shared" ref="C104:T115" si="59">B73-C74</f>
        <v>-1</v>
      </c>
      <c r="D104" s="72">
        <f t="shared" si="59"/>
        <v>3</v>
      </c>
      <c r="E104" s="72">
        <f t="shared" si="59"/>
        <v>4</v>
      </c>
      <c r="F104" s="72">
        <f t="shared" si="59"/>
        <v>-1</v>
      </c>
      <c r="G104" s="72">
        <f t="shared" si="59"/>
        <v>1</v>
      </c>
      <c r="H104" s="72">
        <f t="shared" si="59"/>
        <v>0</v>
      </c>
      <c r="I104" s="72">
        <f t="shared" si="59"/>
        <v>1</v>
      </c>
      <c r="J104" s="72">
        <f t="shared" si="59"/>
        <v>-2</v>
      </c>
      <c r="K104" s="72"/>
      <c r="L104" s="72"/>
      <c r="M104" s="72" t="s">
        <v>46</v>
      </c>
      <c r="N104" s="72" t="s">
        <v>46</v>
      </c>
      <c r="O104" s="72" t="s">
        <v>46</v>
      </c>
      <c r="P104" s="72" t="s">
        <v>46</v>
      </c>
      <c r="Q104" s="72" t="s">
        <v>46</v>
      </c>
      <c r="R104" s="72" t="s">
        <v>46</v>
      </c>
      <c r="S104" s="72" t="s">
        <v>46</v>
      </c>
      <c r="T104" s="76" t="s">
        <v>46</v>
      </c>
      <c r="U104" s="72">
        <f t="shared" si="58"/>
        <v>0.625</v>
      </c>
    </row>
    <row r="105" spans="1:21" ht="18" thickBot="1" x14ac:dyDescent="0.25">
      <c r="A105" s="71" t="s">
        <v>30</v>
      </c>
      <c r="B105" s="73" t="s">
        <v>42</v>
      </c>
      <c r="C105" s="72">
        <f t="shared" si="59"/>
        <v>-2</v>
      </c>
      <c r="D105" s="72">
        <f t="shared" si="59"/>
        <v>3</v>
      </c>
      <c r="E105" s="72">
        <f t="shared" si="59"/>
        <v>4</v>
      </c>
      <c r="F105" s="72">
        <f t="shared" si="59"/>
        <v>0</v>
      </c>
      <c r="G105" s="72">
        <f t="shared" si="59"/>
        <v>3</v>
      </c>
      <c r="H105" s="72">
        <f t="shared" si="59"/>
        <v>-1</v>
      </c>
      <c r="I105" s="72">
        <f t="shared" si="59"/>
        <v>1</v>
      </c>
      <c r="J105" s="72">
        <f t="shared" si="59"/>
        <v>3</v>
      </c>
      <c r="K105" s="72">
        <f>J74-K75</f>
        <v>4</v>
      </c>
      <c r="L105" s="72"/>
      <c r="M105" s="72" t="s">
        <v>46</v>
      </c>
      <c r="N105" s="72" t="s">
        <v>46</v>
      </c>
      <c r="O105" s="72" t="s">
        <v>46</v>
      </c>
      <c r="P105" s="72" t="s">
        <v>46</v>
      </c>
      <c r="Q105" s="72" t="s">
        <v>46</v>
      </c>
      <c r="R105" s="72" t="s">
        <v>46</v>
      </c>
      <c r="S105" s="72" t="s">
        <v>46</v>
      </c>
      <c r="T105" s="76" t="s">
        <v>46</v>
      </c>
      <c r="U105" s="72">
        <f t="shared" si="58"/>
        <v>1.6666666666666667</v>
      </c>
    </row>
    <row r="106" spans="1:21" ht="18" thickBot="1" x14ac:dyDescent="0.25">
      <c r="A106" s="71" t="s">
        <v>31</v>
      </c>
      <c r="B106" s="73" t="s">
        <v>42</v>
      </c>
      <c r="C106" s="72">
        <f t="shared" si="59"/>
        <v>-1</v>
      </c>
      <c r="D106" s="72">
        <f t="shared" si="59"/>
        <v>1</v>
      </c>
      <c r="E106" s="72">
        <f t="shared" si="59"/>
        <v>1</v>
      </c>
      <c r="F106" s="72">
        <f t="shared" si="59"/>
        <v>2</v>
      </c>
      <c r="G106" s="72">
        <f t="shared" si="59"/>
        <v>-1</v>
      </c>
      <c r="H106" s="72">
        <f t="shared" si="59"/>
        <v>0</v>
      </c>
      <c r="I106" s="72">
        <f t="shared" si="59"/>
        <v>1</v>
      </c>
      <c r="J106" s="72">
        <f t="shared" si="59"/>
        <v>3</v>
      </c>
      <c r="K106" s="72">
        <f>J75-K76</f>
        <v>3</v>
      </c>
      <c r="L106" s="72">
        <f>K75-L76</f>
        <v>2</v>
      </c>
      <c r="M106" s="72" t="s">
        <v>46</v>
      </c>
      <c r="N106" s="72" t="s">
        <v>46</v>
      </c>
      <c r="O106" s="72" t="s">
        <v>46</v>
      </c>
      <c r="P106" s="72" t="s">
        <v>46</v>
      </c>
      <c r="Q106" s="72" t="s">
        <v>46</v>
      </c>
      <c r="R106" s="72" t="s">
        <v>46</v>
      </c>
      <c r="S106" s="72" t="s">
        <v>46</v>
      </c>
      <c r="T106" s="76" t="s">
        <v>46</v>
      </c>
      <c r="U106" s="72">
        <f t="shared" si="58"/>
        <v>1.1000000000000001</v>
      </c>
    </row>
    <row r="107" spans="1:21" ht="18" thickBot="1" x14ac:dyDescent="0.25">
      <c r="A107" s="71" t="s">
        <v>32</v>
      </c>
      <c r="B107" s="73" t="s">
        <v>42</v>
      </c>
      <c r="C107" s="72" t="s">
        <v>12</v>
      </c>
      <c r="D107" s="72">
        <f t="shared" si="59"/>
        <v>2</v>
      </c>
      <c r="E107" s="72" t="s">
        <v>12</v>
      </c>
      <c r="F107" s="72">
        <f t="shared" si="59"/>
        <v>2</v>
      </c>
      <c r="G107" s="72">
        <f t="shared" si="59"/>
        <v>3</v>
      </c>
      <c r="H107" s="72">
        <f t="shared" si="59"/>
        <v>1</v>
      </c>
      <c r="I107" s="72">
        <f t="shared" si="59"/>
        <v>-1</v>
      </c>
      <c r="J107" s="72">
        <f t="shared" si="59"/>
        <v>0</v>
      </c>
      <c r="K107" s="72">
        <f t="shared" si="59"/>
        <v>-1</v>
      </c>
      <c r="L107" s="72">
        <f t="shared" si="59"/>
        <v>0</v>
      </c>
      <c r="M107" s="72">
        <f>L76-M77</f>
        <v>1</v>
      </c>
      <c r="N107" s="72">
        <f t="shared" ref="N107:R107" si="60">M76-N77</f>
        <v>-22</v>
      </c>
      <c r="O107" s="72">
        <f t="shared" si="60"/>
        <v>-32</v>
      </c>
      <c r="P107" s="72">
        <f t="shared" si="60"/>
        <v>-25</v>
      </c>
      <c r="Q107" s="72">
        <f t="shared" si="60"/>
        <v>-31</v>
      </c>
      <c r="R107" s="72">
        <f t="shared" si="60"/>
        <v>-28</v>
      </c>
      <c r="S107" s="72">
        <f>R76-S77</f>
        <v>-27</v>
      </c>
      <c r="T107" s="76">
        <f>S76-T77</f>
        <v>-28</v>
      </c>
      <c r="U107" s="72">
        <f t="shared" si="58"/>
        <v>-10.533333333333333</v>
      </c>
    </row>
    <row r="108" spans="1:21" ht="18" thickBot="1" x14ac:dyDescent="0.25">
      <c r="A108" s="71" t="s">
        <v>33</v>
      </c>
      <c r="B108" s="73" t="s">
        <v>42</v>
      </c>
      <c r="C108" s="72" t="s">
        <v>12</v>
      </c>
      <c r="D108" s="72" t="s">
        <v>12</v>
      </c>
      <c r="E108" s="72">
        <f t="shared" si="59"/>
        <v>2</v>
      </c>
      <c r="F108" s="72" t="s">
        <v>12</v>
      </c>
      <c r="G108" s="72">
        <f t="shared" si="59"/>
        <v>-1</v>
      </c>
      <c r="H108" s="72">
        <f t="shared" si="59"/>
        <v>1</v>
      </c>
      <c r="I108" s="72">
        <f t="shared" si="59"/>
        <v>1</v>
      </c>
      <c r="J108" s="72">
        <f t="shared" si="59"/>
        <v>0</v>
      </c>
      <c r="K108" s="72">
        <f t="shared" si="59"/>
        <v>2</v>
      </c>
      <c r="L108" s="72">
        <f t="shared" si="59"/>
        <v>1</v>
      </c>
      <c r="M108" s="72">
        <f t="shared" si="59"/>
        <v>2</v>
      </c>
      <c r="N108" s="72">
        <f t="shared" si="59"/>
        <v>1</v>
      </c>
      <c r="O108" s="72">
        <f t="shared" si="59"/>
        <v>1</v>
      </c>
      <c r="P108" s="72">
        <f t="shared" si="59"/>
        <v>4</v>
      </c>
      <c r="Q108" s="72">
        <f t="shared" si="59"/>
        <v>0</v>
      </c>
      <c r="R108" s="72">
        <f t="shared" si="59"/>
        <v>1</v>
      </c>
      <c r="S108" s="72">
        <f t="shared" si="59"/>
        <v>0</v>
      </c>
      <c r="T108" s="76">
        <f t="shared" si="59"/>
        <v>0</v>
      </c>
      <c r="U108" s="72">
        <f t="shared" si="58"/>
        <v>1.0714285714285714</v>
      </c>
    </row>
    <row r="109" spans="1:21" ht="18" thickBot="1" x14ac:dyDescent="0.25">
      <c r="A109" s="71" t="s">
        <v>34</v>
      </c>
      <c r="B109" s="73" t="s">
        <v>42</v>
      </c>
      <c r="C109" s="72">
        <f t="shared" si="59"/>
        <v>1</v>
      </c>
      <c r="D109" s="72" t="s">
        <v>12</v>
      </c>
      <c r="E109" s="72">
        <f t="shared" si="59"/>
        <v>0</v>
      </c>
      <c r="F109" s="72">
        <f t="shared" si="59"/>
        <v>2</v>
      </c>
      <c r="G109" s="72">
        <f t="shared" si="59"/>
        <v>1</v>
      </c>
      <c r="H109" s="72">
        <f t="shared" si="59"/>
        <v>0</v>
      </c>
      <c r="I109" s="72">
        <f t="shared" si="59"/>
        <v>1</v>
      </c>
      <c r="J109" s="72">
        <f t="shared" si="59"/>
        <v>-1</v>
      </c>
      <c r="K109" s="72">
        <f t="shared" si="59"/>
        <v>2</v>
      </c>
      <c r="L109" s="72">
        <f t="shared" si="59"/>
        <v>1</v>
      </c>
      <c r="M109" s="72">
        <f t="shared" si="59"/>
        <v>2</v>
      </c>
      <c r="N109" s="72">
        <f t="shared" si="59"/>
        <v>-1</v>
      </c>
      <c r="O109" s="72">
        <f t="shared" si="59"/>
        <v>-1</v>
      </c>
      <c r="P109" s="72">
        <f t="shared" si="59"/>
        <v>2</v>
      </c>
      <c r="Q109" s="72">
        <f t="shared" si="59"/>
        <v>0</v>
      </c>
      <c r="R109" s="72">
        <f t="shared" si="59"/>
        <v>1</v>
      </c>
      <c r="S109" s="72">
        <f t="shared" si="59"/>
        <v>2</v>
      </c>
      <c r="T109" s="76">
        <f t="shared" si="59"/>
        <v>0</v>
      </c>
      <c r="U109" s="72">
        <f t="shared" si="58"/>
        <v>0.75</v>
      </c>
    </row>
    <row r="110" spans="1:21" ht="18" thickBot="1" x14ac:dyDescent="0.25">
      <c r="A110" s="71" t="s">
        <v>35</v>
      </c>
      <c r="B110" s="73" t="s">
        <v>42</v>
      </c>
      <c r="C110" s="72">
        <f t="shared" si="59"/>
        <v>0</v>
      </c>
      <c r="D110" s="72">
        <f t="shared" si="59"/>
        <v>-1</v>
      </c>
      <c r="E110" s="72">
        <f t="shared" si="59"/>
        <v>0</v>
      </c>
      <c r="F110" s="72">
        <f t="shared" si="59"/>
        <v>3</v>
      </c>
      <c r="G110" s="72">
        <f t="shared" si="59"/>
        <v>1</v>
      </c>
      <c r="H110" s="72">
        <f t="shared" si="59"/>
        <v>-1</v>
      </c>
      <c r="I110" s="72">
        <f t="shared" si="59"/>
        <v>0</v>
      </c>
      <c r="J110" s="72">
        <f t="shared" si="59"/>
        <v>0</v>
      </c>
      <c r="K110" s="72">
        <f t="shared" si="59"/>
        <v>1</v>
      </c>
      <c r="L110" s="72">
        <f t="shared" si="59"/>
        <v>1</v>
      </c>
      <c r="M110" s="72">
        <f t="shared" si="59"/>
        <v>-1</v>
      </c>
      <c r="N110" s="72">
        <f t="shared" si="59"/>
        <v>1</v>
      </c>
      <c r="O110" s="72">
        <f t="shared" si="59"/>
        <v>1</v>
      </c>
      <c r="P110" s="72">
        <f t="shared" si="59"/>
        <v>3</v>
      </c>
      <c r="Q110" s="72">
        <f t="shared" si="59"/>
        <v>3</v>
      </c>
      <c r="R110" s="72">
        <f t="shared" si="59"/>
        <v>0</v>
      </c>
      <c r="S110" s="72">
        <f t="shared" si="59"/>
        <v>1</v>
      </c>
      <c r="T110" s="76">
        <f t="shared" si="59"/>
        <v>1</v>
      </c>
      <c r="U110" s="72">
        <f t="shared" si="58"/>
        <v>0.70588235294117652</v>
      </c>
    </row>
    <row r="111" spans="1:21" ht="18" thickBot="1" x14ac:dyDescent="0.25">
      <c r="A111" s="71" t="s">
        <v>36</v>
      </c>
      <c r="B111" s="73" t="s">
        <v>42</v>
      </c>
      <c r="C111" s="72">
        <f t="shared" si="59"/>
        <v>0</v>
      </c>
      <c r="D111" s="72">
        <f t="shared" si="59"/>
        <v>1</v>
      </c>
      <c r="E111" s="72">
        <f t="shared" si="59"/>
        <v>0</v>
      </c>
      <c r="F111" s="72">
        <f t="shared" si="59"/>
        <v>1</v>
      </c>
      <c r="G111" s="72">
        <f t="shared" si="59"/>
        <v>0</v>
      </c>
      <c r="H111" s="72">
        <f t="shared" si="59"/>
        <v>2</v>
      </c>
      <c r="I111" s="72">
        <f t="shared" si="59"/>
        <v>1</v>
      </c>
      <c r="J111" s="72">
        <f t="shared" si="59"/>
        <v>2</v>
      </c>
      <c r="K111" s="72">
        <f t="shared" si="59"/>
        <v>4</v>
      </c>
      <c r="L111" s="72">
        <f t="shared" si="59"/>
        <v>3</v>
      </c>
      <c r="M111" s="72">
        <f t="shared" si="59"/>
        <v>2</v>
      </c>
      <c r="N111" s="72">
        <f t="shared" si="59"/>
        <v>0</v>
      </c>
      <c r="O111" s="72">
        <f t="shared" si="59"/>
        <v>1</v>
      </c>
      <c r="P111" s="72">
        <f t="shared" si="59"/>
        <v>1</v>
      </c>
      <c r="Q111" s="72">
        <f t="shared" si="59"/>
        <v>-1</v>
      </c>
      <c r="R111" s="72">
        <f t="shared" si="59"/>
        <v>0</v>
      </c>
      <c r="S111" s="72">
        <f t="shared" si="59"/>
        <v>5</v>
      </c>
      <c r="T111" s="76">
        <f t="shared" si="59"/>
        <v>0</v>
      </c>
      <c r="U111" s="72">
        <f t="shared" si="58"/>
        <v>1.2941176470588236</v>
      </c>
    </row>
    <row r="112" spans="1:21" ht="18" thickBot="1" x14ac:dyDescent="0.25">
      <c r="A112" s="71" t="s">
        <v>37</v>
      </c>
      <c r="B112" s="73" t="s">
        <v>42</v>
      </c>
      <c r="C112" s="72">
        <f t="shared" si="59"/>
        <v>4</v>
      </c>
      <c r="D112" s="72">
        <f t="shared" si="59"/>
        <v>1</v>
      </c>
      <c r="E112" s="72">
        <f t="shared" si="59"/>
        <v>0</v>
      </c>
      <c r="F112" s="72">
        <f t="shared" si="59"/>
        <v>2</v>
      </c>
      <c r="G112" s="72">
        <f t="shared" si="59"/>
        <v>3</v>
      </c>
      <c r="H112" s="72">
        <f t="shared" si="59"/>
        <v>-1</v>
      </c>
      <c r="I112" s="72">
        <f t="shared" si="59"/>
        <v>0</v>
      </c>
      <c r="J112" s="72">
        <f t="shared" si="59"/>
        <v>0</v>
      </c>
      <c r="K112" s="72">
        <f t="shared" si="59"/>
        <v>3</v>
      </c>
      <c r="L112" s="72">
        <f t="shared" si="59"/>
        <v>-1</v>
      </c>
      <c r="M112" s="72">
        <f t="shared" si="59"/>
        <v>1</v>
      </c>
      <c r="N112" s="72">
        <f t="shared" si="59"/>
        <v>5</v>
      </c>
      <c r="O112" s="72">
        <f t="shared" si="59"/>
        <v>3</v>
      </c>
      <c r="P112" s="72">
        <f t="shared" si="59"/>
        <v>0</v>
      </c>
      <c r="Q112" s="72">
        <f t="shared" si="59"/>
        <v>2</v>
      </c>
      <c r="R112" s="72">
        <f t="shared" si="59"/>
        <v>-1</v>
      </c>
      <c r="S112" s="72">
        <f t="shared" si="59"/>
        <v>1</v>
      </c>
      <c r="T112" s="76">
        <f t="shared" si="59"/>
        <v>1</v>
      </c>
      <c r="U112" s="72">
        <f t="shared" si="58"/>
        <v>1.2941176470588236</v>
      </c>
    </row>
    <row r="113" spans="1:21" ht="18" thickBot="1" x14ac:dyDescent="0.25">
      <c r="A113" s="71" t="s">
        <v>38</v>
      </c>
      <c r="B113" s="73" t="s">
        <v>42</v>
      </c>
      <c r="C113" s="72" t="e">
        <f>B82-C83</f>
        <v>#VALUE!</v>
      </c>
      <c r="D113" s="72">
        <f t="shared" si="59"/>
        <v>1</v>
      </c>
      <c r="E113" s="72">
        <f t="shared" si="59"/>
        <v>0</v>
      </c>
      <c r="F113" s="72">
        <f t="shared" si="59"/>
        <v>1</v>
      </c>
      <c r="G113" s="72">
        <f t="shared" si="59"/>
        <v>2</v>
      </c>
      <c r="H113" s="72">
        <f t="shared" si="59"/>
        <v>1</v>
      </c>
      <c r="I113" s="72">
        <f t="shared" si="59"/>
        <v>0</v>
      </c>
      <c r="J113" s="72">
        <f t="shared" si="59"/>
        <v>1</v>
      </c>
      <c r="K113" s="72">
        <f t="shared" si="59"/>
        <v>4</v>
      </c>
      <c r="L113" s="72">
        <f t="shared" si="59"/>
        <v>3</v>
      </c>
      <c r="M113" s="72">
        <f t="shared" si="59"/>
        <v>2</v>
      </c>
      <c r="N113" s="72">
        <f t="shared" ref="N113:T113" si="61">M82-N83</f>
        <v>5</v>
      </c>
      <c r="O113" s="72">
        <f t="shared" si="61"/>
        <v>1</v>
      </c>
      <c r="P113" s="72">
        <f t="shared" si="61"/>
        <v>3</v>
      </c>
      <c r="Q113" s="72">
        <f t="shared" si="61"/>
        <v>3</v>
      </c>
      <c r="R113" s="72">
        <f t="shared" si="61"/>
        <v>1</v>
      </c>
      <c r="S113" s="72">
        <f t="shared" si="61"/>
        <v>5</v>
      </c>
      <c r="T113" s="76">
        <f t="shared" si="61"/>
        <v>1</v>
      </c>
      <c r="U113" s="72">
        <f t="shared" si="58"/>
        <v>2.0625</v>
      </c>
    </row>
    <row r="114" spans="1:21" ht="18" thickBot="1" x14ac:dyDescent="0.25">
      <c r="A114" s="71" t="s">
        <v>39</v>
      </c>
      <c r="B114" s="73" t="s">
        <v>42</v>
      </c>
      <c r="C114" s="72">
        <f t="shared" si="59"/>
        <v>-1</v>
      </c>
      <c r="D114" s="72" t="e">
        <f t="shared" si="59"/>
        <v>#VALUE!</v>
      </c>
      <c r="E114" s="72">
        <f t="shared" si="59"/>
        <v>1</v>
      </c>
      <c r="F114" s="72">
        <f t="shared" si="59"/>
        <v>2</v>
      </c>
      <c r="G114" s="72">
        <f t="shared" si="59"/>
        <v>4</v>
      </c>
      <c r="H114" s="72">
        <f t="shared" si="59"/>
        <v>1</v>
      </c>
      <c r="I114" s="72">
        <f t="shared" si="59"/>
        <v>0</v>
      </c>
      <c r="J114" s="72">
        <f t="shared" si="59"/>
        <v>0</v>
      </c>
      <c r="K114" s="72">
        <f t="shared" si="59"/>
        <v>2</v>
      </c>
      <c r="L114" s="72">
        <f t="shared" si="59"/>
        <v>0</v>
      </c>
      <c r="M114" s="72">
        <f t="shared" si="59"/>
        <v>3</v>
      </c>
      <c r="N114" s="72">
        <f t="shared" si="59"/>
        <v>2</v>
      </c>
      <c r="O114" s="72">
        <f t="shared" si="59"/>
        <v>1</v>
      </c>
      <c r="P114" s="72">
        <f t="shared" si="59"/>
        <v>2</v>
      </c>
      <c r="Q114" s="72">
        <f t="shared" si="59"/>
        <v>0</v>
      </c>
      <c r="R114" s="72">
        <f t="shared" si="59"/>
        <v>3</v>
      </c>
      <c r="S114" s="72">
        <f t="shared" si="59"/>
        <v>2</v>
      </c>
      <c r="T114" s="76">
        <f t="shared" si="59"/>
        <v>3</v>
      </c>
      <c r="U114" s="72">
        <f t="shared" si="58"/>
        <v>1.375</v>
      </c>
    </row>
    <row r="115" spans="1:21" ht="18" thickBot="1" x14ac:dyDescent="0.25">
      <c r="A115" s="71" t="s">
        <v>40</v>
      </c>
      <c r="B115" s="73" t="s">
        <v>42</v>
      </c>
      <c r="C115" s="72" t="e">
        <f>B84-C85</f>
        <v>#VALUE!</v>
      </c>
      <c r="D115" s="72" t="e">
        <f>C84-D85</f>
        <v>#VALUE!</v>
      </c>
      <c r="E115" s="72" t="e">
        <f>D84-E85</f>
        <v>#VALUE!</v>
      </c>
      <c r="F115" s="72">
        <f>E84-F85</f>
        <v>1</v>
      </c>
      <c r="G115" s="72">
        <f>F84-G85</f>
        <v>1</v>
      </c>
      <c r="H115" s="72">
        <f t="shared" si="59"/>
        <v>-3</v>
      </c>
      <c r="I115" s="72">
        <f t="shared" si="59"/>
        <v>0</v>
      </c>
      <c r="J115" s="72">
        <f t="shared" si="59"/>
        <v>-1</v>
      </c>
      <c r="K115" s="72">
        <f t="shared" si="59"/>
        <v>0</v>
      </c>
      <c r="L115" s="72">
        <f t="shared" si="59"/>
        <v>-1</v>
      </c>
      <c r="M115" s="72">
        <f t="shared" si="59"/>
        <v>1</v>
      </c>
      <c r="N115" s="72">
        <f t="shared" si="59"/>
        <v>2</v>
      </c>
      <c r="O115" s="72">
        <f t="shared" si="59"/>
        <v>-1</v>
      </c>
      <c r="P115" s="72">
        <f t="shared" si="59"/>
        <v>1</v>
      </c>
      <c r="Q115" s="72">
        <f t="shared" si="59"/>
        <v>0</v>
      </c>
      <c r="R115" s="72">
        <f t="shared" si="59"/>
        <v>1</v>
      </c>
      <c r="S115" s="72">
        <f t="shared" si="59"/>
        <v>1</v>
      </c>
      <c r="T115" s="76">
        <f t="shared" si="59"/>
        <v>-1</v>
      </c>
      <c r="U115" s="72">
        <f t="shared" si="58"/>
        <v>0.14285714285714285</v>
      </c>
    </row>
    <row r="116" spans="1:21" ht="18" thickBot="1" x14ac:dyDescent="0.25">
      <c r="A116" s="74" t="s">
        <v>41</v>
      </c>
      <c r="B116" s="48" t="s">
        <v>42</v>
      </c>
      <c r="C116" s="75" t="s">
        <v>46</v>
      </c>
      <c r="D116" s="75" t="s">
        <v>46</v>
      </c>
      <c r="E116" s="75" t="s">
        <v>46</v>
      </c>
      <c r="F116" s="76">
        <f t="shared" ref="F116:M116" si="62">B74-F78</f>
        <v>4</v>
      </c>
      <c r="G116" s="76">
        <f t="shared" si="62"/>
        <v>5</v>
      </c>
      <c r="H116" s="76">
        <f t="shared" si="62"/>
        <v>10</v>
      </c>
      <c r="I116" s="76">
        <f t="shared" si="62"/>
        <v>1</v>
      </c>
      <c r="J116" s="76">
        <f t="shared" si="62"/>
        <v>2</v>
      </c>
      <c r="K116" s="76">
        <f t="shared" si="62"/>
        <v>2</v>
      </c>
      <c r="L116" s="76">
        <f t="shared" si="62"/>
        <v>4</v>
      </c>
      <c r="M116" s="76">
        <f t="shared" si="62"/>
        <v>8</v>
      </c>
      <c r="N116" s="76">
        <f>J74-N78</f>
        <v>8</v>
      </c>
      <c r="O116" s="76" t="s">
        <v>46</v>
      </c>
      <c r="P116" s="76" t="s">
        <v>46</v>
      </c>
      <c r="Q116" s="76" t="s">
        <v>46</v>
      </c>
      <c r="R116" s="76" t="s">
        <v>46</v>
      </c>
      <c r="S116" s="76" t="s">
        <v>46</v>
      </c>
      <c r="T116" s="76" t="s">
        <v>46</v>
      </c>
      <c r="U116" s="72">
        <f t="shared" si="58"/>
        <v>4.8888888888888893</v>
      </c>
    </row>
    <row r="117" spans="1:21" ht="18" thickBot="1" x14ac:dyDescent="0.25">
      <c r="A117" s="74" t="s">
        <v>43</v>
      </c>
      <c r="B117" s="48" t="s">
        <v>42</v>
      </c>
      <c r="C117" s="75" t="s">
        <v>46</v>
      </c>
      <c r="D117" s="75" t="s">
        <v>46</v>
      </c>
      <c r="E117" s="75" t="s">
        <v>46</v>
      </c>
      <c r="F117" s="75" t="s">
        <v>46</v>
      </c>
      <c r="G117" s="75">
        <f t="shared" ref="G117:M117" si="63">B80-G85</f>
        <v>4</v>
      </c>
      <c r="H117" s="75">
        <f t="shared" si="63"/>
        <v>3</v>
      </c>
      <c r="I117" s="75">
        <f t="shared" si="63"/>
        <v>5</v>
      </c>
      <c r="J117" s="75">
        <f t="shared" si="63"/>
        <v>4</v>
      </c>
      <c r="K117" s="75">
        <f t="shared" si="63"/>
        <v>-1</v>
      </c>
      <c r="L117" s="75">
        <f t="shared" si="63"/>
        <v>4</v>
      </c>
      <c r="M117" s="75">
        <f t="shared" si="63"/>
        <v>6</v>
      </c>
      <c r="N117" s="75">
        <f t="shared" ref="N117:T117" si="64">I80-N85</f>
        <v>13</v>
      </c>
      <c r="O117" s="75">
        <f t="shared" si="64"/>
        <v>6</v>
      </c>
      <c r="P117" s="75">
        <f t="shared" si="64"/>
        <v>11</v>
      </c>
      <c r="Q117" s="75">
        <f t="shared" si="64"/>
        <v>10</v>
      </c>
      <c r="R117" s="75">
        <f t="shared" si="64"/>
        <v>7</v>
      </c>
      <c r="S117" s="75">
        <f t="shared" si="64"/>
        <v>8</v>
      </c>
      <c r="T117" s="106">
        <f t="shared" si="64"/>
        <v>5</v>
      </c>
      <c r="U117" s="72">
        <f t="shared" si="58"/>
        <v>6.1538461538461542</v>
      </c>
    </row>
    <row r="118" spans="1:21" ht="16" x14ac:dyDescent="0.2">
      <c r="A118" s="17"/>
      <c r="B118" s="18"/>
      <c r="C118" s="19"/>
      <c r="D118" s="19"/>
      <c r="E118" s="19"/>
      <c r="F118" s="19"/>
      <c r="G118" s="19"/>
      <c r="H118" s="20"/>
      <c r="I118" s="20"/>
      <c r="J118" s="20"/>
      <c r="K118" s="20"/>
      <c r="L118" s="20"/>
      <c r="M118" s="19"/>
    </row>
    <row r="119" spans="1:21" ht="16" x14ac:dyDescent="0.2">
      <c r="A119" s="21" t="s">
        <v>92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21" ht="17" thickBot="1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21" ht="35" thickBot="1" x14ac:dyDescent="0.25">
      <c r="A121" s="54" t="s">
        <v>44</v>
      </c>
      <c r="B121" s="54" t="s">
        <v>0</v>
      </c>
      <c r="C121" s="54" t="s">
        <v>1</v>
      </c>
      <c r="D121" s="54" t="s">
        <v>2</v>
      </c>
      <c r="E121" s="54" t="s">
        <v>3</v>
      </c>
      <c r="F121" s="54" t="s">
        <v>4</v>
      </c>
      <c r="G121" s="54" t="s">
        <v>5</v>
      </c>
      <c r="H121" s="54" t="s">
        <v>6</v>
      </c>
      <c r="I121" s="54" t="s">
        <v>7</v>
      </c>
      <c r="J121" s="54" t="s">
        <v>8</v>
      </c>
      <c r="K121" s="54" t="s">
        <v>9</v>
      </c>
      <c r="L121" s="54" t="s">
        <v>10</v>
      </c>
      <c r="M121" s="54" t="s">
        <v>66</v>
      </c>
      <c r="N121" s="54" t="s">
        <v>75</v>
      </c>
      <c r="O121" s="54" t="s">
        <v>76</v>
      </c>
      <c r="P121" s="54" t="s">
        <v>77</v>
      </c>
      <c r="Q121" s="54" t="s">
        <v>78</v>
      </c>
      <c r="R121" s="54" t="s">
        <v>79</v>
      </c>
      <c r="S121" s="54" t="s">
        <v>81</v>
      </c>
      <c r="T121" s="54" t="s">
        <v>87</v>
      </c>
      <c r="U121" s="54" t="s">
        <v>52</v>
      </c>
    </row>
    <row r="122" spans="1:21" ht="18" thickBot="1" x14ac:dyDescent="0.25">
      <c r="A122" s="38">
        <v>1</v>
      </c>
      <c r="B122" s="43" t="s">
        <v>46</v>
      </c>
      <c r="C122" s="44">
        <f t="shared" ref="C122:T133" si="65">(B73-C74)/B73</f>
        <v>-4.5454545454545456E-2</v>
      </c>
      <c r="D122" s="44">
        <f t="shared" si="65"/>
        <v>0.1</v>
      </c>
      <c r="E122" s="44">
        <f t="shared" si="65"/>
        <v>0.18181818181818182</v>
      </c>
      <c r="F122" s="44">
        <f t="shared" si="65"/>
        <v>-3.8461538461538464E-2</v>
      </c>
      <c r="G122" s="44">
        <f t="shared" si="65"/>
        <v>4.5454545454545456E-2</v>
      </c>
      <c r="H122" s="44">
        <f t="shared" si="65"/>
        <v>0</v>
      </c>
      <c r="I122" s="44">
        <f t="shared" si="65"/>
        <v>4.5454545454545456E-2</v>
      </c>
      <c r="J122" s="44">
        <f t="shared" si="65"/>
        <v>-9.0909090909090912E-2</v>
      </c>
      <c r="K122" s="44"/>
      <c r="L122" s="44"/>
      <c r="M122" s="44"/>
      <c r="N122" s="44"/>
      <c r="O122" s="44"/>
      <c r="P122" s="44"/>
      <c r="Q122" s="44"/>
      <c r="R122" s="44"/>
      <c r="S122" s="44"/>
      <c r="T122" s="97"/>
      <c r="U122" s="44">
        <f t="shared" ref="U122:U137" si="66">_xlfn.AGGREGATE(1,6,C122:S122)</f>
        <v>2.473776223776224E-2</v>
      </c>
    </row>
    <row r="123" spans="1:21" ht="18" thickBot="1" x14ac:dyDescent="0.25">
      <c r="A123" s="38">
        <v>2</v>
      </c>
      <c r="B123" s="43" t="s">
        <v>46</v>
      </c>
      <c r="C123" s="45">
        <f t="shared" si="65"/>
        <v>-0.1</v>
      </c>
      <c r="D123" s="45">
        <f t="shared" si="65"/>
        <v>0.13043478260869565</v>
      </c>
      <c r="E123" s="45">
        <f t="shared" si="65"/>
        <v>0.14814814814814814</v>
      </c>
      <c r="F123" s="45">
        <f t="shared" si="65"/>
        <v>0</v>
      </c>
      <c r="G123" s="45">
        <f t="shared" si="65"/>
        <v>0.1111111111111111</v>
      </c>
      <c r="H123" s="45">
        <f t="shared" si="65"/>
        <v>-4.7619047619047616E-2</v>
      </c>
      <c r="I123" s="45">
        <f t="shared" si="65"/>
        <v>4.5454545454545456E-2</v>
      </c>
      <c r="J123" s="45">
        <f t="shared" si="65"/>
        <v>0.14285714285714285</v>
      </c>
      <c r="K123" s="45">
        <f>(J74-K75)/J74</f>
        <v>0.16666666666666666</v>
      </c>
      <c r="L123" s="45"/>
      <c r="M123" s="45"/>
      <c r="N123" s="45"/>
      <c r="O123" s="45"/>
      <c r="P123" s="45"/>
      <c r="Q123" s="45"/>
      <c r="R123" s="45"/>
      <c r="S123" s="45"/>
      <c r="T123" s="96"/>
      <c r="U123" s="44">
        <f t="shared" si="66"/>
        <v>6.6339261025251367E-2</v>
      </c>
    </row>
    <row r="124" spans="1:21" ht="18" thickBot="1" x14ac:dyDescent="0.25">
      <c r="A124" s="38">
        <v>3</v>
      </c>
      <c r="B124" s="43" t="s">
        <v>46</v>
      </c>
      <c r="C124" s="45">
        <f t="shared" si="65"/>
        <v>-6.25E-2</v>
      </c>
      <c r="D124" s="45">
        <f t="shared" si="65"/>
        <v>4.5454545454545456E-2</v>
      </c>
      <c r="E124" s="45">
        <f t="shared" si="65"/>
        <v>0.05</v>
      </c>
      <c r="F124" s="45">
        <f t="shared" si="65"/>
        <v>8.6956521739130432E-2</v>
      </c>
      <c r="G124" s="45">
        <f t="shared" si="65"/>
        <v>-5.5555555555555552E-2</v>
      </c>
      <c r="H124" s="45">
        <f t="shared" si="65"/>
        <v>0</v>
      </c>
      <c r="I124" s="45">
        <f t="shared" si="65"/>
        <v>4.5454545454545456E-2</v>
      </c>
      <c r="J124" s="45">
        <f t="shared" si="65"/>
        <v>0.14285714285714285</v>
      </c>
      <c r="K124" s="45">
        <f t="shared" si="65"/>
        <v>0.16666666666666666</v>
      </c>
      <c r="L124" s="45">
        <f>(K75-L76)/K75</f>
        <v>0.1</v>
      </c>
      <c r="M124" s="45"/>
      <c r="N124" s="45"/>
      <c r="O124" s="45"/>
      <c r="P124" s="45"/>
      <c r="Q124" s="45"/>
      <c r="R124" s="45"/>
      <c r="S124" s="45"/>
      <c r="T124" s="96"/>
      <c r="U124" s="44">
        <f t="shared" si="66"/>
        <v>5.1933386661647526E-2</v>
      </c>
    </row>
    <row r="125" spans="1:21" ht="18" thickBot="1" x14ac:dyDescent="0.25">
      <c r="A125" s="38">
        <v>4</v>
      </c>
      <c r="B125" s="43" t="s">
        <v>46</v>
      </c>
      <c r="C125" s="45" t="s">
        <v>12</v>
      </c>
      <c r="D125" s="45">
        <f t="shared" si="65"/>
        <v>0.11764705882352941</v>
      </c>
      <c r="E125" s="45" t="s">
        <v>12</v>
      </c>
      <c r="F125" s="45">
        <f t="shared" si="65"/>
        <v>0.10526315789473684</v>
      </c>
      <c r="G125" s="45">
        <f t="shared" si="65"/>
        <v>0.14285714285714285</v>
      </c>
      <c r="H125" s="45">
        <f t="shared" si="65"/>
        <v>5.2631578947368418E-2</v>
      </c>
      <c r="I125" s="45">
        <f t="shared" si="65"/>
        <v>-4.1666666666666664E-2</v>
      </c>
      <c r="J125" s="45">
        <f t="shared" si="65"/>
        <v>0</v>
      </c>
      <c r="K125" s="45">
        <f t="shared" si="65"/>
        <v>-5.5555555555555552E-2</v>
      </c>
      <c r="L125" s="45">
        <f t="shared" si="65"/>
        <v>0</v>
      </c>
      <c r="M125" s="45">
        <f t="shared" si="65"/>
        <v>5.5555555555555552E-2</v>
      </c>
      <c r="N125" s="45" t="s">
        <v>46</v>
      </c>
      <c r="O125" s="45" t="s">
        <v>46</v>
      </c>
      <c r="P125" s="45" t="s">
        <v>46</v>
      </c>
      <c r="Q125" s="45" t="s">
        <v>46</v>
      </c>
      <c r="R125" s="45" t="s">
        <v>46</v>
      </c>
      <c r="S125" s="45" t="s">
        <v>46</v>
      </c>
      <c r="T125" s="96" t="s">
        <v>46</v>
      </c>
      <c r="U125" s="44">
        <f t="shared" si="66"/>
        <v>4.1859141317345645E-2</v>
      </c>
    </row>
    <row r="126" spans="1:21" ht="18" thickBot="1" x14ac:dyDescent="0.25">
      <c r="A126" s="38">
        <v>5</v>
      </c>
      <c r="B126" s="43" t="s">
        <v>46</v>
      </c>
      <c r="C126" s="45" t="s">
        <v>12</v>
      </c>
      <c r="D126" s="45" t="s">
        <v>12</v>
      </c>
      <c r="E126" s="45">
        <f t="shared" si="65"/>
        <v>0.13333333333333333</v>
      </c>
      <c r="F126" s="45" t="s">
        <v>12</v>
      </c>
      <c r="G126" s="45">
        <f t="shared" si="65"/>
        <v>-5.8823529411764705E-2</v>
      </c>
      <c r="H126" s="45">
        <f t="shared" si="65"/>
        <v>5.5555555555555552E-2</v>
      </c>
      <c r="I126" s="45">
        <f t="shared" si="65"/>
        <v>5.5555555555555552E-2</v>
      </c>
      <c r="J126" s="45">
        <f t="shared" si="65"/>
        <v>0</v>
      </c>
      <c r="K126" s="45">
        <f t="shared" si="65"/>
        <v>9.5238095238095233E-2</v>
      </c>
      <c r="L126" s="45">
        <f t="shared" si="65"/>
        <v>5.2631578947368418E-2</v>
      </c>
      <c r="M126" s="45">
        <f t="shared" si="65"/>
        <v>0.13333333333333333</v>
      </c>
      <c r="N126" s="45">
        <f t="shared" ref="N126:T126" si="67">(M77-N78)/M77</f>
        <v>5.8823529411764705E-2</v>
      </c>
      <c r="O126" s="45">
        <f t="shared" si="67"/>
        <v>4.5454545454545456E-2</v>
      </c>
      <c r="P126" s="45">
        <f t="shared" si="67"/>
        <v>0.125</v>
      </c>
      <c r="Q126" s="45">
        <f t="shared" si="67"/>
        <v>0</v>
      </c>
      <c r="R126" s="45">
        <f t="shared" si="67"/>
        <v>3.2258064516129031E-2</v>
      </c>
      <c r="S126" s="45">
        <f t="shared" si="67"/>
        <v>0</v>
      </c>
      <c r="T126" s="96">
        <f t="shared" si="67"/>
        <v>0</v>
      </c>
      <c r="U126" s="44">
        <f t="shared" si="66"/>
        <v>5.2025718709565419E-2</v>
      </c>
    </row>
    <row r="127" spans="1:21" ht="18" thickBot="1" x14ac:dyDescent="0.25">
      <c r="A127" s="38">
        <v>6</v>
      </c>
      <c r="B127" s="43" t="s">
        <v>46</v>
      </c>
      <c r="C127" s="45">
        <f>(B78-C79)/B78</f>
        <v>6.25E-2</v>
      </c>
      <c r="D127" s="45" t="s">
        <v>12</v>
      </c>
      <c r="E127" s="45">
        <f>(D78-E79)/D78</f>
        <v>0</v>
      </c>
      <c r="F127" s="45">
        <f t="shared" si="65"/>
        <v>0.15384615384615385</v>
      </c>
      <c r="G127" s="45">
        <f t="shared" si="65"/>
        <v>6.25E-2</v>
      </c>
      <c r="H127" s="45">
        <f t="shared" si="65"/>
        <v>0</v>
      </c>
      <c r="I127" s="45">
        <f t="shared" si="65"/>
        <v>5.8823529411764705E-2</v>
      </c>
      <c r="J127" s="45">
        <f t="shared" si="65"/>
        <v>-5.8823529411764705E-2</v>
      </c>
      <c r="K127" s="45">
        <f t="shared" si="65"/>
        <v>0.08</v>
      </c>
      <c r="L127" s="45">
        <f t="shared" si="65"/>
        <v>5.2631578947368418E-2</v>
      </c>
      <c r="M127" s="45">
        <f t="shared" si="65"/>
        <v>0.1111111111111111</v>
      </c>
      <c r="N127" s="45">
        <f t="shared" si="65"/>
        <v>-7.6923076923076927E-2</v>
      </c>
      <c r="O127" s="45">
        <f t="shared" si="65"/>
        <v>-6.25E-2</v>
      </c>
      <c r="P127" s="45">
        <f t="shared" si="65"/>
        <v>9.5238095238095233E-2</v>
      </c>
      <c r="Q127" s="45">
        <f t="shared" si="65"/>
        <v>0</v>
      </c>
      <c r="R127" s="45">
        <f>(Q78-R79)/Q78</f>
        <v>0.04</v>
      </c>
      <c r="S127" s="45">
        <f>(R78-S79)/R78</f>
        <v>6.6666666666666666E-2</v>
      </c>
      <c r="T127" s="96">
        <f>(S78-T79)/S78</f>
        <v>0</v>
      </c>
      <c r="U127" s="44">
        <f t="shared" si="66"/>
        <v>3.6566908055394892E-2</v>
      </c>
    </row>
    <row r="128" spans="1:21" ht="18" thickBot="1" x14ac:dyDescent="0.25">
      <c r="A128" s="38">
        <v>7</v>
      </c>
      <c r="B128" s="43" t="s">
        <v>46</v>
      </c>
      <c r="C128" s="45">
        <f>(B79-C80)/B79</f>
        <v>0</v>
      </c>
      <c r="D128" s="45">
        <f t="shared" si="65"/>
        <v>-6.6666666666666666E-2</v>
      </c>
      <c r="E128" s="45">
        <f t="shared" si="65"/>
        <v>0</v>
      </c>
      <c r="F128" s="45">
        <f t="shared" si="65"/>
        <v>0.125</v>
      </c>
      <c r="G128" s="45">
        <f t="shared" si="65"/>
        <v>9.0909090909090912E-2</v>
      </c>
      <c r="H128" s="45">
        <f t="shared" si="65"/>
        <v>-6.6666666666666666E-2</v>
      </c>
      <c r="I128" s="45">
        <f t="shared" si="65"/>
        <v>0</v>
      </c>
      <c r="J128" s="45">
        <f t="shared" si="65"/>
        <v>0</v>
      </c>
      <c r="K128" s="45">
        <f t="shared" si="65"/>
        <v>5.5555555555555552E-2</v>
      </c>
      <c r="L128" s="45">
        <f t="shared" si="65"/>
        <v>4.3478260869565216E-2</v>
      </c>
      <c r="M128" s="45">
        <f t="shared" si="65"/>
        <v>-5.5555555555555552E-2</v>
      </c>
      <c r="N128" s="45">
        <f t="shared" si="65"/>
        <v>6.25E-2</v>
      </c>
      <c r="O128" s="45">
        <f t="shared" si="65"/>
        <v>7.1428571428571425E-2</v>
      </c>
      <c r="P128" s="45">
        <f t="shared" si="65"/>
        <v>0.17647058823529413</v>
      </c>
      <c r="Q128" s="45">
        <f t="shared" si="65"/>
        <v>0.15789473684210525</v>
      </c>
      <c r="R128" s="45">
        <f t="shared" si="65"/>
        <v>0</v>
      </c>
      <c r="S128" s="45">
        <f t="shared" si="65"/>
        <v>4.1666666666666664E-2</v>
      </c>
      <c r="T128" s="96">
        <f t="shared" si="65"/>
        <v>3.5714285714285712E-2</v>
      </c>
      <c r="U128" s="44">
        <f t="shared" si="66"/>
        <v>3.7412622448115308E-2</v>
      </c>
    </row>
    <row r="129" spans="1:21" ht="18" thickBot="1" x14ac:dyDescent="0.25">
      <c r="A129" s="38">
        <v>8</v>
      </c>
      <c r="B129" s="43" t="s">
        <v>46</v>
      </c>
      <c r="C129" s="45">
        <f t="shared" si="65"/>
        <v>0</v>
      </c>
      <c r="D129" s="45">
        <f t="shared" si="65"/>
        <v>5.2631578947368418E-2</v>
      </c>
      <c r="E129" s="45">
        <f t="shared" si="65"/>
        <v>0</v>
      </c>
      <c r="F129" s="45">
        <f t="shared" si="65"/>
        <v>5.5555555555555552E-2</v>
      </c>
      <c r="G129" s="45">
        <f t="shared" si="65"/>
        <v>0</v>
      </c>
      <c r="H129" s="45">
        <f t="shared" si="65"/>
        <v>0.2</v>
      </c>
      <c r="I129" s="45">
        <f t="shared" si="65"/>
        <v>6.25E-2</v>
      </c>
      <c r="J129" s="45">
        <f t="shared" si="65"/>
        <v>0.1111111111111111</v>
      </c>
      <c r="K129" s="45">
        <f t="shared" si="65"/>
        <v>0.25</v>
      </c>
      <c r="L129" s="45">
        <f t="shared" si="65"/>
        <v>0.17647058823529413</v>
      </c>
      <c r="M129" s="45">
        <f t="shared" si="65"/>
        <v>9.0909090909090912E-2</v>
      </c>
      <c r="N129" s="45">
        <f t="shared" si="65"/>
        <v>0</v>
      </c>
      <c r="O129" s="45">
        <f t="shared" si="65"/>
        <v>6.6666666666666666E-2</v>
      </c>
      <c r="P129" s="45">
        <f t="shared" si="65"/>
        <v>7.6923076923076927E-2</v>
      </c>
      <c r="Q129" s="45">
        <f t="shared" si="65"/>
        <v>-7.1428571428571425E-2</v>
      </c>
      <c r="R129" s="45">
        <f t="shared" si="65"/>
        <v>0</v>
      </c>
      <c r="S129" s="45">
        <f t="shared" si="65"/>
        <v>0.17857142857142858</v>
      </c>
      <c r="T129" s="96">
        <f t="shared" si="65"/>
        <v>0</v>
      </c>
      <c r="U129" s="44">
        <f t="shared" si="66"/>
        <v>7.3524148558295352E-2</v>
      </c>
    </row>
    <row r="130" spans="1:21" ht="18" thickBot="1" x14ac:dyDescent="0.25">
      <c r="A130" s="38">
        <v>9</v>
      </c>
      <c r="B130" s="43" t="s">
        <v>46</v>
      </c>
      <c r="C130" s="45">
        <f t="shared" si="65"/>
        <v>0.23529411764705882</v>
      </c>
      <c r="D130" s="45">
        <f t="shared" si="65"/>
        <v>6.25E-2</v>
      </c>
      <c r="E130" s="45">
        <f t="shared" si="65"/>
        <v>0</v>
      </c>
      <c r="F130" s="45">
        <f t="shared" si="65"/>
        <v>0.125</v>
      </c>
      <c r="G130" s="45">
        <f t="shared" si="65"/>
        <v>0.17647058823529413</v>
      </c>
      <c r="H130" s="45">
        <f t="shared" si="65"/>
        <v>-4.7619047619047616E-2</v>
      </c>
      <c r="I130" s="45">
        <f t="shared" si="65"/>
        <v>0</v>
      </c>
      <c r="J130" s="45">
        <f t="shared" si="65"/>
        <v>0</v>
      </c>
      <c r="K130" s="45">
        <f t="shared" si="65"/>
        <v>0.1875</v>
      </c>
      <c r="L130" s="45">
        <f t="shared" si="65"/>
        <v>-8.3333333333333329E-2</v>
      </c>
      <c r="M130" s="45">
        <f t="shared" si="65"/>
        <v>7.1428571428571425E-2</v>
      </c>
      <c r="N130" s="45">
        <f t="shared" si="65"/>
        <v>0.25</v>
      </c>
      <c r="O130" s="45">
        <f t="shared" si="65"/>
        <v>0.15789473684210525</v>
      </c>
      <c r="P130" s="45">
        <f t="shared" si="65"/>
        <v>0</v>
      </c>
      <c r="Q130" s="45">
        <f t="shared" si="65"/>
        <v>0.16666666666666666</v>
      </c>
      <c r="R130" s="45">
        <f t="shared" si="65"/>
        <v>-6.6666666666666666E-2</v>
      </c>
      <c r="S130" s="45">
        <f t="shared" si="65"/>
        <v>6.25E-2</v>
      </c>
      <c r="T130" s="96">
        <f t="shared" si="65"/>
        <v>4.3478260869565216E-2</v>
      </c>
      <c r="U130" s="44">
        <f t="shared" si="66"/>
        <v>7.6331507835332268E-2</v>
      </c>
    </row>
    <row r="131" spans="1:21" ht="18" thickBot="1" x14ac:dyDescent="0.25">
      <c r="A131" s="38">
        <v>10</v>
      </c>
      <c r="B131" s="43" t="s">
        <v>46</v>
      </c>
      <c r="C131" s="45" t="e">
        <f>(B82-C83)/B82</f>
        <v>#VALUE!</v>
      </c>
      <c r="D131" s="45">
        <f t="shared" si="65"/>
        <v>7.6923076923076927E-2</v>
      </c>
      <c r="E131" s="45">
        <f t="shared" si="65"/>
        <v>0</v>
      </c>
      <c r="F131" s="45">
        <f t="shared" si="65"/>
        <v>5.5555555555555552E-2</v>
      </c>
      <c r="G131" s="45">
        <f t="shared" si="65"/>
        <v>0.14285714285714285</v>
      </c>
      <c r="H131" s="45">
        <f t="shared" si="65"/>
        <v>7.1428571428571425E-2</v>
      </c>
      <c r="I131" s="45">
        <f t="shared" si="65"/>
        <v>0</v>
      </c>
      <c r="J131" s="45">
        <f t="shared" si="65"/>
        <v>0.125</v>
      </c>
      <c r="K131" s="45">
        <f t="shared" si="65"/>
        <v>0.26666666666666666</v>
      </c>
      <c r="L131" s="45">
        <f t="shared" si="65"/>
        <v>0.23076923076923078</v>
      </c>
      <c r="M131" s="45">
        <f t="shared" si="65"/>
        <v>0.15384615384615385</v>
      </c>
      <c r="N131" s="45">
        <f t="shared" si="65"/>
        <v>0.38461538461538464</v>
      </c>
      <c r="O131" s="45">
        <f t="shared" si="65"/>
        <v>6.6666666666666666E-2</v>
      </c>
      <c r="P131" s="45">
        <f t="shared" si="65"/>
        <v>0.1875</v>
      </c>
      <c r="Q131" s="45">
        <f t="shared" si="65"/>
        <v>0.21428571428571427</v>
      </c>
      <c r="R131" s="45">
        <f t="shared" si="65"/>
        <v>0.1</v>
      </c>
      <c r="S131" s="45">
        <f t="shared" si="65"/>
        <v>0.3125</v>
      </c>
      <c r="T131" s="96">
        <f t="shared" si="65"/>
        <v>6.6666666666666666E-2</v>
      </c>
      <c r="U131" s="44">
        <f t="shared" si="66"/>
        <v>0.14928838522588522</v>
      </c>
    </row>
    <row r="132" spans="1:21" ht="18" thickBot="1" x14ac:dyDescent="0.25">
      <c r="A132" s="38">
        <v>11</v>
      </c>
      <c r="B132" s="43" t="s">
        <v>46</v>
      </c>
      <c r="C132" s="45">
        <f t="shared" si="65"/>
        <v>-8.3333333333333329E-2</v>
      </c>
      <c r="D132" s="45" t="e">
        <f t="shared" si="65"/>
        <v>#VALUE!</v>
      </c>
      <c r="E132" s="45">
        <f t="shared" si="65"/>
        <v>8.3333333333333329E-2</v>
      </c>
      <c r="F132" s="45">
        <f t="shared" si="65"/>
        <v>0.13333333333333333</v>
      </c>
      <c r="G132" s="45">
        <f t="shared" si="65"/>
        <v>0.23529411764705882</v>
      </c>
      <c r="H132" s="45">
        <f t="shared" si="65"/>
        <v>8.3333333333333329E-2</v>
      </c>
      <c r="I132" s="45">
        <f t="shared" si="65"/>
        <v>0</v>
      </c>
      <c r="J132" s="45">
        <f t="shared" si="65"/>
        <v>0</v>
      </c>
      <c r="K132" s="45">
        <f t="shared" si="65"/>
        <v>0.2857142857142857</v>
      </c>
      <c r="L132" s="45">
        <f t="shared" si="65"/>
        <v>0</v>
      </c>
      <c r="M132" s="45">
        <f t="shared" si="65"/>
        <v>0.3</v>
      </c>
      <c r="N132" s="45">
        <f t="shared" si="65"/>
        <v>0.18181818181818182</v>
      </c>
      <c r="O132" s="45">
        <f t="shared" si="65"/>
        <v>0.125</v>
      </c>
      <c r="P132" s="45">
        <f t="shared" si="65"/>
        <v>0.14285714285714285</v>
      </c>
      <c r="Q132" s="45">
        <f t="shared" si="65"/>
        <v>0</v>
      </c>
      <c r="R132" s="45">
        <f t="shared" si="65"/>
        <v>0.27272727272727271</v>
      </c>
      <c r="S132" s="45">
        <f t="shared" si="65"/>
        <v>0.22222222222222221</v>
      </c>
      <c r="T132" s="96">
        <f t="shared" si="65"/>
        <v>0.27272727272727271</v>
      </c>
      <c r="U132" s="44">
        <f t="shared" si="66"/>
        <v>0.12389374310330192</v>
      </c>
    </row>
    <row r="133" spans="1:21" ht="18" thickBot="1" x14ac:dyDescent="0.25">
      <c r="A133" s="38">
        <v>12</v>
      </c>
      <c r="B133" s="43" t="s">
        <v>46</v>
      </c>
      <c r="C133" s="45" t="e">
        <f t="shared" si="65"/>
        <v>#VALUE!</v>
      </c>
      <c r="D133" s="45" t="e">
        <f t="shared" si="65"/>
        <v>#VALUE!</v>
      </c>
      <c r="E133" s="45" t="e">
        <f t="shared" si="65"/>
        <v>#VALUE!</v>
      </c>
      <c r="F133" s="45">
        <f t="shared" si="65"/>
        <v>9.0909090909090912E-2</v>
      </c>
      <c r="G133" s="45">
        <f t="shared" si="65"/>
        <v>7.6923076923076927E-2</v>
      </c>
      <c r="H133" s="45">
        <f t="shared" si="65"/>
        <v>-0.23076923076923078</v>
      </c>
      <c r="I133" s="45">
        <f t="shared" si="65"/>
        <v>0</v>
      </c>
      <c r="J133" s="45">
        <f t="shared" si="65"/>
        <v>-7.6923076923076927E-2</v>
      </c>
      <c r="K133" s="45">
        <f t="shared" si="65"/>
        <v>0</v>
      </c>
      <c r="L133" s="45">
        <f t="shared" si="65"/>
        <v>-0.2</v>
      </c>
      <c r="M133" s="45">
        <f t="shared" si="65"/>
        <v>9.0909090909090912E-2</v>
      </c>
      <c r="N133" s="45">
        <f t="shared" si="65"/>
        <v>0.2857142857142857</v>
      </c>
      <c r="O133" s="45">
        <f t="shared" si="65"/>
        <v>-0.1111111111111111</v>
      </c>
      <c r="P133" s="45">
        <f t="shared" si="65"/>
        <v>0.14285714285714285</v>
      </c>
      <c r="Q133" s="45">
        <f t="shared" si="65"/>
        <v>0</v>
      </c>
      <c r="R133" s="45">
        <f t="shared" si="65"/>
        <v>7.6923076923076927E-2</v>
      </c>
      <c r="S133" s="45">
        <f t="shared" si="65"/>
        <v>0.125</v>
      </c>
      <c r="T133" s="96">
        <f t="shared" si="65"/>
        <v>-0.14285714285714285</v>
      </c>
      <c r="U133" s="44">
        <f t="shared" si="66"/>
        <v>1.9316596102310384E-2</v>
      </c>
    </row>
    <row r="134" spans="1:21" ht="18" thickBot="1" x14ac:dyDescent="0.25">
      <c r="A134" s="47" t="s">
        <v>47</v>
      </c>
      <c r="B134" s="48"/>
      <c r="C134" s="49"/>
      <c r="D134" s="49"/>
      <c r="E134" s="49"/>
      <c r="F134" s="49">
        <f t="shared" ref="F134:M134" si="68">(B74-F78)/B74</f>
        <v>0.2</v>
      </c>
      <c r="G134" s="49">
        <f t="shared" si="68"/>
        <v>0.21739130434782608</v>
      </c>
      <c r="H134" s="49">
        <f t="shared" si="68"/>
        <v>0.37037037037037035</v>
      </c>
      <c r="I134" s="49">
        <f t="shared" si="68"/>
        <v>5.5555555555555552E-2</v>
      </c>
      <c r="J134" s="49">
        <f t="shared" si="68"/>
        <v>7.407407407407407E-2</v>
      </c>
      <c r="K134" s="49">
        <f t="shared" si="68"/>
        <v>9.5238095238095233E-2</v>
      </c>
      <c r="L134" s="49">
        <f t="shared" si="68"/>
        <v>0.18181818181818182</v>
      </c>
      <c r="M134" s="49">
        <f t="shared" si="68"/>
        <v>0.38095238095238093</v>
      </c>
      <c r="N134" s="49">
        <f>(J74-N78)/J74</f>
        <v>0.33333333333333331</v>
      </c>
      <c r="O134" s="49" t="s">
        <v>46</v>
      </c>
      <c r="P134" s="49" t="s">
        <v>46</v>
      </c>
      <c r="Q134" s="49" t="s">
        <v>46</v>
      </c>
      <c r="R134" s="49" t="s">
        <v>46</v>
      </c>
      <c r="S134" s="49" t="s">
        <v>46</v>
      </c>
      <c r="T134" s="96" t="s">
        <v>46</v>
      </c>
      <c r="U134" s="44">
        <f t="shared" si="66"/>
        <v>0.21208147729886859</v>
      </c>
    </row>
    <row r="135" spans="1:21" ht="35" thickBot="1" x14ac:dyDescent="0.25">
      <c r="A135" s="47" t="s">
        <v>48</v>
      </c>
      <c r="B135" s="48"/>
      <c r="C135" s="49"/>
      <c r="D135" s="49"/>
      <c r="E135" s="49"/>
      <c r="F135" s="49"/>
      <c r="G135" s="49"/>
      <c r="H135" s="49"/>
      <c r="I135" s="49"/>
      <c r="J135" s="49">
        <f>AVERAGE(F134:J134)</f>
        <v>0.18347826086956523</v>
      </c>
      <c r="K135" s="49">
        <f>AVERAGE(G134:K134)</f>
        <v>0.16252587991718426</v>
      </c>
      <c r="L135" s="49">
        <f>AVERAGE(H134:L134)</f>
        <v>0.15541125541125539</v>
      </c>
      <c r="M135" s="49">
        <f>AVERAGE(I134:M134)</f>
        <v>0.15752765752765752</v>
      </c>
      <c r="N135" s="49">
        <f>AVERAGE(J134:N134)</f>
        <v>0.21308321308321307</v>
      </c>
      <c r="O135" s="49" t="s">
        <v>46</v>
      </c>
      <c r="P135" s="49" t="s">
        <v>46</v>
      </c>
      <c r="Q135" s="49" t="s">
        <v>46</v>
      </c>
      <c r="R135" s="49" t="s">
        <v>46</v>
      </c>
      <c r="S135" s="49" t="s">
        <v>46</v>
      </c>
      <c r="T135" s="96" t="s">
        <v>46</v>
      </c>
      <c r="U135" s="44">
        <f t="shared" si="66"/>
        <v>0.17440525336177509</v>
      </c>
    </row>
    <row r="136" spans="1:21" ht="18" thickBot="1" x14ac:dyDescent="0.25">
      <c r="A136" s="51" t="s">
        <v>49</v>
      </c>
      <c r="B136" s="52"/>
      <c r="C136" s="52"/>
      <c r="D136" s="52"/>
      <c r="E136" s="52"/>
      <c r="F136" s="52"/>
      <c r="G136" s="52">
        <f t="shared" ref="G136:M136" si="69">(B80-G85)/B80</f>
        <v>0.25</v>
      </c>
      <c r="H136" s="52">
        <f t="shared" si="69"/>
        <v>0.15789473684210525</v>
      </c>
      <c r="I136" s="52">
        <f t="shared" si="69"/>
        <v>0.3125</v>
      </c>
      <c r="J136" s="52">
        <f t="shared" si="69"/>
        <v>0.22222222222222221</v>
      </c>
      <c r="K136" s="52">
        <f t="shared" si="69"/>
        <v>-4.7619047619047616E-2</v>
      </c>
      <c r="L136" s="52">
        <f t="shared" si="69"/>
        <v>0.4</v>
      </c>
      <c r="M136" s="52">
        <f t="shared" si="69"/>
        <v>0.375</v>
      </c>
      <c r="N136" s="52">
        <f t="shared" ref="N136:T136" si="70">(I80-N85)/I80</f>
        <v>0.72222222222222221</v>
      </c>
      <c r="O136" s="52">
        <f t="shared" si="70"/>
        <v>0.375</v>
      </c>
      <c r="P136" s="52">
        <f t="shared" si="70"/>
        <v>0.6470588235294118</v>
      </c>
      <c r="Q136" s="52">
        <f t="shared" si="70"/>
        <v>0.45454545454545453</v>
      </c>
      <c r="R136" s="52">
        <f t="shared" si="70"/>
        <v>0.36842105263157893</v>
      </c>
      <c r="S136" s="52">
        <f t="shared" si="70"/>
        <v>0.53333333333333333</v>
      </c>
      <c r="T136" s="107">
        <f t="shared" si="70"/>
        <v>0.38461538461538464</v>
      </c>
      <c r="U136" s="44">
        <f t="shared" si="66"/>
        <v>0.36696759982363703</v>
      </c>
    </row>
    <row r="137" spans="1:21" ht="35" thickBot="1" x14ac:dyDescent="0.25">
      <c r="A137" s="51" t="s">
        <v>50</v>
      </c>
      <c r="B137" s="52"/>
      <c r="C137" s="52"/>
      <c r="D137" s="52"/>
      <c r="E137" s="52"/>
      <c r="F137" s="52"/>
      <c r="G137" s="52"/>
      <c r="H137" s="52"/>
      <c r="I137" s="52"/>
      <c r="J137" s="49"/>
      <c r="K137" s="49">
        <f t="shared" ref="K137:Q137" si="71">AVERAGE(G136:K136)</f>
        <v>0.17899958228905599</v>
      </c>
      <c r="L137" s="49">
        <f t="shared" si="71"/>
        <v>0.20899958228905594</v>
      </c>
      <c r="M137" s="49">
        <f t="shared" si="71"/>
        <v>0.25242063492063493</v>
      </c>
      <c r="N137" s="49">
        <f t="shared" si="71"/>
        <v>0.33436507936507931</v>
      </c>
      <c r="O137" s="49">
        <f t="shared" si="71"/>
        <v>0.36492063492063498</v>
      </c>
      <c r="P137" s="49">
        <f t="shared" si="71"/>
        <v>0.50385620915032681</v>
      </c>
      <c r="Q137" s="49">
        <f t="shared" si="71"/>
        <v>0.51476530005941767</v>
      </c>
      <c r="R137" s="49">
        <f>AVERAGE(N136:R136)</f>
        <v>0.51344951058573352</v>
      </c>
      <c r="S137" s="49">
        <f>AVERAGE(O136:S136)</f>
        <v>0.47567173280795572</v>
      </c>
      <c r="T137" s="96">
        <f>AVERAGE(P136:T136)</f>
        <v>0.47759480973103263</v>
      </c>
      <c r="U137" s="44">
        <f t="shared" si="66"/>
        <v>0.37193869626532167</v>
      </c>
    </row>
    <row r="138" spans="1:21" ht="16" x14ac:dyDescent="0.2">
      <c r="A138" s="4"/>
      <c r="B138" s="6"/>
      <c r="C138" s="6"/>
      <c r="D138" s="6"/>
      <c r="E138" s="6"/>
      <c r="F138" s="6"/>
      <c r="G138" s="5"/>
      <c r="H138" s="5"/>
      <c r="I138" s="5"/>
      <c r="J138" s="5"/>
      <c r="K138" s="5"/>
      <c r="L138" s="5"/>
    </row>
    <row r="139" spans="1:21" ht="16" x14ac:dyDescent="0.2">
      <c r="A139" s="140" t="s">
        <v>93</v>
      </c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2"/>
    </row>
    <row r="140" spans="1:21" ht="17" thickBo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21" ht="18" thickBot="1" x14ac:dyDescent="0.25">
      <c r="A141" s="54"/>
      <c r="B141" s="54" t="s">
        <v>0</v>
      </c>
      <c r="C141" s="54" t="s">
        <v>1</v>
      </c>
      <c r="D141" s="54" t="s">
        <v>2</v>
      </c>
      <c r="E141" s="54" t="s">
        <v>3</v>
      </c>
      <c r="F141" s="54" t="s">
        <v>4</v>
      </c>
      <c r="G141" s="54" t="s">
        <v>5</v>
      </c>
      <c r="H141" s="54" t="s">
        <v>6</v>
      </c>
      <c r="I141" s="54" t="s">
        <v>7</v>
      </c>
      <c r="J141" s="54" t="s">
        <v>8</v>
      </c>
      <c r="K141" s="54" t="s">
        <v>9</v>
      </c>
      <c r="L141" s="54" t="s">
        <v>10</v>
      </c>
      <c r="M141" s="54" t="s">
        <v>66</v>
      </c>
      <c r="N141" s="54" t="s">
        <v>75</v>
      </c>
      <c r="O141" s="54" t="s">
        <v>76</v>
      </c>
      <c r="P141" s="54" t="s">
        <v>77</v>
      </c>
      <c r="Q141" s="54" t="s">
        <v>78</v>
      </c>
      <c r="R141" s="54" t="s">
        <v>79</v>
      </c>
      <c r="S141" s="54" t="s">
        <v>81</v>
      </c>
      <c r="T141" s="54" t="s">
        <v>87</v>
      </c>
    </row>
    <row r="142" spans="1:21" ht="18" thickBot="1" x14ac:dyDescent="0.25">
      <c r="A142" s="38" t="s">
        <v>11</v>
      </c>
      <c r="B142" s="167"/>
      <c r="C142" s="167"/>
      <c r="D142" s="167"/>
      <c r="E142" s="167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</row>
    <row r="143" spans="1:21" ht="17" thickBot="1" x14ac:dyDescent="0.25">
      <c r="A143" s="38">
        <v>1</v>
      </c>
      <c r="B143" s="167"/>
      <c r="C143" s="167"/>
      <c r="D143" s="167"/>
      <c r="E143" s="167"/>
      <c r="F143" s="156"/>
      <c r="G143" s="156"/>
      <c r="H143" s="156"/>
      <c r="I143" s="156"/>
      <c r="J143" s="156"/>
      <c r="K143" s="156"/>
      <c r="L143" s="156"/>
      <c r="M143" s="156"/>
      <c r="N143" s="156"/>
      <c r="O143" s="186"/>
      <c r="P143" s="186"/>
      <c r="Q143" s="186"/>
      <c r="R143" s="186"/>
      <c r="S143" s="186"/>
      <c r="T143" s="198"/>
    </row>
    <row r="144" spans="1:21" ht="17" thickBot="1" x14ac:dyDescent="0.25">
      <c r="A144" s="38">
        <v>2</v>
      </c>
      <c r="B144" s="167"/>
      <c r="C144" s="167"/>
      <c r="D144" s="167"/>
      <c r="E144" s="167"/>
      <c r="F144" s="156"/>
      <c r="G144" s="156"/>
      <c r="H144" s="156"/>
      <c r="I144" s="156"/>
      <c r="J144" s="156"/>
      <c r="K144" s="156"/>
      <c r="L144" s="156"/>
      <c r="M144" s="156"/>
      <c r="N144" s="156"/>
      <c r="O144" s="186"/>
      <c r="P144" s="186"/>
      <c r="Q144" s="186"/>
      <c r="R144" s="186"/>
      <c r="S144" s="186"/>
      <c r="T144" s="198"/>
    </row>
    <row r="145" spans="1:20" ht="17" thickBot="1" x14ac:dyDescent="0.25">
      <c r="A145" s="38">
        <v>3</v>
      </c>
      <c r="B145" s="167"/>
      <c r="C145" s="167"/>
      <c r="D145" s="167"/>
      <c r="E145" s="167"/>
      <c r="F145" s="156"/>
      <c r="G145" s="156"/>
      <c r="H145" s="156"/>
      <c r="I145" s="156"/>
      <c r="J145" s="156"/>
      <c r="K145" s="156"/>
      <c r="L145" s="156"/>
      <c r="M145" s="156"/>
      <c r="N145" s="156"/>
      <c r="O145" s="186"/>
      <c r="P145" s="186"/>
      <c r="Q145" s="186"/>
      <c r="R145" s="186"/>
      <c r="S145" s="186"/>
      <c r="T145" s="198"/>
    </row>
    <row r="146" spans="1:20" ht="17" thickBot="1" x14ac:dyDescent="0.25">
      <c r="A146" s="38">
        <v>4</v>
      </c>
      <c r="B146" s="167"/>
      <c r="C146" s="167"/>
      <c r="D146" s="167"/>
      <c r="E146" s="167"/>
      <c r="F146" s="156"/>
      <c r="G146" s="156"/>
      <c r="H146" s="156"/>
      <c r="I146" s="156"/>
      <c r="J146" s="156"/>
      <c r="K146" s="156"/>
      <c r="L146" s="156"/>
      <c r="M146" s="156"/>
      <c r="N146" s="156"/>
      <c r="O146" s="186"/>
      <c r="P146" s="186"/>
      <c r="Q146" s="186"/>
      <c r="R146" s="186"/>
      <c r="S146" s="186"/>
      <c r="T146" s="198"/>
    </row>
    <row r="147" spans="1:20" ht="17" thickBot="1" x14ac:dyDescent="0.25">
      <c r="A147" s="38">
        <v>5</v>
      </c>
      <c r="B147" s="167"/>
      <c r="C147" s="167"/>
      <c r="D147" s="167"/>
      <c r="E147" s="167"/>
      <c r="F147" s="156"/>
      <c r="G147" s="156"/>
      <c r="H147" s="156"/>
      <c r="I147" s="156"/>
      <c r="J147" s="156"/>
      <c r="K147" s="156"/>
      <c r="L147" s="156"/>
      <c r="M147" s="156"/>
      <c r="N147" s="156"/>
      <c r="O147" s="186"/>
      <c r="P147" s="186"/>
      <c r="Q147" s="186"/>
      <c r="R147" s="186"/>
      <c r="S147" s="186">
        <v>3</v>
      </c>
      <c r="T147" s="198">
        <v>6</v>
      </c>
    </row>
    <row r="148" spans="1:20" ht="17" thickBot="1" x14ac:dyDescent="0.25">
      <c r="A148" s="38">
        <v>6</v>
      </c>
      <c r="B148" s="123">
        <v>89</v>
      </c>
      <c r="C148" s="123">
        <v>57</v>
      </c>
      <c r="D148" s="123">
        <v>59</v>
      </c>
      <c r="E148" s="123">
        <v>56</v>
      </c>
      <c r="F148" s="153">
        <v>60</v>
      </c>
      <c r="G148" s="156">
        <v>59</v>
      </c>
      <c r="H148" s="156">
        <v>60</v>
      </c>
      <c r="I148" s="156">
        <v>56</v>
      </c>
      <c r="J148" s="156">
        <v>60</v>
      </c>
      <c r="K148" s="156">
        <v>58</v>
      </c>
      <c r="L148" s="156">
        <v>43</v>
      </c>
      <c r="M148" s="156">
        <v>60</v>
      </c>
      <c r="N148" s="186">
        <v>54</v>
      </c>
      <c r="O148" s="186">
        <v>45</v>
      </c>
      <c r="P148" s="186">
        <v>56</v>
      </c>
      <c r="Q148" s="186">
        <v>59</v>
      </c>
      <c r="R148" s="186">
        <v>59</v>
      </c>
      <c r="S148" s="186">
        <v>51</v>
      </c>
      <c r="T148" s="198">
        <v>74</v>
      </c>
    </row>
    <row r="149" spans="1:20" ht="17" thickBot="1" x14ac:dyDescent="0.25">
      <c r="A149" s="38">
        <v>7</v>
      </c>
      <c r="B149" s="123">
        <v>47</v>
      </c>
      <c r="C149" s="123">
        <v>80</v>
      </c>
      <c r="D149" s="123">
        <v>51</v>
      </c>
      <c r="E149" s="123">
        <v>57</v>
      </c>
      <c r="F149" s="153">
        <v>52</v>
      </c>
      <c r="G149" s="156">
        <v>54</v>
      </c>
      <c r="H149" s="156">
        <v>50</v>
      </c>
      <c r="I149" s="156">
        <v>57</v>
      </c>
      <c r="J149" s="156">
        <v>44</v>
      </c>
      <c r="K149" s="156">
        <v>57</v>
      </c>
      <c r="L149" s="156">
        <v>51</v>
      </c>
      <c r="M149" s="156">
        <v>39</v>
      </c>
      <c r="N149" s="186">
        <v>57</v>
      </c>
      <c r="O149" s="186">
        <v>47</v>
      </c>
      <c r="P149" s="186">
        <v>40</v>
      </c>
      <c r="Q149" s="186">
        <v>52</v>
      </c>
      <c r="R149" s="186">
        <v>53</v>
      </c>
      <c r="S149" s="186">
        <v>53</v>
      </c>
      <c r="T149" s="198">
        <v>47</v>
      </c>
    </row>
    <row r="150" spans="1:20" ht="17" thickBot="1" x14ac:dyDescent="0.25">
      <c r="A150" s="38">
        <v>8</v>
      </c>
      <c r="B150" s="123">
        <v>45</v>
      </c>
      <c r="C150" s="123">
        <v>43</v>
      </c>
      <c r="D150" s="123">
        <v>73</v>
      </c>
      <c r="E150" s="123">
        <v>48</v>
      </c>
      <c r="F150" s="153">
        <v>53</v>
      </c>
      <c r="G150" s="156">
        <v>44</v>
      </c>
      <c r="H150" s="156">
        <v>44</v>
      </c>
      <c r="I150" s="156">
        <v>42</v>
      </c>
      <c r="J150" s="156">
        <v>52</v>
      </c>
      <c r="K150" s="156">
        <v>42</v>
      </c>
      <c r="L150" s="156">
        <v>54</v>
      </c>
      <c r="M150" s="156">
        <v>43</v>
      </c>
      <c r="N150" s="186">
        <v>36</v>
      </c>
      <c r="O150" s="186">
        <v>51</v>
      </c>
      <c r="P150" s="186">
        <v>45</v>
      </c>
      <c r="Q150" s="186">
        <v>38</v>
      </c>
      <c r="R150" s="186">
        <v>49</v>
      </c>
      <c r="S150" s="186">
        <v>47</v>
      </c>
      <c r="T150" s="198">
        <v>49</v>
      </c>
    </row>
    <row r="151" spans="1:20" ht="17" thickBot="1" x14ac:dyDescent="0.25">
      <c r="A151" s="38">
        <v>9</v>
      </c>
      <c r="B151" s="123">
        <v>27</v>
      </c>
      <c r="C151" s="123">
        <v>35</v>
      </c>
      <c r="D151" s="123">
        <v>40</v>
      </c>
      <c r="E151" s="123">
        <v>66</v>
      </c>
      <c r="F151" s="153">
        <v>46</v>
      </c>
      <c r="G151" s="156">
        <v>45</v>
      </c>
      <c r="H151" s="156">
        <v>37</v>
      </c>
      <c r="I151" s="156">
        <v>40</v>
      </c>
      <c r="J151" s="156">
        <v>34</v>
      </c>
      <c r="K151" s="156">
        <v>38</v>
      </c>
      <c r="L151" s="156">
        <v>36</v>
      </c>
      <c r="M151" s="156">
        <v>48</v>
      </c>
      <c r="N151" s="186">
        <v>38</v>
      </c>
      <c r="O151" s="186">
        <v>28</v>
      </c>
      <c r="P151" s="186">
        <v>45</v>
      </c>
      <c r="Q151" s="186">
        <v>31</v>
      </c>
      <c r="R151" s="186">
        <v>23</v>
      </c>
      <c r="S151" s="186">
        <v>42</v>
      </c>
      <c r="T151" s="198">
        <v>44</v>
      </c>
    </row>
    <row r="152" spans="1:20" ht="17" thickBot="1" x14ac:dyDescent="0.25">
      <c r="A152" s="38">
        <v>10</v>
      </c>
      <c r="B152" s="123">
        <v>28</v>
      </c>
      <c r="C152" s="123">
        <v>25</v>
      </c>
      <c r="D152" s="123">
        <v>31</v>
      </c>
      <c r="E152" s="123">
        <v>33</v>
      </c>
      <c r="F152" s="153">
        <v>51</v>
      </c>
      <c r="G152" s="156">
        <v>31</v>
      </c>
      <c r="H152" s="156">
        <v>32</v>
      </c>
      <c r="I152" s="156">
        <v>31</v>
      </c>
      <c r="J152" s="156">
        <v>37</v>
      </c>
      <c r="K152" s="156">
        <v>30</v>
      </c>
      <c r="L152" s="156">
        <v>36</v>
      </c>
      <c r="M152" s="156">
        <v>34</v>
      </c>
      <c r="N152" s="186">
        <v>48</v>
      </c>
      <c r="O152" s="186">
        <v>27</v>
      </c>
      <c r="P152" s="186">
        <v>24</v>
      </c>
      <c r="Q152" s="186">
        <v>41</v>
      </c>
      <c r="R152" s="186">
        <v>29</v>
      </c>
      <c r="S152" s="186">
        <v>22</v>
      </c>
      <c r="T152" s="198">
        <v>40</v>
      </c>
    </row>
    <row r="153" spans="1:20" ht="17" thickBot="1" x14ac:dyDescent="0.25">
      <c r="A153" s="38">
        <v>11</v>
      </c>
      <c r="B153" s="123">
        <v>24</v>
      </c>
      <c r="C153" s="123">
        <v>25</v>
      </c>
      <c r="D153" s="123">
        <v>16</v>
      </c>
      <c r="E153" s="123">
        <v>21</v>
      </c>
      <c r="F153" s="153">
        <v>25</v>
      </c>
      <c r="G153" s="156">
        <v>30</v>
      </c>
      <c r="H153" s="156">
        <v>22</v>
      </c>
      <c r="I153" s="156">
        <v>32</v>
      </c>
      <c r="J153" s="156">
        <v>23</v>
      </c>
      <c r="K153" s="156">
        <v>34</v>
      </c>
      <c r="L153" s="156">
        <v>22</v>
      </c>
      <c r="M153" s="156">
        <v>29</v>
      </c>
      <c r="N153" s="186">
        <v>23</v>
      </c>
      <c r="O153" s="186">
        <v>42</v>
      </c>
      <c r="P153" s="186">
        <v>25</v>
      </c>
      <c r="Q153" s="186">
        <v>22</v>
      </c>
      <c r="R153" s="186">
        <v>38</v>
      </c>
      <c r="S153" s="186">
        <v>26</v>
      </c>
      <c r="T153" s="198">
        <v>20</v>
      </c>
    </row>
    <row r="154" spans="1:20" ht="17" thickBot="1" x14ac:dyDescent="0.25">
      <c r="A154" s="38">
        <v>12</v>
      </c>
      <c r="B154" s="123">
        <v>20</v>
      </c>
      <c r="C154" s="123">
        <v>24</v>
      </c>
      <c r="D154" s="123">
        <v>18</v>
      </c>
      <c r="E154" s="123">
        <v>11</v>
      </c>
      <c r="F154" s="153">
        <v>13</v>
      </c>
      <c r="G154" s="156">
        <v>13</v>
      </c>
      <c r="H154" s="156">
        <v>20</v>
      </c>
      <c r="I154" s="156">
        <v>14</v>
      </c>
      <c r="J154" s="156">
        <v>30</v>
      </c>
      <c r="K154" s="156">
        <v>18</v>
      </c>
      <c r="L154" s="156">
        <v>25</v>
      </c>
      <c r="M154" s="156">
        <v>17</v>
      </c>
      <c r="N154" s="186">
        <v>26</v>
      </c>
      <c r="O154" s="186">
        <v>25</v>
      </c>
      <c r="P154" s="186">
        <v>35</v>
      </c>
      <c r="Q154" s="186">
        <v>26</v>
      </c>
      <c r="R154" s="186">
        <v>18</v>
      </c>
      <c r="S154" s="186">
        <v>37</v>
      </c>
      <c r="T154" s="198">
        <v>25</v>
      </c>
    </row>
    <row r="155" spans="1:20" ht="18" thickBot="1" x14ac:dyDescent="0.25">
      <c r="A155" s="38" t="s">
        <v>13</v>
      </c>
      <c r="B155" s="123"/>
      <c r="C155" s="123"/>
      <c r="D155" s="123"/>
      <c r="E155" s="123"/>
      <c r="F155" s="153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</row>
    <row r="156" spans="1:20" ht="18" thickBot="1" x14ac:dyDescent="0.25">
      <c r="A156" s="60" t="s">
        <v>14</v>
      </c>
      <c r="B156" s="159">
        <f t="shared" ref="B156:L156" si="72">SUM(B142:B154)</f>
        <v>280</v>
      </c>
      <c r="C156" s="159">
        <f t="shared" si="72"/>
        <v>289</v>
      </c>
      <c r="D156" s="159">
        <f t="shared" si="72"/>
        <v>288</v>
      </c>
      <c r="E156" s="159">
        <f t="shared" si="72"/>
        <v>292</v>
      </c>
      <c r="F156" s="159">
        <f t="shared" si="72"/>
        <v>300</v>
      </c>
      <c r="G156" s="159">
        <f t="shared" si="72"/>
        <v>276</v>
      </c>
      <c r="H156" s="159">
        <f t="shared" si="72"/>
        <v>265</v>
      </c>
      <c r="I156" s="159">
        <f t="shared" si="72"/>
        <v>272</v>
      </c>
      <c r="J156" s="159">
        <f t="shared" si="72"/>
        <v>280</v>
      </c>
      <c r="K156" s="159">
        <f t="shared" si="72"/>
        <v>277</v>
      </c>
      <c r="L156" s="159">
        <f t="shared" si="72"/>
        <v>267</v>
      </c>
      <c r="M156" s="159">
        <f t="shared" ref="M156:R156" si="73">SUM(M142:M154)</f>
        <v>270</v>
      </c>
      <c r="N156" s="159">
        <f t="shared" si="73"/>
        <v>282</v>
      </c>
      <c r="O156" s="159">
        <f t="shared" si="73"/>
        <v>265</v>
      </c>
      <c r="P156" s="159">
        <f t="shared" si="73"/>
        <v>270</v>
      </c>
      <c r="Q156" s="159">
        <f t="shared" si="73"/>
        <v>269</v>
      </c>
      <c r="R156" s="159">
        <f t="shared" si="73"/>
        <v>269</v>
      </c>
      <c r="S156" s="159">
        <f t="shared" ref="S156:T156" si="74">SUM(S142:S154)</f>
        <v>281</v>
      </c>
      <c r="T156" s="199">
        <f t="shared" si="74"/>
        <v>305</v>
      </c>
    </row>
    <row r="157" spans="1:20" ht="35" thickBot="1" x14ac:dyDescent="0.25">
      <c r="A157" s="60" t="s">
        <v>51</v>
      </c>
      <c r="B157" s="149"/>
      <c r="C157" s="160">
        <f>((C156-B156)/B156)</f>
        <v>3.214285714285714E-2</v>
      </c>
      <c r="D157" s="160">
        <f>((D156-C156)/C156)</f>
        <v>-3.4602076124567475E-3</v>
      </c>
      <c r="E157" s="160">
        <f>((E156-D156)/D156)</f>
        <v>1.3888888888888888E-2</v>
      </c>
      <c r="F157" s="160">
        <f>((F156-E156)/E156)</f>
        <v>2.7397260273972601E-2</v>
      </c>
      <c r="G157" s="160">
        <f t="shared" ref="G157:L157" si="75">((G156-F156)/F156)</f>
        <v>-0.08</v>
      </c>
      <c r="H157" s="160">
        <f t="shared" si="75"/>
        <v>-3.9855072463768113E-2</v>
      </c>
      <c r="I157" s="160">
        <f t="shared" si="75"/>
        <v>2.6415094339622643E-2</v>
      </c>
      <c r="J157" s="160">
        <f t="shared" si="75"/>
        <v>2.9411764705882353E-2</v>
      </c>
      <c r="K157" s="160">
        <f t="shared" si="75"/>
        <v>-1.0714285714285714E-2</v>
      </c>
      <c r="L157" s="160">
        <f t="shared" si="75"/>
        <v>-3.6101083032490974E-2</v>
      </c>
      <c r="M157" s="160">
        <f t="shared" ref="M157:T157" si="76">((M156-L156)/L156)</f>
        <v>1.1235955056179775E-2</v>
      </c>
      <c r="N157" s="160">
        <f t="shared" si="76"/>
        <v>4.4444444444444446E-2</v>
      </c>
      <c r="O157" s="160">
        <f t="shared" si="76"/>
        <v>-6.0283687943262408E-2</v>
      </c>
      <c r="P157" s="160">
        <f t="shared" si="76"/>
        <v>1.8867924528301886E-2</v>
      </c>
      <c r="Q157" s="160">
        <f t="shared" si="76"/>
        <v>-3.7037037037037038E-3</v>
      </c>
      <c r="R157" s="160">
        <f t="shared" si="76"/>
        <v>0</v>
      </c>
      <c r="S157" s="160">
        <f t="shared" si="76"/>
        <v>4.4609665427509292E-2</v>
      </c>
      <c r="T157" s="160">
        <f t="shared" si="76"/>
        <v>8.5409252669039148E-2</v>
      </c>
    </row>
    <row r="158" spans="1:20" ht="52" thickBot="1" x14ac:dyDescent="0.25">
      <c r="A158" s="60" t="s">
        <v>16</v>
      </c>
      <c r="B158" s="160"/>
      <c r="C158" s="160"/>
      <c r="D158" s="160"/>
      <c r="E158" s="160"/>
      <c r="F158" s="160"/>
      <c r="G158" s="160">
        <f t="shared" ref="G158:L158" si="77">(G156-B156)/B156</f>
        <v>-1.4285714285714285E-2</v>
      </c>
      <c r="H158" s="160">
        <f t="shared" si="77"/>
        <v>-8.3044982698961933E-2</v>
      </c>
      <c r="I158" s="160">
        <f t="shared" si="77"/>
        <v>-5.5555555555555552E-2</v>
      </c>
      <c r="J158" s="160">
        <f t="shared" si="77"/>
        <v>-4.1095890410958902E-2</v>
      </c>
      <c r="K158" s="160">
        <f t="shared" si="77"/>
        <v>-7.6666666666666661E-2</v>
      </c>
      <c r="L158" s="160">
        <f t="shared" si="77"/>
        <v>-3.2608695652173912E-2</v>
      </c>
      <c r="M158" s="160">
        <f t="shared" ref="M158:T158" si="78">(M156-H156)/H156</f>
        <v>1.8867924528301886E-2</v>
      </c>
      <c r="N158" s="160">
        <f t="shared" si="78"/>
        <v>3.6764705882352942E-2</v>
      </c>
      <c r="O158" s="160">
        <f t="shared" si="78"/>
        <v>-5.3571428571428568E-2</v>
      </c>
      <c r="P158" s="160">
        <f t="shared" si="78"/>
        <v>-2.5270758122743681E-2</v>
      </c>
      <c r="Q158" s="160">
        <f t="shared" si="78"/>
        <v>7.4906367041198503E-3</v>
      </c>
      <c r="R158" s="160">
        <f t="shared" si="78"/>
        <v>-3.7037037037037038E-3</v>
      </c>
      <c r="S158" s="160">
        <f t="shared" si="78"/>
        <v>-3.5460992907801418E-3</v>
      </c>
      <c r="T158" s="160">
        <f t="shared" si="78"/>
        <v>0.15094339622641509</v>
      </c>
    </row>
    <row r="159" spans="1:20" ht="52" thickBot="1" x14ac:dyDescent="0.25">
      <c r="A159" s="60" t="s">
        <v>17</v>
      </c>
      <c r="B159" s="160"/>
      <c r="C159" s="160"/>
      <c r="D159" s="160"/>
      <c r="E159" s="160"/>
      <c r="F159" s="160"/>
      <c r="G159" s="160"/>
      <c r="H159" s="160"/>
      <c r="I159" s="160"/>
      <c r="J159" s="160"/>
      <c r="K159" s="160"/>
      <c r="L159" s="160">
        <f t="shared" ref="L159:T159" si="79">(L156-B156)/B156</f>
        <v>-4.642857142857143E-2</v>
      </c>
      <c r="M159" s="160">
        <f t="shared" si="79"/>
        <v>-6.5743944636678195E-2</v>
      </c>
      <c r="N159" s="160">
        <f t="shared" si="79"/>
        <v>-2.0833333333333332E-2</v>
      </c>
      <c r="O159" s="160">
        <f t="shared" si="79"/>
        <v>-9.2465753424657529E-2</v>
      </c>
      <c r="P159" s="160">
        <f t="shared" si="79"/>
        <v>-0.1</v>
      </c>
      <c r="Q159" s="160">
        <f t="shared" si="79"/>
        <v>-2.5362318840579712E-2</v>
      </c>
      <c r="R159" s="160">
        <f t="shared" si="79"/>
        <v>1.509433962264151E-2</v>
      </c>
      <c r="S159" s="160">
        <f t="shared" si="79"/>
        <v>3.3088235294117647E-2</v>
      </c>
      <c r="T159" s="160">
        <f t="shared" si="79"/>
        <v>8.9285714285714288E-2</v>
      </c>
    </row>
    <row r="160" spans="1:20" ht="35" thickBot="1" x14ac:dyDescent="0.25">
      <c r="A160" s="60" t="s">
        <v>18</v>
      </c>
      <c r="B160" s="154">
        <v>6250</v>
      </c>
      <c r="C160" s="154">
        <v>6014</v>
      </c>
      <c r="D160" s="154">
        <v>5721</v>
      </c>
      <c r="E160" s="154">
        <v>5359</v>
      </c>
      <c r="F160" s="154">
        <v>5393</v>
      </c>
      <c r="G160" s="159">
        <v>5367</v>
      </c>
      <c r="H160" s="159">
        <v>5460</v>
      </c>
      <c r="I160" s="159">
        <v>5471</v>
      </c>
      <c r="J160" s="159">
        <v>5217</v>
      </c>
      <c r="K160" s="159">
        <v>5458</v>
      </c>
      <c r="L160" s="159">
        <v>5245</v>
      </c>
      <c r="M160" s="159">
        <v>5157</v>
      </c>
      <c r="N160" s="159">
        <v>4982</v>
      </c>
      <c r="O160" s="159">
        <v>4983</v>
      </c>
      <c r="P160" s="159">
        <v>4977</v>
      </c>
      <c r="Q160" s="159">
        <v>4953</v>
      </c>
      <c r="R160" s="159">
        <v>5016</v>
      </c>
      <c r="S160" s="159">
        <v>4924</v>
      </c>
      <c r="T160" s="159">
        <v>4454</v>
      </c>
    </row>
    <row r="161" spans="1:21" ht="52" thickBot="1" x14ac:dyDescent="0.25">
      <c r="A161" s="60" t="s">
        <v>19</v>
      </c>
      <c r="B161" s="160"/>
      <c r="C161" s="160">
        <f t="shared" ref="C161:L161" si="80">(C160-B160)/B160</f>
        <v>-3.7760000000000002E-2</v>
      </c>
      <c r="D161" s="160">
        <f t="shared" si="80"/>
        <v>-4.8719654140339207E-2</v>
      </c>
      <c r="E161" s="160">
        <f t="shared" si="80"/>
        <v>-6.3275651109945819E-2</v>
      </c>
      <c r="F161" s="160">
        <f t="shared" si="80"/>
        <v>6.3444672513528642E-3</v>
      </c>
      <c r="G161" s="160">
        <f t="shared" si="80"/>
        <v>-4.8210643426664194E-3</v>
      </c>
      <c r="H161" s="160">
        <f t="shared" si="80"/>
        <v>1.7328116266070431E-2</v>
      </c>
      <c r="I161" s="160">
        <f t="shared" si="80"/>
        <v>2.0146520146520149E-3</v>
      </c>
      <c r="J161" s="160">
        <f t="shared" si="80"/>
        <v>-4.6426613050630595E-2</v>
      </c>
      <c r="K161" s="160">
        <f t="shared" si="80"/>
        <v>4.6195131301514279E-2</v>
      </c>
      <c r="L161" s="160">
        <f t="shared" si="80"/>
        <v>-3.9025283986808358E-2</v>
      </c>
      <c r="M161" s="160">
        <f t="shared" ref="M161:T161" si="81">(M160-L160)/L160</f>
        <v>-1.6777883698760723E-2</v>
      </c>
      <c r="N161" s="160">
        <f t="shared" si="81"/>
        <v>-3.3934458018227649E-2</v>
      </c>
      <c r="O161" s="160">
        <f t="shared" si="81"/>
        <v>2.007226013649137E-4</v>
      </c>
      <c r="P161" s="160">
        <f t="shared" si="81"/>
        <v>-1.2040939193257074E-3</v>
      </c>
      <c r="Q161" s="160">
        <f t="shared" si="81"/>
        <v>-4.8221820373719106E-3</v>
      </c>
      <c r="R161" s="160">
        <f t="shared" si="81"/>
        <v>1.2719563900666263E-2</v>
      </c>
      <c r="S161" s="160">
        <f t="shared" si="81"/>
        <v>-1.8341307814992026E-2</v>
      </c>
      <c r="T161" s="160">
        <f t="shared" si="81"/>
        <v>-9.5450852965069055E-2</v>
      </c>
    </row>
    <row r="162" spans="1:21" ht="52" thickBot="1" x14ac:dyDescent="0.25">
      <c r="A162" s="60" t="s">
        <v>20</v>
      </c>
      <c r="B162" s="160"/>
      <c r="C162" s="160"/>
      <c r="D162" s="160"/>
      <c r="E162" s="160"/>
      <c r="F162" s="160"/>
      <c r="G162" s="160">
        <f t="shared" ref="G162:L162" si="82">(G160-B160)/B160</f>
        <v>-0.14127999999999999</v>
      </c>
      <c r="H162" s="160">
        <f t="shared" si="82"/>
        <v>-9.2118390422347859E-2</v>
      </c>
      <c r="I162" s="160">
        <f t="shared" si="82"/>
        <v>-4.3698654081454291E-2</v>
      </c>
      <c r="J162" s="160">
        <f t="shared" si="82"/>
        <v>-2.6497480873297258E-2</v>
      </c>
      <c r="K162" s="160">
        <f t="shared" si="82"/>
        <v>1.2052660856666049E-2</v>
      </c>
      <c r="L162" s="160">
        <f t="shared" si="82"/>
        <v>-2.2731507359791316E-2</v>
      </c>
      <c r="M162" s="160">
        <f t="shared" ref="M162:T162" si="83">(M160-H160)/H160</f>
        <v>-5.5494505494505492E-2</v>
      </c>
      <c r="N162" s="160">
        <f t="shared" si="83"/>
        <v>-8.9380369219521111E-2</v>
      </c>
      <c r="O162" s="160">
        <f t="shared" si="83"/>
        <v>-4.4853364002300174E-2</v>
      </c>
      <c r="P162" s="160">
        <f t="shared" si="83"/>
        <v>-8.8127519237816046E-2</v>
      </c>
      <c r="Q162" s="160">
        <f t="shared" si="83"/>
        <v>-5.5672068636796947E-2</v>
      </c>
      <c r="R162" s="160">
        <f t="shared" si="83"/>
        <v>-2.7341477603257707E-2</v>
      </c>
      <c r="S162" s="160">
        <f t="shared" si="83"/>
        <v>-1.1641910879164994E-2</v>
      </c>
      <c r="T162" s="160">
        <f t="shared" si="83"/>
        <v>-0.10616094722054988</v>
      </c>
    </row>
    <row r="163" spans="1:21" ht="52" thickBot="1" x14ac:dyDescent="0.25">
      <c r="A163" s="60" t="s">
        <v>21</v>
      </c>
      <c r="B163" s="160"/>
      <c r="C163" s="160"/>
      <c r="D163" s="160"/>
      <c r="E163" s="160"/>
      <c r="F163" s="160"/>
      <c r="G163" s="160"/>
      <c r="H163" s="160"/>
      <c r="I163" s="160"/>
      <c r="J163" s="160"/>
      <c r="K163" s="160"/>
      <c r="L163" s="160">
        <f t="shared" ref="L163:T163" si="84">(L160-B160)/B160</f>
        <v>-0.1608</v>
      </c>
      <c r="M163" s="160">
        <f t="shared" si="84"/>
        <v>-0.14250083139341535</v>
      </c>
      <c r="N163" s="160">
        <f t="shared" si="84"/>
        <v>-0.12917322146477889</v>
      </c>
      <c r="O163" s="160">
        <f t="shared" si="84"/>
        <v>-7.0162343720843443E-2</v>
      </c>
      <c r="P163" s="160">
        <f t="shared" si="84"/>
        <v>-7.7137029482662711E-2</v>
      </c>
      <c r="Q163" s="160">
        <f t="shared" si="84"/>
        <v>-7.7138065958636107E-2</v>
      </c>
      <c r="R163" s="160">
        <f t="shared" si="84"/>
        <v>-8.1318681318681321E-2</v>
      </c>
      <c r="S163" s="160">
        <f t="shared" si="84"/>
        <v>-9.9981721805885576E-2</v>
      </c>
      <c r="T163" s="160">
        <f t="shared" si="84"/>
        <v>-0.14625263561433774</v>
      </c>
    </row>
    <row r="164" spans="1:21" ht="18" thickBot="1" x14ac:dyDescent="0.25">
      <c r="A164" s="60" t="s">
        <v>22</v>
      </c>
      <c r="B164" s="160">
        <f>B156/B160</f>
        <v>4.48E-2</v>
      </c>
      <c r="C164" s="160">
        <f>C156/C160</f>
        <v>4.8054539408047887E-2</v>
      </c>
      <c r="D164" s="160">
        <f>D156/D160</f>
        <v>5.0340849501835344E-2</v>
      </c>
      <c r="E164" s="160">
        <f>E156/E160</f>
        <v>5.448777757044225E-2</v>
      </c>
      <c r="F164" s="160">
        <f>F156/F160</f>
        <v>5.5627665492304842E-2</v>
      </c>
      <c r="G164" s="160">
        <f t="shared" ref="G164:L164" si="85">G156/G160</f>
        <v>5.1425377305757407E-2</v>
      </c>
      <c r="H164" s="160">
        <f t="shared" si="85"/>
        <v>4.8534798534798536E-2</v>
      </c>
      <c r="I164" s="160">
        <f t="shared" si="85"/>
        <v>4.9716687991226464E-2</v>
      </c>
      <c r="J164" s="160">
        <f t="shared" si="85"/>
        <v>5.3670691968564312E-2</v>
      </c>
      <c r="K164" s="160">
        <f t="shared" si="85"/>
        <v>5.0751190912422132E-2</v>
      </c>
      <c r="L164" s="160">
        <f t="shared" si="85"/>
        <v>5.0905624404194473E-2</v>
      </c>
      <c r="M164" s="160">
        <f t="shared" ref="M164:R164" si="86">M156/M160</f>
        <v>5.2356020942408377E-2</v>
      </c>
      <c r="N164" s="160">
        <f t="shared" si="86"/>
        <v>5.6603773584905662E-2</v>
      </c>
      <c r="O164" s="160">
        <f t="shared" si="86"/>
        <v>5.3180814770218743E-2</v>
      </c>
      <c r="P164" s="160">
        <f t="shared" si="86"/>
        <v>5.4249547920433995E-2</v>
      </c>
      <c r="Q164" s="160">
        <f t="shared" si="86"/>
        <v>5.4310518877448012E-2</v>
      </c>
      <c r="R164" s="160">
        <f t="shared" si="86"/>
        <v>5.3628389154704942E-2</v>
      </c>
      <c r="S164" s="160">
        <f t="shared" ref="S164:T164" si="87">S156/S160</f>
        <v>5.7067424857839152E-2</v>
      </c>
      <c r="T164" s="160">
        <f t="shared" si="87"/>
        <v>6.8477772788504712E-2</v>
      </c>
    </row>
    <row r="165" spans="1:21" ht="52" thickBot="1" x14ac:dyDescent="0.25">
      <c r="A165" s="60" t="s">
        <v>23</v>
      </c>
      <c r="B165" s="160"/>
      <c r="C165" s="160">
        <f t="shared" ref="C165:K165" si="88">(C164-B164)</f>
        <v>3.2545394080478879E-3</v>
      </c>
      <c r="D165" s="160">
        <f t="shared" si="88"/>
        <v>2.2863100937874567E-3</v>
      </c>
      <c r="E165" s="160">
        <f t="shared" si="88"/>
        <v>4.146928068606906E-3</v>
      </c>
      <c r="F165" s="160">
        <f t="shared" si="88"/>
        <v>1.1398879218625924E-3</v>
      </c>
      <c r="G165" s="160">
        <f t="shared" si="88"/>
        <v>-4.2022881865474357E-3</v>
      </c>
      <c r="H165" s="160">
        <f t="shared" si="88"/>
        <v>-2.8905787709588709E-3</v>
      </c>
      <c r="I165" s="160">
        <f t="shared" si="88"/>
        <v>1.1818894564279286E-3</v>
      </c>
      <c r="J165" s="160">
        <f t="shared" si="88"/>
        <v>3.9540039773378471E-3</v>
      </c>
      <c r="K165" s="160">
        <f t="shared" si="88"/>
        <v>-2.9195010561421791E-3</v>
      </c>
      <c r="L165" s="160">
        <f t="shared" ref="L165:T165" si="89">(L164-K164)</f>
        <v>1.5443349177234056E-4</v>
      </c>
      <c r="M165" s="160">
        <f t="shared" si="89"/>
        <v>1.4503965382139036E-3</v>
      </c>
      <c r="N165" s="160">
        <f t="shared" si="89"/>
        <v>4.247752642497285E-3</v>
      </c>
      <c r="O165" s="160">
        <f t="shared" si="89"/>
        <v>-3.4229588146869189E-3</v>
      </c>
      <c r="P165" s="160">
        <f t="shared" si="89"/>
        <v>1.0687331502152522E-3</v>
      </c>
      <c r="Q165" s="160">
        <f t="shared" si="89"/>
        <v>6.0970957014017113E-5</v>
      </c>
      <c r="R165" s="160">
        <f t="shared" si="89"/>
        <v>-6.8212972274307032E-4</v>
      </c>
      <c r="S165" s="160">
        <f t="shared" si="89"/>
        <v>3.4390357031342106E-3</v>
      </c>
      <c r="T165" s="160">
        <f t="shared" si="89"/>
        <v>1.141034793066556E-2</v>
      </c>
    </row>
    <row r="166" spans="1:21" ht="52" thickBot="1" x14ac:dyDescent="0.25">
      <c r="A166" s="60" t="s">
        <v>24</v>
      </c>
      <c r="B166" s="160"/>
      <c r="C166" s="160"/>
      <c r="D166" s="160"/>
      <c r="E166" s="160"/>
      <c r="F166" s="160"/>
      <c r="G166" s="160">
        <f>G164-B164</f>
        <v>6.6253773057574072E-3</v>
      </c>
      <c r="H166" s="160">
        <f t="shared" ref="H166:K166" si="90">H164-C164</f>
        <v>4.8025912675064841E-4</v>
      </c>
      <c r="I166" s="160">
        <f t="shared" si="90"/>
        <v>-6.2416151060887964E-4</v>
      </c>
      <c r="J166" s="160">
        <f t="shared" si="90"/>
        <v>-8.1708560187793849E-4</v>
      </c>
      <c r="K166" s="160">
        <f t="shared" si="90"/>
        <v>-4.87647457988271E-3</v>
      </c>
      <c r="L166" s="160">
        <f t="shared" ref="L166:T166" si="91">L164-G164</f>
        <v>-5.1975290156293374E-4</v>
      </c>
      <c r="M166" s="160">
        <f t="shared" si="91"/>
        <v>3.8212224076098408E-3</v>
      </c>
      <c r="N166" s="160">
        <f t="shared" si="91"/>
        <v>6.8870855936791972E-3</v>
      </c>
      <c r="O166" s="160">
        <f t="shared" si="91"/>
        <v>-4.8987719834556881E-4</v>
      </c>
      <c r="P166" s="160">
        <f t="shared" si="91"/>
        <v>3.4983570080118626E-3</v>
      </c>
      <c r="Q166" s="160">
        <f t="shared" si="91"/>
        <v>3.4048944732535391E-3</v>
      </c>
      <c r="R166" s="160">
        <f t="shared" si="91"/>
        <v>1.2723682122965652E-3</v>
      </c>
      <c r="S166" s="160">
        <f t="shared" si="91"/>
        <v>4.6365127293349073E-4</v>
      </c>
      <c r="T166" s="160">
        <f t="shared" si="91"/>
        <v>1.5296958018285969E-2</v>
      </c>
    </row>
    <row r="167" spans="1:21" ht="52" thickBot="1" x14ac:dyDescent="0.25">
      <c r="A167" s="60" t="s">
        <v>25</v>
      </c>
      <c r="B167" s="160"/>
      <c r="C167" s="160"/>
      <c r="D167" s="160"/>
      <c r="E167" s="160"/>
      <c r="F167" s="160"/>
      <c r="G167" s="160"/>
      <c r="H167" s="160"/>
      <c r="I167" s="160"/>
      <c r="J167" s="160"/>
      <c r="K167" s="160"/>
      <c r="L167" s="160">
        <f t="shared" ref="L167:T167" si="92">L164-B164</f>
        <v>6.1056244041944735E-3</v>
      </c>
      <c r="M167" s="160">
        <f t="shared" si="92"/>
        <v>4.3014815343604892E-3</v>
      </c>
      <c r="N167" s="160">
        <f t="shared" si="92"/>
        <v>6.2629240830703176E-3</v>
      </c>
      <c r="O167" s="160">
        <f t="shared" si="92"/>
        <v>-1.3069628002235073E-3</v>
      </c>
      <c r="P167" s="160">
        <f t="shared" si="92"/>
        <v>-1.3781175718708474E-3</v>
      </c>
      <c r="Q167" s="160">
        <f t="shared" si="92"/>
        <v>2.8851415716906054E-3</v>
      </c>
      <c r="R167" s="160">
        <f t="shared" si="92"/>
        <v>5.093590619906406E-3</v>
      </c>
      <c r="S167" s="160">
        <f t="shared" si="92"/>
        <v>7.3507368666126879E-3</v>
      </c>
      <c r="T167" s="160">
        <f t="shared" si="92"/>
        <v>1.4807080819940401E-2</v>
      </c>
    </row>
    <row r="168" spans="1:21" ht="16" x14ac:dyDescent="0.2">
      <c r="A168" s="4"/>
      <c r="B168" s="6"/>
      <c r="C168" s="6"/>
      <c r="D168" s="6"/>
      <c r="E168" s="6"/>
      <c r="F168" s="6"/>
      <c r="G168" s="5"/>
      <c r="H168" s="5"/>
      <c r="I168" s="5"/>
      <c r="J168" s="5"/>
      <c r="K168" s="5"/>
      <c r="L168" s="5"/>
    </row>
    <row r="169" spans="1:21" ht="16" x14ac:dyDescent="0.2">
      <c r="A169" s="7" t="s">
        <v>94</v>
      </c>
      <c r="B169" s="7"/>
      <c r="C169" s="7"/>
      <c r="D169" s="7"/>
      <c r="E169" s="7"/>
      <c r="F169" s="7"/>
      <c r="G169" s="8"/>
      <c r="H169" s="8"/>
      <c r="I169" s="8"/>
      <c r="J169" s="8"/>
      <c r="K169" s="8"/>
      <c r="L169" s="8"/>
      <c r="M169" s="9"/>
    </row>
    <row r="170" spans="1:21" ht="17" thickBot="1" x14ac:dyDescent="0.25">
      <c r="A170" s="10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9"/>
    </row>
    <row r="171" spans="1:21" ht="35" thickBot="1" x14ac:dyDescent="0.25">
      <c r="A171" s="70" t="s">
        <v>44</v>
      </c>
      <c r="B171" s="54" t="s">
        <v>0</v>
      </c>
      <c r="C171" s="54" t="s">
        <v>1</v>
      </c>
      <c r="D171" s="54" t="s">
        <v>2</v>
      </c>
      <c r="E171" s="54" t="s">
        <v>3</v>
      </c>
      <c r="F171" s="54" t="s">
        <v>4</v>
      </c>
      <c r="G171" s="54" t="s">
        <v>5</v>
      </c>
      <c r="H171" s="54" t="s">
        <v>6</v>
      </c>
      <c r="I171" s="54" t="s">
        <v>7</v>
      </c>
      <c r="J171" s="54" t="s">
        <v>8</v>
      </c>
      <c r="K171" s="54" t="s">
        <v>9</v>
      </c>
      <c r="L171" s="54" t="s">
        <v>10</v>
      </c>
      <c r="M171" s="54" t="s">
        <v>66</v>
      </c>
      <c r="N171" s="54" t="s">
        <v>75</v>
      </c>
      <c r="O171" s="54" t="s">
        <v>76</v>
      </c>
      <c r="P171" s="54" t="s">
        <v>77</v>
      </c>
      <c r="Q171" s="54" t="s">
        <v>78</v>
      </c>
      <c r="R171" s="54" t="s">
        <v>79</v>
      </c>
      <c r="S171" s="54" t="s">
        <v>81</v>
      </c>
      <c r="T171" s="54" t="s">
        <v>87</v>
      </c>
      <c r="U171" s="70" t="s">
        <v>52</v>
      </c>
    </row>
    <row r="172" spans="1:21" ht="18" thickBot="1" x14ac:dyDescent="0.25">
      <c r="A172" s="71" t="s">
        <v>28</v>
      </c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</row>
    <row r="173" spans="1:21" ht="17" thickBot="1" x14ac:dyDescent="0.25">
      <c r="A173" s="78">
        <v>1</v>
      </c>
      <c r="B173" s="73"/>
      <c r="C173" s="79"/>
      <c r="D173" s="79"/>
      <c r="E173" s="79"/>
      <c r="F173" s="79"/>
      <c r="G173" s="79"/>
      <c r="H173" s="72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</row>
    <row r="174" spans="1:21" ht="17" thickBot="1" x14ac:dyDescent="0.25">
      <c r="A174" s="78">
        <v>2</v>
      </c>
      <c r="B174" s="73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</row>
    <row r="175" spans="1:21" ht="17" thickBot="1" x14ac:dyDescent="0.25">
      <c r="A175" s="78">
        <v>3</v>
      </c>
      <c r="B175" s="73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</row>
    <row r="176" spans="1:21" ht="17" thickBot="1" x14ac:dyDescent="0.25">
      <c r="A176" s="78">
        <v>4</v>
      </c>
      <c r="B176" s="73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</row>
    <row r="177" spans="1:21" ht="17" thickBot="1" x14ac:dyDescent="0.25">
      <c r="A177" s="78">
        <v>5</v>
      </c>
      <c r="B177" s="73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>
        <f>S146-T147</f>
        <v>-6</v>
      </c>
      <c r="U177" s="72">
        <v>-6</v>
      </c>
    </row>
    <row r="178" spans="1:21" ht="18" thickBot="1" x14ac:dyDescent="0.25">
      <c r="A178" s="78">
        <v>6</v>
      </c>
      <c r="B178" s="73" t="s">
        <v>53</v>
      </c>
      <c r="C178" s="72">
        <f>B147-C148</f>
        <v>-57</v>
      </c>
      <c r="D178" s="72">
        <f>C147-D148</f>
        <v>-59</v>
      </c>
      <c r="E178" s="72">
        <f>D147-E148</f>
        <v>-56</v>
      </c>
      <c r="F178" s="72">
        <f t="shared" ref="F178:L184" si="93">E147-F148</f>
        <v>-60</v>
      </c>
      <c r="G178" s="72">
        <f t="shared" si="93"/>
        <v>-59</v>
      </c>
      <c r="H178" s="72">
        <f t="shared" si="93"/>
        <v>-60</v>
      </c>
      <c r="I178" s="72">
        <f t="shared" si="93"/>
        <v>-56</v>
      </c>
      <c r="J178" s="72">
        <f t="shared" si="93"/>
        <v>-60</v>
      </c>
      <c r="K178" s="72">
        <f t="shared" si="93"/>
        <v>-58</v>
      </c>
      <c r="L178" s="72">
        <f t="shared" si="93"/>
        <v>-43</v>
      </c>
      <c r="M178" s="72">
        <v>-60</v>
      </c>
      <c r="N178" s="72">
        <v>-54</v>
      </c>
      <c r="O178" s="72">
        <v>-45</v>
      </c>
      <c r="P178" s="72">
        <v>-44</v>
      </c>
      <c r="Q178" s="72">
        <v>-43</v>
      </c>
      <c r="R178" s="72">
        <v>-42</v>
      </c>
      <c r="S178" s="72">
        <v>-41</v>
      </c>
      <c r="T178" s="72">
        <v>-40</v>
      </c>
      <c r="U178" s="72">
        <f t="shared" ref="U178:U184" si="94">_xlfn.AGGREGATE(1,6,C178:S178)</f>
        <v>-52.764705882352942</v>
      </c>
    </row>
    <row r="179" spans="1:21" ht="18" thickBot="1" x14ac:dyDescent="0.25">
      <c r="A179" s="78">
        <v>7</v>
      </c>
      <c r="B179" s="73" t="s">
        <v>53</v>
      </c>
      <c r="C179" s="72">
        <f t="shared" ref="C179:E184" si="95">B148-C149</f>
        <v>9</v>
      </c>
      <c r="D179" s="72">
        <f t="shared" si="95"/>
        <v>6</v>
      </c>
      <c r="E179" s="72">
        <f t="shared" si="95"/>
        <v>2</v>
      </c>
      <c r="F179" s="72">
        <f t="shared" si="93"/>
        <v>4</v>
      </c>
      <c r="G179" s="72">
        <f t="shared" si="93"/>
        <v>6</v>
      </c>
      <c r="H179" s="72">
        <f t="shared" si="93"/>
        <v>9</v>
      </c>
      <c r="I179" s="72">
        <f t="shared" si="93"/>
        <v>3</v>
      </c>
      <c r="J179" s="72">
        <f t="shared" si="93"/>
        <v>12</v>
      </c>
      <c r="K179" s="72">
        <f t="shared" si="93"/>
        <v>3</v>
      </c>
      <c r="L179" s="72">
        <f t="shared" ref="L179:T179" si="96">K148-L149</f>
        <v>7</v>
      </c>
      <c r="M179" s="72">
        <f t="shared" si="96"/>
        <v>4</v>
      </c>
      <c r="N179" s="72">
        <f t="shared" si="96"/>
        <v>3</v>
      </c>
      <c r="O179" s="72">
        <f t="shared" si="96"/>
        <v>7</v>
      </c>
      <c r="P179" s="72">
        <f t="shared" si="96"/>
        <v>5</v>
      </c>
      <c r="Q179" s="72">
        <f t="shared" si="96"/>
        <v>4</v>
      </c>
      <c r="R179" s="72">
        <f t="shared" si="96"/>
        <v>6</v>
      </c>
      <c r="S179" s="72">
        <f t="shared" si="96"/>
        <v>6</v>
      </c>
      <c r="T179" s="72">
        <f t="shared" si="96"/>
        <v>4</v>
      </c>
      <c r="U179" s="72">
        <f t="shared" si="94"/>
        <v>5.6470588235294121</v>
      </c>
    </row>
    <row r="180" spans="1:21" ht="18" thickBot="1" x14ac:dyDescent="0.25">
      <c r="A180" s="78">
        <v>8</v>
      </c>
      <c r="B180" s="73" t="s">
        <v>53</v>
      </c>
      <c r="C180" s="72">
        <f t="shared" si="95"/>
        <v>4</v>
      </c>
      <c r="D180" s="72">
        <f t="shared" si="95"/>
        <v>7</v>
      </c>
      <c r="E180" s="72">
        <f t="shared" si="95"/>
        <v>3</v>
      </c>
      <c r="F180" s="72">
        <f t="shared" si="93"/>
        <v>4</v>
      </c>
      <c r="G180" s="72">
        <f t="shared" si="93"/>
        <v>8</v>
      </c>
      <c r="H180" s="72">
        <f t="shared" si="93"/>
        <v>10</v>
      </c>
      <c r="I180" s="72">
        <f t="shared" si="93"/>
        <v>8</v>
      </c>
      <c r="J180" s="72">
        <f t="shared" si="93"/>
        <v>5</v>
      </c>
      <c r="K180" s="72">
        <f t="shared" si="93"/>
        <v>2</v>
      </c>
      <c r="L180" s="72">
        <f>K149-L150</f>
        <v>3</v>
      </c>
      <c r="M180" s="72">
        <f t="shared" ref="M180:T182" si="97">L149-M150</f>
        <v>8</v>
      </c>
      <c r="N180" s="72">
        <f t="shared" si="97"/>
        <v>3</v>
      </c>
      <c r="O180" s="72">
        <f t="shared" si="97"/>
        <v>6</v>
      </c>
      <c r="P180" s="72">
        <f t="shared" si="97"/>
        <v>2</v>
      </c>
      <c r="Q180" s="72">
        <f t="shared" si="97"/>
        <v>2</v>
      </c>
      <c r="R180" s="72">
        <f t="shared" si="97"/>
        <v>3</v>
      </c>
      <c r="S180" s="72">
        <f t="shared" si="97"/>
        <v>6</v>
      </c>
      <c r="T180" s="72">
        <f t="shared" si="97"/>
        <v>4</v>
      </c>
      <c r="U180" s="72">
        <f t="shared" si="94"/>
        <v>4.9411764705882355</v>
      </c>
    </row>
    <row r="181" spans="1:21" ht="18" thickBot="1" x14ac:dyDescent="0.25">
      <c r="A181" s="78">
        <v>9</v>
      </c>
      <c r="B181" s="73" t="s">
        <v>53</v>
      </c>
      <c r="C181" s="72">
        <f t="shared" si="95"/>
        <v>10</v>
      </c>
      <c r="D181" s="72">
        <f t="shared" si="95"/>
        <v>3</v>
      </c>
      <c r="E181" s="72">
        <f t="shared" si="95"/>
        <v>7</v>
      </c>
      <c r="F181" s="72">
        <f t="shared" si="93"/>
        <v>2</v>
      </c>
      <c r="G181" s="72">
        <f t="shared" si="93"/>
        <v>8</v>
      </c>
      <c r="H181" s="72">
        <f t="shared" si="93"/>
        <v>7</v>
      </c>
      <c r="I181" s="72">
        <f t="shared" si="93"/>
        <v>4</v>
      </c>
      <c r="J181" s="72">
        <f t="shared" si="93"/>
        <v>8</v>
      </c>
      <c r="K181" s="72">
        <f t="shared" si="93"/>
        <v>14</v>
      </c>
      <c r="L181" s="72">
        <f t="shared" si="93"/>
        <v>6</v>
      </c>
      <c r="M181" s="72">
        <f t="shared" si="97"/>
        <v>6</v>
      </c>
      <c r="N181" s="72">
        <f t="shared" si="97"/>
        <v>5</v>
      </c>
      <c r="O181" s="72">
        <f t="shared" si="97"/>
        <v>8</v>
      </c>
      <c r="P181" s="72">
        <f t="shared" si="97"/>
        <v>6</v>
      </c>
      <c r="Q181" s="72">
        <f t="shared" si="97"/>
        <v>14</v>
      </c>
      <c r="R181" s="72">
        <f t="shared" si="97"/>
        <v>15</v>
      </c>
      <c r="S181" s="72">
        <f t="shared" si="97"/>
        <v>7</v>
      </c>
      <c r="T181" s="72">
        <f t="shared" si="97"/>
        <v>3</v>
      </c>
      <c r="U181" s="72">
        <f t="shared" si="94"/>
        <v>7.6470588235294121</v>
      </c>
    </row>
    <row r="182" spans="1:21" ht="18" thickBot="1" x14ac:dyDescent="0.25">
      <c r="A182" s="78">
        <v>10</v>
      </c>
      <c r="B182" s="73" t="s">
        <v>53</v>
      </c>
      <c r="C182" s="72">
        <f t="shared" si="95"/>
        <v>2</v>
      </c>
      <c r="D182" s="72">
        <f t="shared" si="95"/>
        <v>4</v>
      </c>
      <c r="E182" s="72">
        <f t="shared" si="95"/>
        <v>7</v>
      </c>
      <c r="F182" s="72">
        <f t="shared" si="93"/>
        <v>15</v>
      </c>
      <c r="G182" s="72">
        <f t="shared" si="93"/>
        <v>15</v>
      </c>
      <c r="H182" s="72">
        <f t="shared" si="93"/>
        <v>13</v>
      </c>
      <c r="I182" s="72">
        <f t="shared" si="93"/>
        <v>6</v>
      </c>
      <c r="J182" s="72">
        <f t="shared" si="93"/>
        <v>3</v>
      </c>
      <c r="K182" s="72">
        <f t="shared" si="93"/>
        <v>4</v>
      </c>
      <c r="L182" s="72">
        <f t="shared" si="93"/>
        <v>2</v>
      </c>
      <c r="M182" s="72">
        <f t="shared" si="97"/>
        <v>2</v>
      </c>
      <c r="N182" s="72">
        <f t="shared" si="97"/>
        <v>0</v>
      </c>
      <c r="O182" s="72">
        <f t="shared" si="97"/>
        <v>11</v>
      </c>
      <c r="P182" s="72">
        <f t="shared" si="97"/>
        <v>4</v>
      </c>
      <c r="Q182" s="72">
        <f t="shared" si="97"/>
        <v>4</v>
      </c>
      <c r="R182" s="72">
        <f t="shared" si="97"/>
        <v>2</v>
      </c>
      <c r="S182" s="72">
        <f t="shared" si="97"/>
        <v>1</v>
      </c>
      <c r="T182" s="72">
        <f t="shared" si="97"/>
        <v>2</v>
      </c>
      <c r="U182" s="72">
        <f t="shared" si="94"/>
        <v>5.5882352941176467</v>
      </c>
    </row>
    <row r="183" spans="1:21" ht="18" thickBot="1" x14ac:dyDescent="0.25">
      <c r="A183" s="78">
        <v>11</v>
      </c>
      <c r="B183" s="73" t="s">
        <v>53</v>
      </c>
      <c r="C183" s="72">
        <f t="shared" si="95"/>
        <v>3</v>
      </c>
      <c r="D183" s="72">
        <f t="shared" si="95"/>
        <v>9</v>
      </c>
      <c r="E183" s="72">
        <f t="shared" si="95"/>
        <v>10</v>
      </c>
      <c r="F183" s="72">
        <f t="shared" si="93"/>
        <v>8</v>
      </c>
      <c r="G183" s="72">
        <f>F152-G153</f>
        <v>21</v>
      </c>
      <c r="H183" s="72">
        <f>G152-H153</f>
        <v>9</v>
      </c>
      <c r="I183" s="72">
        <v>0</v>
      </c>
      <c r="J183" s="72">
        <f t="shared" si="93"/>
        <v>8</v>
      </c>
      <c r="K183" s="72">
        <f t="shared" si="93"/>
        <v>3</v>
      </c>
      <c r="L183" s="72">
        <f t="shared" si="93"/>
        <v>8</v>
      </c>
      <c r="M183" s="72">
        <f t="shared" ref="M183:T184" si="98">L152-M153</f>
        <v>7</v>
      </c>
      <c r="N183" s="72">
        <f t="shared" si="98"/>
        <v>11</v>
      </c>
      <c r="O183" s="72">
        <f t="shared" si="98"/>
        <v>6</v>
      </c>
      <c r="P183" s="72">
        <f t="shared" si="98"/>
        <v>2</v>
      </c>
      <c r="Q183" s="72">
        <f t="shared" si="98"/>
        <v>2</v>
      </c>
      <c r="R183" s="72">
        <f t="shared" si="98"/>
        <v>3</v>
      </c>
      <c r="S183" s="72">
        <f t="shared" si="98"/>
        <v>3</v>
      </c>
      <c r="T183" s="72">
        <f t="shared" si="98"/>
        <v>2</v>
      </c>
      <c r="U183" s="72">
        <f t="shared" si="94"/>
        <v>6.6470588235294121</v>
      </c>
    </row>
    <row r="184" spans="1:21" ht="18" thickBot="1" x14ac:dyDescent="0.25">
      <c r="A184" s="78">
        <v>12</v>
      </c>
      <c r="B184" s="73" t="s">
        <v>53</v>
      </c>
      <c r="C184" s="72">
        <f t="shared" si="95"/>
        <v>0</v>
      </c>
      <c r="D184" s="72">
        <f t="shared" si="95"/>
        <v>7</v>
      </c>
      <c r="E184" s="72">
        <f t="shared" si="95"/>
        <v>5</v>
      </c>
      <c r="F184" s="72">
        <f t="shared" si="93"/>
        <v>8</v>
      </c>
      <c r="G184" s="72">
        <f>F153-G154</f>
        <v>12</v>
      </c>
      <c r="H184" s="72">
        <f>G153-H154</f>
        <v>10</v>
      </c>
      <c r="I184" s="72">
        <f>H153-I154</f>
        <v>8</v>
      </c>
      <c r="J184" s="72">
        <f t="shared" si="93"/>
        <v>2</v>
      </c>
      <c r="K184" s="72">
        <f t="shared" si="93"/>
        <v>5</v>
      </c>
      <c r="L184" s="72">
        <f t="shared" si="93"/>
        <v>9</v>
      </c>
      <c r="M184" s="72">
        <f t="shared" si="98"/>
        <v>5</v>
      </c>
      <c r="N184" s="72">
        <f t="shared" si="98"/>
        <v>3</v>
      </c>
      <c r="O184" s="72">
        <f t="shared" si="98"/>
        <v>-2</v>
      </c>
      <c r="P184" s="72">
        <f t="shared" si="98"/>
        <v>7</v>
      </c>
      <c r="Q184" s="72">
        <f t="shared" si="98"/>
        <v>-1</v>
      </c>
      <c r="R184" s="72">
        <f t="shared" si="98"/>
        <v>4</v>
      </c>
      <c r="S184" s="72">
        <f t="shared" si="98"/>
        <v>1</v>
      </c>
      <c r="T184" s="72">
        <f t="shared" si="98"/>
        <v>1</v>
      </c>
      <c r="U184" s="72">
        <f t="shared" si="94"/>
        <v>4.882352941176471</v>
      </c>
    </row>
    <row r="185" spans="1:21" ht="18" thickBot="1" x14ac:dyDescent="0.25">
      <c r="A185" s="47" t="s">
        <v>47</v>
      </c>
      <c r="B185" s="48" t="s">
        <v>53</v>
      </c>
      <c r="C185" s="75" t="s">
        <v>46</v>
      </c>
      <c r="D185" s="75" t="s">
        <v>46</v>
      </c>
      <c r="E185" s="75" t="s">
        <v>46</v>
      </c>
      <c r="F185" s="75" t="s">
        <v>46</v>
      </c>
      <c r="G185" s="75" t="s">
        <v>46</v>
      </c>
      <c r="H185" s="75" t="s">
        <v>46</v>
      </c>
      <c r="I185" s="75" t="s">
        <v>46</v>
      </c>
      <c r="J185" s="76" t="s">
        <v>46</v>
      </c>
      <c r="K185" s="76" t="s">
        <v>46</v>
      </c>
      <c r="L185" s="76" t="s">
        <v>46</v>
      </c>
      <c r="M185" s="75" t="s">
        <v>46</v>
      </c>
      <c r="N185" s="75" t="s">
        <v>46</v>
      </c>
      <c r="O185" s="75" t="s">
        <v>46</v>
      </c>
      <c r="P185" s="75" t="s">
        <v>46</v>
      </c>
      <c r="Q185" s="75" t="s">
        <v>46</v>
      </c>
      <c r="R185" s="75" t="s">
        <v>46</v>
      </c>
      <c r="S185" s="75" t="s">
        <v>46</v>
      </c>
      <c r="T185" s="79" t="s">
        <v>46</v>
      </c>
      <c r="U185" s="72" t="s">
        <v>46</v>
      </c>
    </row>
    <row r="186" spans="1:21" ht="18" thickBot="1" x14ac:dyDescent="0.25">
      <c r="A186" s="47" t="s">
        <v>54</v>
      </c>
      <c r="B186" s="48" t="s">
        <v>53</v>
      </c>
      <c r="C186" s="75" t="s">
        <v>46</v>
      </c>
      <c r="D186" s="75" t="s">
        <v>46</v>
      </c>
      <c r="E186" s="75" t="s">
        <v>46</v>
      </c>
      <c r="F186" s="75" t="s">
        <v>46</v>
      </c>
      <c r="G186" s="75">
        <f t="shared" ref="G186:L186" si="99">B149-G154</f>
        <v>34</v>
      </c>
      <c r="H186" s="75">
        <f t="shared" si="99"/>
        <v>60</v>
      </c>
      <c r="I186" s="75">
        <f t="shared" si="99"/>
        <v>37</v>
      </c>
      <c r="J186" s="75">
        <f t="shared" si="99"/>
        <v>27</v>
      </c>
      <c r="K186" s="75">
        <f t="shared" si="99"/>
        <v>34</v>
      </c>
      <c r="L186" s="75">
        <f t="shared" si="99"/>
        <v>29</v>
      </c>
      <c r="M186" s="75">
        <f t="shared" ref="M186:T186" si="100">H149-M154</f>
        <v>33</v>
      </c>
      <c r="N186" s="75">
        <f t="shared" si="100"/>
        <v>31</v>
      </c>
      <c r="O186" s="75">
        <f t="shared" si="100"/>
        <v>19</v>
      </c>
      <c r="P186" s="75">
        <f t="shared" si="100"/>
        <v>22</v>
      </c>
      <c r="Q186" s="75">
        <f t="shared" si="100"/>
        <v>25</v>
      </c>
      <c r="R186" s="75">
        <f t="shared" si="100"/>
        <v>21</v>
      </c>
      <c r="S186" s="75">
        <f t="shared" si="100"/>
        <v>20</v>
      </c>
      <c r="T186" s="79">
        <f t="shared" si="100"/>
        <v>22</v>
      </c>
      <c r="U186" s="72">
        <f>_xlfn.AGGREGATE(1,6,C186:S186)</f>
        <v>30.153846153846153</v>
      </c>
    </row>
    <row r="187" spans="1:21" ht="16" x14ac:dyDescent="0.2">
      <c r="A187" s="32"/>
      <c r="B187" s="33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1:21" ht="16" x14ac:dyDescent="0.2">
      <c r="A188" s="7" t="s">
        <v>95</v>
      </c>
      <c r="B188" s="7"/>
      <c r="C188" s="7"/>
      <c r="D188" s="7"/>
      <c r="E188" s="7"/>
      <c r="F188" s="7"/>
      <c r="G188" s="7"/>
      <c r="H188" s="8"/>
      <c r="I188" s="8"/>
      <c r="J188" s="8"/>
      <c r="K188" s="8"/>
      <c r="L188" s="8"/>
      <c r="M188" s="9"/>
    </row>
    <row r="189" spans="1:21" ht="17" thickBot="1" x14ac:dyDescent="0.25">
      <c r="A189" s="10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9"/>
    </row>
    <row r="190" spans="1:21" ht="35" thickBot="1" x14ac:dyDescent="0.25">
      <c r="A190" s="80" t="s">
        <v>44</v>
      </c>
      <c r="B190" s="54" t="s">
        <v>0</v>
      </c>
      <c r="C190" s="54" t="s">
        <v>1</v>
      </c>
      <c r="D190" s="54" t="s">
        <v>2</v>
      </c>
      <c r="E190" s="54" t="s">
        <v>3</v>
      </c>
      <c r="F190" s="54" t="s">
        <v>4</v>
      </c>
      <c r="G190" s="54" t="s">
        <v>5</v>
      </c>
      <c r="H190" s="54" t="s">
        <v>6</v>
      </c>
      <c r="I190" s="54" t="s">
        <v>7</v>
      </c>
      <c r="J190" s="54" t="s">
        <v>8</v>
      </c>
      <c r="K190" s="54" t="s">
        <v>9</v>
      </c>
      <c r="L190" s="54" t="s">
        <v>10</v>
      </c>
      <c r="M190" s="54" t="s">
        <v>66</v>
      </c>
      <c r="N190" s="54" t="s">
        <v>75</v>
      </c>
      <c r="O190" s="54" t="s">
        <v>76</v>
      </c>
      <c r="P190" s="54" t="s">
        <v>77</v>
      </c>
      <c r="Q190" s="54" t="s">
        <v>78</v>
      </c>
      <c r="R190" s="54" t="s">
        <v>79</v>
      </c>
      <c r="S190" s="54" t="s">
        <v>81</v>
      </c>
      <c r="T190" s="54" t="s">
        <v>87</v>
      </c>
      <c r="U190" s="80" t="s">
        <v>52</v>
      </c>
    </row>
    <row r="191" spans="1:21" ht="18" thickBot="1" x14ac:dyDescent="0.25">
      <c r="A191" s="81">
        <v>1</v>
      </c>
      <c r="B191" s="82" t="s">
        <v>42</v>
      </c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</row>
    <row r="192" spans="1:21" ht="18" thickBot="1" x14ac:dyDescent="0.25">
      <c r="A192" s="81">
        <v>2</v>
      </c>
      <c r="B192" s="82" t="s">
        <v>42</v>
      </c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</row>
    <row r="193" spans="1:21" ht="18" thickBot="1" x14ac:dyDescent="0.25">
      <c r="A193" s="81">
        <v>3</v>
      </c>
      <c r="B193" s="82" t="s">
        <v>42</v>
      </c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</row>
    <row r="194" spans="1:21" ht="18" thickBot="1" x14ac:dyDescent="0.25">
      <c r="A194" s="81">
        <v>4</v>
      </c>
      <c r="B194" s="82" t="s">
        <v>42</v>
      </c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</row>
    <row r="195" spans="1:21" ht="18" thickBot="1" x14ac:dyDescent="0.25">
      <c r="A195" s="81">
        <v>5</v>
      </c>
      <c r="B195" s="82" t="s">
        <v>42</v>
      </c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</row>
    <row r="196" spans="1:21" ht="18" thickBot="1" x14ac:dyDescent="0.25">
      <c r="A196" s="81">
        <v>6</v>
      </c>
      <c r="B196" s="82" t="s">
        <v>42</v>
      </c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227">
        <f>(S147-T148)/S147</f>
        <v>-23.666666666666668</v>
      </c>
      <c r="U196" s="44"/>
    </row>
    <row r="197" spans="1:21" ht="18" thickBot="1" x14ac:dyDescent="0.25">
      <c r="A197" s="81">
        <v>7</v>
      </c>
      <c r="B197" s="82" t="s">
        <v>42</v>
      </c>
      <c r="C197" s="83">
        <f t="shared" ref="C197:L202" si="101">(B148-C149)/B148</f>
        <v>0.10112359550561797</v>
      </c>
      <c r="D197" s="83">
        <f t="shared" si="101"/>
        <v>0.10526315789473684</v>
      </c>
      <c r="E197" s="83">
        <f t="shared" si="101"/>
        <v>3.3898305084745763E-2</v>
      </c>
      <c r="F197" s="83">
        <f t="shared" si="101"/>
        <v>7.1428571428571425E-2</v>
      </c>
      <c r="G197" s="83">
        <f t="shared" si="101"/>
        <v>0.1</v>
      </c>
      <c r="H197" s="83">
        <f t="shared" si="101"/>
        <v>0.15254237288135594</v>
      </c>
      <c r="I197" s="83">
        <f t="shared" si="101"/>
        <v>0.05</v>
      </c>
      <c r="J197" s="83">
        <f t="shared" si="101"/>
        <v>0.21428571428571427</v>
      </c>
      <c r="K197" s="83">
        <f t="shared" si="101"/>
        <v>0.05</v>
      </c>
      <c r="L197" s="83">
        <f t="shared" ref="L197:Q197" si="102">(K148-L149)/K148</f>
        <v>0.1206896551724138</v>
      </c>
      <c r="M197" s="83">
        <f t="shared" si="102"/>
        <v>9.3023255813953487E-2</v>
      </c>
      <c r="N197" s="83">
        <f t="shared" si="102"/>
        <v>0.05</v>
      </c>
      <c r="O197" s="83">
        <f t="shared" si="102"/>
        <v>0.12962962962962962</v>
      </c>
      <c r="P197" s="83">
        <f t="shared" si="102"/>
        <v>0.1111111111111111</v>
      </c>
      <c r="Q197" s="83">
        <f t="shared" si="102"/>
        <v>7.1428571428571425E-2</v>
      </c>
      <c r="R197" s="83">
        <f>(Q148-R149)/Q148</f>
        <v>0.10169491525423729</v>
      </c>
      <c r="S197" s="83">
        <f>(R148-S149)/R148</f>
        <v>0.10169491525423729</v>
      </c>
      <c r="T197" s="83">
        <f>(S148-T149)/S148</f>
        <v>7.8431372549019607E-2</v>
      </c>
      <c r="U197" s="44">
        <f t="shared" ref="U197:U202" si="103">_xlfn.AGGREGATE(1,6,C197:S197)</f>
        <v>9.7518457102640954E-2</v>
      </c>
    </row>
    <row r="198" spans="1:21" ht="18" thickBot="1" x14ac:dyDescent="0.25">
      <c r="A198" s="81">
        <v>8</v>
      </c>
      <c r="B198" s="82" t="s">
        <v>42</v>
      </c>
      <c r="C198" s="83">
        <f t="shared" si="101"/>
        <v>8.5106382978723402E-2</v>
      </c>
      <c r="D198" s="83">
        <f t="shared" si="101"/>
        <v>8.7499999999999994E-2</v>
      </c>
      <c r="E198" s="83">
        <f t="shared" si="101"/>
        <v>5.8823529411764705E-2</v>
      </c>
      <c r="F198" s="83">
        <f t="shared" si="101"/>
        <v>7.0175438596491224E-2</v>
      </c>
      <c r="G198" s="83">
        <f t="shared" si="101"/>
        <v>0.15384615384615385</v>
      </c>
      <c r="H198" s="83">
        <f t="shared" si="101"/>
        <v>0.18518518518518517</v>
      </c>
      <c r="I198" s="83">
        <f t="shared" si="101"/>
        <v>0.16</v>
      </c>
      <c r="J198" s="83">
        <f t="shared" si="101"/>
        <v>8.771929824561403E-2</v>
      </c>
      <c r="K198" s="83">
        <f t="shared" si="101"/>
        <v>4.5454545454545456E-2</v>
      </c>
      <c r="L198" s="83">
        <f t="shared" si="101"/>
        <v>5.2631578947368418E-2</v>
      </c>
      <c r="M198" s="83">
        <f t="shared" ref="M198:T199" si="104">(L149-M150)/L149</f>
        <v>0.15686274509803921</v>
      </c>
      <c r="N198" s="83">
        <f t="shared" si="104"/>
        <v>7.6923076923076927E-2</v>
      </c>
      <c r="O198" s="83">
        <f t="shared" si="104"/>
        <v>0.10526315789473684</v>
      </c>
      <c r="P198" s="83">
        <f t="shared" si="104"/>
        <v>4.2553191489361701E-2</v>
      </c>
      <c r="Q198" s="83">
        <f t="shared" si="104"/>
        <v>0.05</v>
      </c>
      <c r="R198" s="83">
        <f t="shared" si="104"/>
        <v>5.7692307692307696E-2</v>
      </c>
      <c r="S198" s="83">
        <f t="shared" si="104"/>
        <v>0.11320754716981132</v>
      </c>
      <c r="T198" s="83">
        <f t="shared" si="104"/>
        <v>7.5471698113207544E-2</v>
      </c>
      <c r="U198" s="44">
        <f t="shared" si="103"/>
        <v>9.3467302290187057E-2</v>
      </c>
    </row>
    <row r="199" spans="1:21" ht="18" thickBot="1" x14ac:dyDescent="0.25">
      <c r="A199" s="81">
        <v>9</v>
      </c>
      <c r="B199" s="82" t="s">
        <v>42</v>
      </c>
      <c r="C199" s="83">
        <f t="shared" si="101"/>
        <v>0.22222222222222221</v>
      </c>
      <c r="D199" s="83">
        <f t="shared" si="101"/>
        <v>6.9767441860465115E-2</v>
      </c>
      <c r="E199" s="83">
        <f t="shared" si="101"/>
        <v>9.5890410958904104E-2</v>
      </c>
      <c r="F199" s="83">
        <f t="shared" si="101"/>
        <v>4.1666666666666664E-2</v>
      </c>
      <c r="G199" s="83">
        <f t="shared" si="101"/>
        <v>0.15094339622641509</v>
      </c>
      <c r="H199" s="83">
        <f t="shared" si="101"/>
        <v>0.15909090909090909</v>
      </c>
      <c r="I199" s="83">
        <f t="shared" si="101"/>
        <v>9.0909090909090912E-2</v>
      </c>
      <c r="J199" s="83">
        <f t="shared" si="101"/>
        <v>0.19047619047619047</v>
      </c>
      <c r="K199" s="83">
        <f t="shared" si="101"/>
        <v>0.26923076923076922</v>
      </c>
      <c r="L199" s="83">
        <f t="shared" si="101"/>
        <v>0.14285714285714285</v>
      </c>
      <c r="M199" s="83">
        <f t="shared" si="104"/>
        <v>0.1111111111111111</v>
      </c>
      <c r="N199" s="83">
        <f t="shared" si="104"/>
        <v>0.11627906976744186</v>
      </c>
      <c r="O199" s="83">
        <f t="shared" si="104"/>
        <v>0.22222222222222221</v>
      </c>
      <c r="P199" s="83">
        <f t="shared" si="104"/>
        <v>0.11764705882352941</v>
      </c>
      <c r="Q199" s="83">
        <f t="shared" si="104"/>
        <v>0.31111111111111112</v>
      </c>
      <c r="R199" s="83">
        <f t="shared" si="104"/>
        <v>0.39473684210526316</v>
      </c>
      <c r="S199" s="83">
        <f t="shared" si="104"/>
        <v>0.14285714285714285</v>
      </c>
      <c r="T199" s="83">
        <f t="shared" si="104"/>
        <v>6.3829787234042548E-2</v>
      </c>
      <c r="U199" s="44">
        <f t="shared" si="103"/>
        <v>0.16758934108803517</v>
      </c>
    </row>
    <row r="200" spans="1:21" ht="18" thickBot="1" x14ac:dyDescent="0.25">
      <c r="A200" s="81">
        <v>10</v>
      </c>
      <c r="B200" s="82" t="s">
        <v>42</v>
      </c>
      <c r="C200" s="83">
        <f t="shared" si="101"/>
        <v>7.407407407407407E-2</v>
      </c>
      <c r="D200" s="83">
        <f t="shared" si="101"/>
        <v>0.11428571428571428</v>
      </c>
      <c r="E200" s="83">
        <f t="shared" si="101"/>
        <v>0.17499999999999999</v>
      </c>
      <c r="F200" s="83">
        <f t="shared" si="101"/>
        <v>0.22727272727272727</v>
      </c>
      <c r="G200" s="83">
        <f t="shared" si="101"/>
        <v>0.32608695652173914</v>
      </c>
      <c r="H200" s="83">
        <f t="shared" si="101"/>
        <v>0.28888888888888886</v>
      </c>
      <c r="I200" s="83">
        <f t="shared" si="101"/>
        <v>0.16216216216216217</v>
      </c>
      <c r="J200" s="83">
        <f t="shared" si="101"/>
        <v>7.4999999999999997E-2</v>
      </c>
      <c r="K200" s="83">
        <f t="shared" si="101"/>
        <v>0.11764705882352941</v>
      </c>
      <c r="L200" s="83">
        <f t="shared" si="101"/>
        <v>5.2631578947368418E-2</v>
      </c>
      <c r="M200" s="83">
        <f t="shared" ref="M200:T202" si="105">(L151-M152)/L151</f>
        <v>5.5555555555555552E-2</v>
      </c>
      <c r="N200" s="83">
        <f t="shared" ref="N200:T200" si="106">(M151-N152)/M151</f>
        <v>0</v>
      </c>
      <c r="O200" s="83">
        <f t="shared" si="106"/>
        <v>0.28947368421052633</v>
      </c>
      <c r="P200" s="83">
        <f t="shared" si="106"/>
        <v>0.14285714285714285</v>
      </c>
      <c r="Q200" s="83">
        <f t="shared" si="106"/>
        <v>8.8888888888888892E-2</v>
      </c>
      <c r="R200" s="83">
        <f t="shared" si="106"/>
        <v>6.4516129032258063E-2</v>
      </c>
      <c r="S200" s="83">
        <f t="shared" si="106"/>
        <v>4.3478260869565216E-2</v>
      </c>
      <c r="T200" s="83">
        <f t="shared" si="106"/>
        <v>4.7619047619047616E-2</v>
      </c>
      <c r="U200" s="44">
        <f t="shared" si="103"/>
        <v>0.135165813081773</v>
      </c>
    </row>
    <row r="201" spans="1:21" ht="18" thickBot="1" x14ac:dyDescent="0.25">
      <c r="A201" s="81">
        <v>11</v>
      </c>
      <c r="B201" s="82" t="s">
        <v>42</v>
      </c>
      <c r="C201" s="83">
        <f t="shared" si="101"/>
        <v>0.10714285714285714</v>
      </c>
      <c r="D201" s="83">
        <f t="shared" si="101"/>
        <v>0.36</v>
      </c>
      <c r="E201" s="83">
        <f t="shared" si="101"/>
        <v>0.32258064516129031</v>
      </c>
      <c r="F201" s="83">
        <f t="shared" si="101"/>
        <v>0.24242424242424243</v>
      </c>
      <c r="G201" s="83">
        <f t="shared" si="101"/>
        <v>0.41176470588235292</v>
      </c>
      <c r="H201" s="83">
        <f t="shared" si="101"/>
        <v>0.29032258064516131</v>
      </c>
      <c r="I201" s="83">
        <f t="shared" si="101"/>
        <v>0</v>
      </c>
      <c r="J201" s="83">
        <f t="shared" si="101"/>
        <v>0.25806451612903225</v>
      </c>
      <c r="K201" s="83">
        <f t="shared" si="101"/>
        <v>8.1081081081081086E-2</v>
      </c>
      <c r="L201" s="83">
        <f t="shared" si="101"/>
        <v>0.26666666666666666</v>
      </c>
      <c r="M201" s="83">
        <f t="shared" si="105"/>
        <v>0.19444444444444445</v>
      </c>
      <c r="N201" s="83">
        <f t="shared" si="105"/>
        <v>0.3235294117647059</v>
      </c>
      <c r="O201" s="83">
        <f t="shared" si="105"/>
        <v>0.125</v>
      </c>
      <c r="P201" s="83">
        <f t="shared" si="105"/>
        <v>7.407407407407407E-2</v>
      </c>
      <c r="Q201" s="83">
        <f t="shared" si="105"/>
        <v>8.3333333333333329E-2</v>
      </c>
      <c r="R201" s="83">
        <f t="shared" si="105"/>
        <v>7.3170731707317069E-2</v>
      </c>
      <c r="S201" s="83">
        <f t="shared" si="105"/>
        <v>0.10344827586206896</v>
      </c>
      <c r="T201" s="83">
        <f t="shared" si="105"/>
        <v>9.0909090909090912E-2</v>
      </c>
      <c r="U201" s="44">
        <f t="shared" si="103"/>
        <v>0.19512044507756635</v>
      </c>
    </row>
    <row r="202" spans="1:21" ht="18" thickBot="1" x14ac:dyDescent="0.25">
      <c r="A202" s="81">
        <v>12</v>
      </c>
      <c r="B202" s="82" t="s">
        <v>42</v>
      </c>
      <c r="C202" s="83">
        <f t="shared" si="101"/>
        <v>0</v>
      </c>
      <c r="D202" s="83">
        <f t="shared" si="101"/>
        <v>0.28000000000000003</v>
      </c>
      <c r="E202" s="83">
        <f t="shared" si="101"/>
        <v>0.3125</v>
      </c>
      <c r="F202" s="83">
        <f t="shared" si="101"/>
        <v>0.38095238095238093</v>
      </c>
      <c r="G202" s="83">
        <f t="shared" si="101"/>
        <v>0.48</v>
      </c>
      <c r="H202" s="83">
        <f t="shared" si="101"/>
        <v>0.33333333333333331</v>
      </c>
      <c r="I202" s="83">
        <f t="shared" si="101"/>
        <v>0.36363636363636365</v>
      </c>
      <c r="J202" s="83">
        <f t="shared" si="101"/>
        <v>6.25E-2</v>
      </c>
      <c r="K202" s="83">
        <f t="shared" si="101"/>
        <v>0.21739130434782608</v>
      </c>
      <c r="L202" s="83">
        <f t="shared" si="101"/>
        <v>0.26470588235294118</v>
      </c>
      <c r="M202" s="83">
        <f t="shared" si="105"/>
        <v>0.22727272727272727</v>
      </c>
      <c r="N202" s="83">
        <f t="shared" si="105"/>
        <v>0.10344827586206896</v>
      </c>
      <c r="O202" s="83">
        <f t="shared" si="105"/>
        <v>-8.6956521739130432E-2</v>
      </c>
      <c r="P202" s="83">
        <f t="shared" si="105"/>
        <v>0.16666666666666666</v>
      </c>
      <c r="Q202" s="83">
        <f t="shared" si="105"/>
        <v>-0.04</v>
      </c>
      <c r="R202" s="83">
        <f t="shared" si="105"/>
        <v>0.18181818181818182</v>
      </c>
      <c r="S202" s="83">
        <f t="shared" si="105"/>
        <v>2.6315789473684209E-2</v>
      </c>
      <c r="T202" s="83">
        <f t="shared" si="105"/>
        <v>3.8461538461538464E-2</v>
      </c>
      <c r="U202" s="44">
        <f t="shared" si="103"/>
        <v>0.19256378729276724</v>
      </c>
    </row>
    <row r="203" spans="1:21" ht="18" thickBot="1" x14ac:dyDescent="0.25">
      <c r="A203" s="84" t="s">
        <v>47</v>
      </c>
      <c r="B203" s="85"/>
      <c r="C203" s="86"/>
      <c r="D203" s="86"/>
      <c r="E203" s="86"/>
      <c r="F203" s="86"/>
      <c r="G203" s="86"/>
      <c r="H203" s="86"/>
      <c r="I203" s="86"/>
      <c r="J203" s="86" t="s">
        <v>46</v>
      </c>
      <c r="K203" s="86" t="s">
        <v>46</v>
      </c>
      <c r="L203" s="86" t="s">
        <v>46</v>
      </c>
      <c r="M203" s="86" t="s">
        <v>46</v>
      </c>
      <c r="N203" s="86" t="s">
        <v>46</v>
      </c>
      <c r="O203" s="86" t="s">
        <v>46</v>
      </c>
      <c r="P203" s="86" t="s">
        <v>46</v>
      </c>
      <c r="Q203" s="86" t="s">
        <v>46</v>
      </c>
      <c r="R203" s="86" t="s">
        <v>46</v>
      </c>
      <c r="S203" s="86" t="s">
        <v>46</v>
      </c>
      <c r="T203" s="83" t="s">
        <v>46</v>
      </c>
      <c r="U203" s="44" t="s">
        <v>46</v>
      </c>
    </row>
    <row r="204" spans="1:21" ht="35" thickBot="1" x14ac:dyDescent="0.25">
      <c r="A204" s="84" t="s">
        <v>48</v>
      </c>
      <c r="B204" s="85"/>
      <c r="C204" s="86"/>
      <c r="D204" s="86"/>
      <c r="E204" s="86"/>
      <c r="F204" s="86"/>
      <c r="G204" s="86"/>
      <c r="H204" s="86"/>
      <c r="I204" s="86"/>
      <c r="J204" s="86"/>
      <c r="K204" s="86"/>
      <c r="L204" s="86" t="s">
        <v>46</v>
      </c>
      <c r="M204" s="86" t="s">
        <v>46</v>
      </c>
      <c r="N204" s="86" t="s">
        <v>46</v>
      </c>
      <c r="O204" s="86" t="s">
        <v>46</v>
      </c>
      <c r="P204" s="86" t="s">
        <v>46</v>
      </c>
      <c r="Q204" s="86" t="s">
        <v>46</v>
      </c>
      <c r="R204" s="86" t="s">
        <v>46</v>
      </c>
      <c r="S204" s="86" t="s">
        <v>46</v>
      </c>
      <c r="T204" s="83" t="s">
        <v>46</v>
      </c>
      <c r="U204" s="44" t="s">
        <v>46</v>
      </c>
    </row>
    <row r="205" spans="1:21" ht="18" thickBot="1" x14ac:dyDescent="0.25">
      <c r="A205" s="88" t="s">
        <v>49</v>
      </c>
      <c r="B205" s="89"/>
      <c r="C205" s="89"/>
      <c r="D205" s="89"/>
      <c r="E205" s="89"/>
      <c r="F205" s="89"/>
      <c r="G205" s="89">
        <f t="shared" ref="G205:L205" si="107">(B149-G154)/B149</f>
        <v>0.72340425531914898</v>
      </c>
      <c r="H205" s="89">
        <f t="shared" si="107"/>
        <v>0.75</v>
      </c>
      <c r="I205" s="89">
        <f t="shared" si="107"/>
        <v>0.72549019607843135</v>
      </c>
      <c r="J205" s="89">
        <f t="shared" si="107"/>
        <v>0.47368421052631576</v>
      </c>
      <c r="K205" s="89">
        <f t="shared" si="107"/>
        <v>0.65384615384615385</v>
      </c>
      <c r="L205" s="89">
        <f t="shared" si="107"/>
        <v>0.53703703703703709</v>
      </c>
      <c r="M205" s="89">
        <f t="shared" ref="M205:T205" si="108">(H149-M154)/H149</f>
        <v>0.66</v>
      </c>
      <c r="N205" s="89">
        <f t="shared" si="108"/>
        <v>0.54385964912280704</v>
      </c>
      <c r="O205" s="89">
        <f t="shared" si="108"/>
        <v>0.43181818181818182</v>
      </c>
      <c r="P205" s="89">
        <f t="shared" si="108"/>
        <v>0.38596491228070173</v>
      </c>
      <c r="Q205" s="89">
        <f t="shared" si="108"/>
        <v>0.49019607843137253</v>
      </c>
      <c r="R205" s="89">
        <f t="shared" si="108"/>
        <v>0.53846153846153844</v>
      </c>
      <c r="S205" s="89">
        <f t="shared" si="108"/>
        <v>0.35087719298245612</v>
      </c>
      <c r="T205" s="103">
        <f t="shared" si="108"/>
        <v>0.46808510638297873</v>
      </c>
      <c r="U205" s="44">
        <f>_xlfn.AGGREGATE(1,6,C205:S205)</f>
        <v>0.55881841583878045</v>
      </c>
    </row>
    <row r="206" spans="1:21" ht="35" thickBot="1" x14ac:dyDescent="0.25">
      <c r="A206" s="88" t="s">
        <v>50</v>
      </c>
      <c r="B206" s="89"/>
      <c r="C206" s="89"/>
      <c r="D206" s="89"/>
      <c r="E206" s="89"/>
      <c r="F206" s="89"/>
      <c r="G206" s="89"/>
      <c r="H206" s="89"/>
      <c r="I206" s="89"/>
      <c r="J206" s="86"/>
      <c r="K206" s="86">
        <f>AVERAGE(G205:K205)</f>
        <v>0.66528496315400998</v>
      </c>
      <c r="L206" s="86">
        <f>AVERAGE(H205:L205)</f>
        <v>0.62801151949758771</v>
      </c>
      <c r="M206" s="86">
        <f t="shared" ref="M206:T206" si="109">(M205+L205+K205+J205+I205)/5</f>
        <v>0.6100115194975877</v>
      </c>
      <c r="N206" s="86">
        <f t="shared" si="109"/>
        <v>0.57368541010646279</v>
      </c>
      <c r="O206" s="86">
        <f t="shared" si="109"/>
        <v>0.56531220436483598</v>
      </c>
      <c r="P206" s="86">
        <f t="shared" si="109"/>
        <v>0.5117359560517456</v>
      </c>
      <c r="Q206" s="86">
        <f t="shared" si="109"/>
        <v>0.5023677643306127</v>
      </c>
      <c r="R206" s="86">
        <f t="shared" si="109"/>
        <v>0.47806007202292033</v>
      </c>
      <c r="S206" s="86">
        <f t="shared" si="109"/>
        <v>0.43946358079485009</v>
      </c>
      <c r="T206" s="83">
        <f t="shared" si="109"/>
        <v>0.4467169657078095</v>
      </c>
      <c r="U206" s="44">
        <f>_xlfn.AGGREGATE(1,6,C206:S206)</f>
        <v>0.55265922109117926</v>
      </c>
    </row>
    <row r="207" spans="1:21" ht="16" x14ac:dyDescent="0.2">
      <c r="A207" s="4"/>
      <c r="B207" s="6"/>
      <c r="C207" s="6"/>
      <c r="D207" s="6"/>
      <c r="E207" s="6"/>
      <c r="F207" s="6"/>
      <c r="G207" s="5"/>
      <c r="H207" s="5"/>
      <c r="I207" s="5"/>
      <c r="J207" s="5"/>
      <c r="K207" s="5"/>
      <c r="L207" s="5"/>
    </row>
    <row r="208" spans="1:21" ht="16" x14ac:dyDescent="0.2">
      <c r="A208" s="140" t="s">
        <v>96</v>
      </c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2"/>
    </row>
    <row r="209" spans="1:20" ht="17" thickBo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20" ht="18" thickBot="1" x14ac:dyDescent="0.25">
      <c r="A210" s="54"/>
      <c r="B210" s="54" t="s">
        <v>0</v>
      </c>
      <c r="C210" s="54" t="s">
        <v>1</v>
      </c>
      <c r="D210" s="54" t="s">
        <v>2</v>
      </c>
      <c r="E210" s="54" t="s">
        <v>3</v>
      </c>
      <c r="F210" s="54" t="s">
        <v>4</v>
      </c>
      <c r="G210" s="54" t="s">
        <v>5</v>
      </c>
      <c r="H210" s="54" t="s">
        <v>6</v>
      </c>
      <c r="I210" s="54" t="s">
        <v>7</v>
      </c>
      <c r="J210" s="54" t="s">
        <v>8</v>
      </c>
      <c r="K210" s="54" t="s">
        <v>9</v>
      </c>
      <c r="L210" s="54" t="s">
        <v>10</v>
      </c>
      <c r="M210" s="54" t="s">
        <v>66</v>
      </c>
      <c r="N210" s="54" t="s">
        <v>75</v>
      </c>
      <c r="O210" s="54" t="s">
        <v>76</v>
      </c>
      <c r="P210" s="54" t="s">
        <v>77</v>
      </c>
      <c r="Q210" s="54" t="s">
        <v>78</v>
      </c>
      <c r="R210" s="54" t="s">
        <v>79</v>
      </c>
      <c r="S210" s="54" t="s">
        <v>81</v>
      </c>
      <c r="T210" s="54" t="s">
        <v>87</v>
      </c>
    </row>
    <row r="211" spans="1:20" ht="18" thickBot="1" x14ac:dyDescent="0.25">
      <c r="A211" s="38" t="s">
        <v>11</v>
      </c>
      <c r="B211" s="77"/>
      <c r="C211" s="77"/>
      <c r="D211" s="77"/>
      <c r="E211" s="77"/>
      <c r="F211" s="56"/>
      <c r="G211" s="56"/>
      <c r="H211" s="56"/>
      <c r="I211" s="56"/>
      <c r="J211" s="56"/>
      <c r="K211" s="56"/>
      <c r="L211" s="56"/>
      <c r="M211" s="56"/>
      <c r="N211" s="56"/>
      <c r="O211" s="56">
        <v>22</v>
      </c>
      <c r="P211" s="56">
        <v>20</v>
      </c>
      <c r="Q211" s="56">
        <v>20</v>
      </c>
      <c r="R211" s="56">
        <v>20</v>
      </c>
      <c r="S211" s="56">
        <v>19</v>
      </c>
      <c r="T211" s="56">
        <v>23</v>
      </c>
    </row>
    <row r="212" spans="1:20" ht="17" thickBot="1" x14ac:dyDescent="0.25">
      <c r="A212" s="38">
        <v>1</v>
      </c>
      <c r="B212" s="77"/>
      <c r="C212" s="77"/>
      <c r="D212" s="77"/>
      <c r="E212" s="77"/>
      <c r="F212" s="56"/>
      <c r="G212" s="56"/>
      <c r="H212" s="56"/>
      <c r="I212" s="56"/>
      <c r="J212" s="56"/>
      <c r="K212" s="56"/>
      <c r="L212" s="56"/>
      <c r="M212" s="56"/>
      <c r="N212" s="56"/>
      <c r="O212" s="186">
        <v>24</v>
      </c>
      <c r="P212" s="187">
        <v>22</v>
      </c>
      <c r="Q212" s="187">
        <v>20</v>
      </c>
      <c r="R212" s="187">
        <v>20</v>
      </c>
      <c r="S212" s="187">
        <v>22</v>
      </c>
      <c r="T212" s="200">
        <v>19</v>
      </c>
    </row>
    <row r="213" spans="1:20" ht="17" thickBot="1" x14ac:dyDescent="0.25">
      <c r="A213" s="38">
        <v>2</v>
      </c>
      <c r="B213" s="77"/>
      <c r="C213" s="77"/>
      <c r="D213" s="77"/>
      <c r="E213" s="77"/>
      <c r="F213" s="56"/>
      <c r="G213" s="56"/>
      <c r="H213" s="56"/>
      <c r="I213" s="56"/>
      <c r="J213" s="56"/>
      <c r="K213" s="56"/>
      <c r="L213" s="56"/>
      <c r="M213" s="56"/>
      <c r="N213" s="56"/>
      <c r="O213" s="186"/>
      <c r="P213" s="187">
        <v>21</v>
      </c>
      <c r="Q213" s="187">
        <v>22</v>
      </c>
      <c r="R213" s="187">
        <v>20</v>
      </c>
      <c r="S213" s="187">
        <v>18</v>
      </c>
      <c r="T213" s="200">
        <v>21</v>
      </c>
    </row>
    <row r="214" spans="1:20" ht="17" thickBot="1" x14ac:dyDescent="0.25">
      <c r="A214" s="38">
        <v>3</v>
      </c>
      <c r="B214" s="77"/>
      <c r="C214" s="77"/>
      <c r="D214" s="77"/>
      <c r="E214" s="77"/>
      <c r="F214" s="56"/>
      <c r="G214" s="56"/>
      <c r="H214" s="56"/>
      <c r="I214" s="56"/>
      <c r="J214" s="56"/>
      <c r="K214" s="56"/>
      <c r="L214" s="56"/>
      <c r="M214" s="56"/>
      <c r="N214" s="56"/>
      <c r="O214" s="186"/>
      <c r="P214" s="187"/>
      <c r="Q214" s="187">
        <v>21</v>
      </c>
      <c r="R214" s="187">
        <v>18</v>
      </c>
      <c r="S214" s="187">
        <v>20</v>
      </c>
      <c r="T214" s="200">
        <v>17</v>
      </c>
    </row>
    <row r="215" spans="1:20" ht="17" thickBot="1" x14ac:dyDescent="0.25">
      <c r="A215" s="38">
        <v>4</v>
      </c>
      <c r="B215" s="77"/>
      <c r="C215" s="77"/>
      <c r="D215" s="77"/>
      <c r="E215" s="77"/>
      <c r="F215" s="56"/>
      <c r="G215" s="56"/>
      <c r="H215" s="56"/>
      <c r="I215" s="56"/>
      <c r="J215" s="56"/>
      <c r="K215" s="56"/>
      <c r="L215" s="56"/>
      <c r="M215" s="56"/>
      <c r="N215" s="56"/>
      <c r="O215" s="186"/>
      <c r="P215" s="187"/>
      <c r="Q215" s="187"/>
      <c r="R215" s="187">
        <v>22</v>
      </c>
      <c r="S215" s="187">
        <v>15</v>
      </c>
      <c r="T215" s="200">
        <v>22</v>
      </c>
    </row>
    <row r="216" spans="1:20" ht="17" thickBot="1" x14ac:dyDescent="0.25">
      <c r="A216" s="38">
        <v>5</v>
      </c>
      <c r="B216" s="59"/>
      <c r="C216" s="59"/>
      <c r="D216" s="59"/>
      <c r="E216" s="55" t="s">
        <v>65</v>
      </c>
      <c r="F216" s="56"/>
      <c r="G216" s="56"/>
      <c r="H216" s="56"/>
      <c r="I216" s="56"/>
      <c r="J216" s="56"/>
      <c r="K216" s="56"/>
      <c r="L216" s="56"/>
      <c r="M216" s="56"/>
      <c r="N216" s="56"/>
      <c r="O216" s="186"/>
      <c r="P216" s="187"/>
      <c r="Q216" s="187"/>
      <c r="R216" s="187"/>
      <c r="S216" s="187">
        <v>19</v>
      </c>
      <c r="T216" s="200">
        <v>14</v>
      </c>
    </row>
    <row r="217" spans="1:20" ht="17" thickBot="1" x14ac:dyDescent="0.25">
      <c r="A217" s="38">
        <v>6</v>
      </c>
      <c r="B217" s="59" t="s">
        <v>12</v>
      </c>
      <c r="C217" s="55">
        <v>35</v>
      </c>
      <c r="D217" s="55">
        <v>32</v>
      </c>
      <c r="E217" s="55">
        <v>30</v>
      </c>
      <c r="F217" s="57">
        <v>30</v>
      </c>
      <c r="G217" s="56">
        <v>31</v>
      </c>
      <c r="H217" s="56">
        <v>29</v>
      </c>
      <c r="I217" s="56">
        <v>30</v>
      </c>
      <c r="J217" s="56">
        <v>30</v>
      </c>
      <c r="K217" s="56">
        <v>30</v>
      </c>
      <c r="L217" s="56">
        <v>47</v>
      </c>
      <c r="M217" s="56">
        <v>60</v>
      </c>
      <c r="N217" s="186">
        <v>58</v>
      </c>
      <c r="O217" s="186">
        <v>60</v>
      </c>
      <c r="P217" s="187">
        <v>59</v>
      </c>
      <c r="Q217" s="187">
        <v>58</v>
      </c>
      <c r="R217" s="187">
        <v>56</v>
      </c>
      <c r="S217" s="187">
        <v>49</v>
      </c>
      <c r="T217" s="200">
        <v>41</v>
      </c>
    </row>
    <row r="218" spans="1:20" ht="17" thickBot="1" x14ac:dyDescent="0.25">
      <c r="A218" s="38">
        <v>7</v>
      </c>
      <c r="B218" s="55">
        <v>32</v>
      </c>
      <c r="C218" s="55">
        <v>27</v>
      </c>
      <c r="D218" s="55">
        <v>34</v>
      </c>
      <c r="E218" s="55">
        <v>30</v>
      </c>
      <c r="F218" s="57">
        <v>29</v>
      </c>
      <c r="G218" s="56">
        <v>27</v>
      </c>
      <c r="H218" s="56">
        <v>31</v>
      </c>
      <c r="I218" s="56">
        <v>30</v>
      </c>
      <c r="J218" s="56">
        <v>29</v>
      </c>
      <c r="K218" s="56">
        <v>30</v>
      </c>
      <c r="L218" s="56">
        <v>41</v>
      </c>
      <c r="M218" s="56">
        <v>44</v>
      </c>
      <c r="N218" s="186">
        <v>59</v>
      </c>
      <c r="O218" s="186">
        <v>59</v>
      </c>
      <c r="P218" s="187">
        <v>56</v>
      </c>
      <c r="Q218" s="187">
        <v>56</v>
      </c>
      <c r="R218" s="187">
        <v>55</v>
      </c>
      <c r="S218" s="187">
        <v>48</v>
      </c>
      <c r="T218" s="200">
        <v>47</v>
      </c>
    </row>
    <row r="219" spans="1:20" ht="17" thickBot="1" x14ac:dyDescent="0.25">
      <c r="A219" s="38">
        <v>8</v>
      </c>
      <c r="B219" s="55">
        <v>32</v>
      </c>
      <c r="C219" s="55">
        <v>28</v>
      </c>
      <c r="D219" s="55">
        <v>25</v>
      </c>
      <c r="E219" s="55">
        <v>33</v>
      </c>
      <c r="F219" s="57">
        <v>28</v>
      </c>
      <c r="G219" s="56">
        <v>28</v>
      </c>
      <c r="H219" s="56">
        <v>28</v>
      </c>
      <c r="I219" s="56">
        <v>30</v>
      </c>
      <c r="J219" s="56">
        <v>27</v>
      </c>
      <c r="K219" s="56">
        <v>25</v>
      </c>
      <c r="L219" s="56">
        <v>30</v>
      </c>
      <c r="M219" s="56">
        <v>29</v>
      </c>
      <c r="N219" s="186">
        <v>37</v>
      </c>
      <c r="O219" s="186">
        <v>56</v>
      </c>
      <c r="P219" s="187">
        <v>54</v>
      </c>
      <c r="Q219" s="187">
        <v>46</v>
      </c>
      <c r="R219" s="187">
        <v>37</v>
      </c>
      <c r="S219" s="187">
        <v>45</v>
      </c>
      <c r="T219" s="200">
        <v>42</v>
      </c>
    </row>
    <row r="220" spans="1:20" ht="17" thickBot="1" x14ac:dyDescent="0.25">
      <c r="A220" s="38">
        <v>9</v>
      </c>
      <c r="B220" s="55">
        <v>20</v>
      </c>
      <c r="C220" s="55">
        <v>29</v>
      </c>
      <c r="D220" s="55">
        <v>26</v>
      </c>
      <c r="E220" s="55">
        <v>22</v>
      </c>
      <c r="F220" s="57">
        <v>29</v>
      </c>
      <c r="G220" s="56">
        <v>26</v>
      </c>
      <c r="H220" s="56">
        <v>23</v>
      </c>
      <c r="I220" s="56">
        <v>27</v>
      </c>
      <c r="J220" s="56">
        <v>27</v>
      </c>
      <c r="K220" s="56">
        <v>25</v>
      </c>
      <c r="L220" s="56">
        <v>24</v>
      </c>
      <c r="M220" s="56">
        <v>24</v>
      </c>
      <c r="N220" s="186">
        <v>31</v>
      </c>
      <c r="O220" s="186">
        <v>35</v>
      </c>
      <c r="P220" s="187">
        <v>48</v>
      </c>
      <c r="Q220" s="187">
        <v>42</v>
      </c>
      <c r="R220" s="187">
        <v>38</v>
      </c>
      <c r="S220" s="187">
        <v>35</v>
      </c>
      <c r="T220" s="200">
        <v>20</v>
      </c>
    </row>
    <row r="221" spans="1:20" ht="17" thickBot="1" x14ac:dyDescent="0.25">
      <c r="A221" s="38">
        <v>10</v>
      </c>
      <c r="B221" s="55">
        <v>15</v>
      </c>
      <c r="C221" s="55">
        <v>11</v>
      </c>
      <c r="D221" s="55">
        <v>23</v>
      </c>
      <c r="E221" s="55">
        <v>23</v>
      </c>
      <c r="F221" s="57">
        <v>19</v>
      </c>
      <c r="G221" s="56">
        <v>27</v>
      </c>
      <c r="H221" s="56">
        <v>27</v>
      </c>
      <c r="I221" s="56">
        <v>21</v>
      </c>
      <c r="J221" s="56">
        <v>22</v>
      </c>
      <c r="K221" s="56">
        <v>21</v>
      </c>
      <c r="L221" s="56">
        <v>22</v>
      </c>
      <c r="M221" s="56">
        <v>24</v>
      </c>
      <c r="N221" s="186">
        <v>20</v>
      </c>
      <c r="O221" s="186">
        <v>24</v>
      </c>
      <c r="P221" s="187">
        <v>38</v>
      </c>
      <c r="Q221" s="187">
        <v>47</v>
      </c>
      <c r="R221" s="187">
        <v>41</v>
      </c>
      <c r="S221" s="187">
        <v>32</v>
      </c>
      <c r="T221" s="200">
        <v>36</v>
      </c>
    </row>
    <row r="222" spans="1:20" ht="17" thickBot="1" x14ac:dyDescent="0.25">
      <c r="A222" s="38">
        <v>11</v>
      </c>
      <c r="B222" s="55">
        <v>22</v>
      </c>
      <c r="C222" s="55">
        <v>13</v>
      </c>
      <c r="D222" s="59" t="s">
        <v>12</v>
      </c>
      <c r="E222" s="55">
        <v>21</v>
      </c>
      <c r="F222" s="57">
        <v>16</v>
      </c>
      <c r="G222" s="56">
        <v>19</v>
      </c>
      <c r="H222" s="56">
        <v>26</v>
      </c>
      <c r="I222" s="56">
        <v>19</v>
      </c>
      <c r="J222" s="56">
        <v>20</v>
      </c>
      <c r="K222" s="56">
        <v>20</v>
      </c>
      <c r="L222" s="56">
        <v>19</v>
      </c>
      <c r="M222" s="56">
        <v>18</v>
      </c>
      <c r="N222" s="186">
        <v>22</v>
      </c>
      <c r="O222" s="186">
        <v>14</v>
      </c>
      <c r="P222" s="187">
        <v>21</v>
      </c>
      <c r="Q222" s="187">
        <v>35</v>
      </c>
      <c r="R222" s="187">
        <v>45</v>
      </c>
      <c r="S222" s="187">
        <v>35</v>
      </c>
      <c r="T222" s="200">
        <v>28</v>
      </c>
    </row>
    <row r="223" spans="1:20" ht="17" thickBot="1" x14ac:dyDescent="0.25">
      <c r="A223" s="38">
        <v>12</v>
      </c>
      <c r="B223" s="55" t="s">
        <v>65</v>
      </c>
      <c r="C223" s="55">
        <v>12</v>
      </c>
      <c r="D223" s="59" t="s">
        <v>12</v>
      </c>
      <c r="E223" s="55" t="s">
        <v>65</v>
      </c>
      <c r="F223" s="57">
        <v>19</v>
      </c>
      <c r="G223" s="56">
        <v>13</v>
      </c>
      <c r="H223" s="56">
        <v>16</v>
      </c>
      <c r="I223" s="56">
        <v>21</v>
      </c>
      <c r="J223" s="56">
        <v>17</v>
      </c>
      <c r="K223" s="56">
        <v>20</v>
      </c>
      <c r="L223" s="56">
        <v>19</v>
      </c>
      <c r="M223" s="56">
        <v>13</v>
      </c>
      <c r="N223" s="186">
        <v>16</v>
      </c>
      <c r="O223" s="186">
        <v>21</v>
      </c>
      <c r="P223" s="187">
        <v>13</v>
      </c>
      <c r="Q223" s="187">
        <v>23</v>
      </c>
      <c r="R223" s="187">
        <v>34</v>
      </c>
      <c r="S223" s="187">
        <v>43</v>
      </c>
      <c r="T223" s="200">
        <v>34</v>
      </c>
    </row>
    <row r="224" spans="1:20" ht="18" thickBot="1" x14ac:dyDescent="0.25">
      <c r="A224" s="38" t="s">
        <v>13</v>
      </c>
      <c r="B224" s="55"/>
      <c r="C224" s="55"/>
      <c r="D224" s="59"/>
      <c r="E224" s="55"/>
      <c r="F224" s="57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</row>
    <row r="225" spans="1:21" ht="18" thickBot="1" x14ac:dyDescent="0.25">
      <c r="A225" s="60" t="s">
        <v>14</v>
      </c>
      <c r="B225" s="55" t="s">
        <v>65</v>
      </c>
      <c r="C225" s="61">
        <v>155</v>
      </c>
      <c r="D225" s="61">
        <v>140</v>
      </c>
      <c r="E225" s="61">
        <v>173</v>
      </c>
      <c r="F225" s="61">
        <v>170</v>
      </c>
      <c r="G225" s="61">
        <v>171</v>
      </c>
      <c r="H225" s="61">
        <v>180</v>
      </c>
      <c r="I225" s="61">
        <v>178</v>
      </c>
      <c r="J225" s="61">
        <v>172</v>
      </c>
      <c r="K225" s="61">
        <v>171</v>
      </c>
      <c r="L225" s="61">
        <v>202</v>
      </c>
      <c r="M225" s="61">
        <f t="shared" ref="M225:Q225" si="110">SUM(M217:M223)</f>
        <v>212</v>
      </c>
      <c r="N225" s="61">
        <f t="shared" si="110"/>
        <v>243</v>
      </c>
      <c r="O225" s="61">
        <f>SUM(O211:O223)</f>
        <v>315</v>
      </c>
      <c r="P225" s="61">
        <f>SUM(P211:P223)</f>
        <v>352</v>
      </c>
      <c r="Q225" s="61">
        <f t="shared" si="110"/>
        <v>307</v>
      </c>
      <c r="R225" s="61">
        <f>SUM(R211:R223)</f>
        <v>406</v>
      </c>
      <c r="S225" s="61">
        <f>SUM(S211:S223)</f>
        <v>400</v>
      </c>
      <c r="T225" s="201">
        <f>SUM(T211:T223)</f>
        <v>364</v>
      </c>
    </row>
    <row r="226" spans="1:21" ht="35" thickBot="1" x14ac:dyDescent="0.25">
      <c r="A226" s="60" t="s">
        <v>51</v>
      </c>
      <c r="B226" s="62"/>
      <c r="C226" s="63" t="e">
        <f>((C225-B225)/B225)</f>
        <v>#VALUE!</v>
      </c>
      <c r="D226" s="63">
        <f>((D225-C225)/C225)</f>
        <v>-9.6774193548387094E-2</v>
      </c>
      <c r="E226" s="63">
        <f>((E225-D225)/D225)</f>
        <v>0.23571428571428571</v>
      </c>
      <c r="F226" s="63">
        <f>((F225-E225)/E225)</f>
        <v>-1.7341040462427744E-2</v>
      </c>
      <c r="G226" s="63">
        <f t="shared" ref="G226:L226" si="111">((G225-F225)/F225)</f>
        <v>5.8823529411764705E-3</v>
      </c>
      <c r="H226" s="63">
        <f t="shared" si="111"/>
        <v>5.2631578947368418E-2</v>
      </c>
      <c r="I226" s="63">
        <f t="shared" si="111"/>
        <v>-1.1111111111111112E-2</v>
      </c>
      <c r="J226" s="63">
        <f t="shared" si="111"/>
        <v>-3.3707865168539325E-2</v>
      </c>
      <c r="K226" s="63">
        <f t="shared" si="111"/>
        <v>-5.8139534883720929E-3</v>
      </c>
      <c r="L226" s="63">
        <f t="shared" si="111"/>
        <v>0.18128654970760233</v>
      </c>
      <c r="M226" s="63">
        <f t="shared" ref="M226:T226" si="112">((M225-L225)/L225)</f>
        <v>4.9504950495049507E-2</v>
      </c>
      <c r="N226" s="63">
        <f t="shared" si="112"/>
        <v>0.14622641509433962</v>
      </c>
      <c r="O226" s="63">
        <f t="shared" si="112"/>
        <v>0.29629629629629628</v>
      </c>
      <c r="P226" s="63">
        <f t="shared" si="112"/>
        <v>0.11746031746031746</v>
      </c>
      <c r="Q226" s="63">
        <f t="shared" si="112"/>
        <v>-0.12784090909090909</v>
      </c>
      <c r="R226" s="63">
        <f t="shared" si="112"/>
        <v>0.32247557003257327</v>
      </c>
      <c r="S226" s="63">
        <f t="shared" si="112"/>
        <v>-1.4778325123152709E-2</v>
      </c>
      <c r="T226" s="63">
        <f t="shared" si="112"/>
        <v>-0.09</v>
      </c>
    </row>
    <row r="227" spans="1:21" ht="52" thickBot="1" x14ac:dyDescent="0.25">
      <c r="A227" s="60" t="s">
        <v>16</v>
      </c>
      <c r="B227" s="63"/>
      <c r="C227" s="63"/>
      <c r="D227" s="63"/>
      <c r="E227" s="63"/>
      <c r="F227" s="63"/>
      <c r="G227" s="63" t="e">
        <f t="shared" ref="G227:L227" si="113">(G225-B225)/B225</f>
        <v>#VALUE!</v>
      </c>
      <c r="H227" s="63">
        <f t="shared" si="113"/>
        <v>0.16129032258064516</v>
      </c>
      <c r="I227" s="63">
        <f t="shared" si="113"/>
        <v>0.27142857142857141</v>
      </c>
      <c r="J227" s="63">
        <f t="shared" si="113"/>
        <v>-5.7803468208092483E-3</v>
      </c>
      <c r="K227" s="63">
        <f t="shared" si="113"/>
        <v>5.8823529411764705E-3</v>
      </c>
      <c r="L227" s="63">
        <f t="shared" si="113"/>
        <v>0.18128654970760233</v>
      </c>
      <c r="M227" s="63">
        <f t="shared" ref="M227:T227" si="114">(M225-H225)/H225</f>
        <v>0.17777777777777778</v>
      </c>
      <c r="N227" s="63">
        <f t="shared" si="114"/>
        <v>0.3651685393258427</v>
      </c>
      <c r="O227" s="63">
        <f t="shared" si="114"/>
        <v>0.83139534883720934</v>
      </c>
      <c r="P227" s="63">
        <f t="shared" si="114"/>
        <v>1.0584795321637428</v>
      </c>
      <c r="Q227" s="63">
        <f t="shared" si="114"/>
        <v>0.51980198019801982</v>
      </c>
      <c r="R227" s="63">
        <f t="shared" si="114"/>
        <v>0.91509433962264153</v>
      </c>
      <c r="S227" s="63">
        <f t="shared" si="114"/>
        <v>0.64609053497942381</v>
      </c>
      <c r="T227" s="63">
        <f t="shared" si="114"/>
        <v>0.15555555555555556</v>
      </c>
    </row>
    <row r="228" spans="1:21" ht="52" thickBot="1" x14ac:dyDescent="0.25">
      <c r="A228" s="60" t="s">
        <v>17</v>
      </c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 t="s">
        <v>67</v>
      </c>
      <c r="M228" s="63">
        <f t="shared" ref="M228:T228" si="115">(M225-C225)/C225</f>
        <v>0.36774193548387096</v>
      </c>
      <c r="N228" s="63">
        <f t="shared" si="115"/>
        <v>0.73571428571428577</v>
      </c>
      <c r="O228" s="63">
        <f t="shared" si="115"/>
        <v>0.82080924855491333</v>
      </c>
      <c r="P228" s="63">
        <f t="shared" si="115"/>
        <v>1.0705882352941176</v>
      </c>
      <c r="Q228" s="63">
        <f t="shared" si="115"/>
        <v>0.79532163742690054</v>
      </c>
      <c r="R228" s="63">
        <f t="shared" si="115"/>
        <v>1.2555555555555555</v>
      </c>
      <c r="S228" s="63">
        <f t="shared" si="115"/>
        <v>1.247191011235955</v>
      </c>
      <c r="T228" s="63">
        <f t="shared" si="115"/>
        <v>1.1162790697674418</v>
      </c>
    </row>
    <row r="229" spans="1:21" ht="35" thickBot="1" x14ac:dyDescent="0.25">
      <c r="A229" s="60" t="s">
        <v>18</v>
      </c>
      <c r="B229" s="64">
        <v>4952</v>
      </c>
      <c r="C229" s="64">
        <v>4776</v>
      </c>
      <c r="D229" s="64">
        <v>4710</v>
      </c>
      <c r="E229" s="64">
        <v>4546</v>
      </c>
      <c r="F229" s="64">
        <v>4431</v>
      </c>
      <c r="G229" s="61">
        <v>4279</v>
      </c>
      <c r="H229" s="61">
        <v>4112</v>
      </c>
      <c r="I229" s="61">
        <v>4045</v>
      </c>
      <c r="J229" s="61">
        <v>3968</v>
      </c>
      <c r="K229" s="61">
        <v>3870</v>
      </c>
      <c r="L229" s="61">
        <v>3739</v>
      </c>
      <c r="M229" s="61">
        <v>3661</v>
      </c>
      <c r="N229" s="61">
        <v>3657</v>
      </c>
      <c r="O229" s="61">
        <v>3774</v>
      </c>
      <c r="P229" s="61">
        <v>3826</v>
      </c>
      <c r="Q229" s="61">
        <v>3942</v>
      </c>
      <c r="R229" s="61">
        <v>3983</v>
      </c>
      <c r="S229" s="61">
        <v>3894</v>
      </c>
      <c r="T229" s="61">
        <v>4080</v>
      </c>
    </row>
    <row r="230" spans="1:21" ht="52" thickBot="1" x14ac:dyDescent="0.25">
      <c r="A230" s="60" t="s">
        <v>19</v>
      </c>
      <c r="B230" s="66"/>
      <c r="C230" s="63">
        <f t="shared" ref="C230:L230" si="116">(C229-B229)/B229</f>
        <v>-3.5541195476575124E-2</v>
      </c>
      <c r="D230" s="63">
        <f t="shared" si="116"/>
        <v>-1.3819095477386936E-2</v>
      </c>
      <c r="E230" s="63">
        <f t="shared" si="116"/>
        <v>-3.4819532908704882E-2</v>
      </c>
      <c r="F230" s="63">
        <f t="shared" si="116"/>
        <v>-2.5296964364276288E-2</v>
      </c>
      <c r="G230" s="63">
        <f t="shared" si="116"/>
        <v>-3.4303768900925298E-2</v>
      </c>
      <c r="H230" s="63">
        <f t="shared" si="116"/>
        <v>-3.9027810236036457E-2</v>
      </c>
      <c r="I230" s="63">
        <f t="shared" si="116"/>
        <v>-1.6293774319066149E-2</v>
      </c>
      <c r="J230" s="63">
        <f t="shared" si="116"/>
        <v>-1.903584672435105E-2</v>
      </c>
      <c r="K230" s="63">
        <f t="shared" si="116"/>
        <v>-2.4697580645161289E-2</v>
      </c>
      <c r="L230" s="63">
        <f t="shared" si="116"/>
        <v>-3.3850129198966405E-2</v>
      </c>
      <c r="M230" s="63">
        <f t="shared" ref="M230:T230" si="117">(M229-L229)/L229</f>
        <v>-2.0861192832308105E-2</v>
      </c>
      <c r="N230" s="63">
        <f t="shared" si="117"/>
        <v>-1.0925976509150504E-3</v>
      </c>
      <c r="O230" s="63">
        <f t="shared" si="117"/>
        <v>3.1993437243642328E-2</v>
      </c>
      <c r="P230" s="63">
        <f t="shared" si="117"/>
        <v>1.377848436671966E-2</v>
      </c>
      <c r="Q230" s="63">
        <f t="shared" si="117"/>
        <v>3.0318870883429168E-2</v>
      </c>
      <c r="R230" s="63">
        <f t="shared" si="117"/>
        <v>1.0400811770674784E-2</v>
      </c>
      <c r="S230" s="63">
        <f t="shared" si="117"/>
        <v>-2.2344966105950288E-2</v>
      </c>
      <c r="T230" s="63">
        <f t="shared" si="117"/>
        <v>4.7765793528505393E-2</v>
      </c>
    </row>
    <row r="231" spans="1:21" ht="52" thickBot="1" x14ac:dyDescent="0.25">
      <c r="A231" s="60" t="s">
        <v>20</v>
      </c>
      <c r="B231" s="66"/>
      <c r="C231" s="67"/>
      <c r="D231" s="67"/>
      <c r="E231" s="67"/>
      <c r="F231" s="67"/>
      <c r="G231" s="63">
        <f t="shared" ref="G231:L231" si="118">(G229-B229)/B229</f>
        <v>-0.13590468497576735</v>
      </c>
      <c r="H231" s="63">
        <f t="shared" si="118"/>
        <v>-0.13902847571189281</v>
      </c>
      <c r="I231" s="63">
        <f t="shared" si="118"/>
        <v>-0.14118895966029724</v>
      </c>
      <c r="J231" s="63">
        <f t="shared" si="118"/>
        <v>-0.12714474263088429</v>
      </c>
      <c r="K231" s="63">
        <f t="shared" si="118"/>
        <v>-0.12660798916723087</v>
      </c>
      <c r="L231" s="63">
        <f t="shared" si="118"/>
        <v>-0.12619770974526759</v>
      </c>
      <c r="M231" s="63">
        <f t="shared" ref="M231:T231" si="119">(M229-H229)/H229</f>
        <v>-0.10967898832684825</v>
      </c>
      <c r="N231" s="63">
        <f t="shared" si="119"/>
        <v>-9.5920889987639063E-2</v>
      </c>
      <c r="O231" s="63">
        <f t="shared" si="119"/>
        <v>-4.8891129032258063E-2</v>
      </c>
      <c r="P231" s="63">
        <f t="shared" si="119"/>
        <v>-1.1369509043927648E-2</v>
      </c>
      <c r="Q231" s="63">
        <f t="shared" si="119"/>
        <v>5.4292591602032626E-2</v>
      </c>
      <c r="R231" s="63">
        <f t="shared" si="119"/>
        <v>8.7954110898661564E-2</v>
      </c>
      <c r="S231" s="63">
        <f t="shared" si="119"/>
        <v>6.4807219031993435E-2</v>
      </c>
      <c r="T231" s="63">
        <f t="shared" si="119"/>
        <v>8.1081081081081086E-2</v>
      </c>
    </row>
    <row r="232" spans="1:21" ht="52" thickBot="1" x14ac:dyDescent="0.25">
      <c r="A232" s="60" t="s">
        <v>21</v>
      </c>
      <c r="B232" s="66"/>
      <c r="C232" s="67"/>
      <c r="D232" s="67"/>
      <c r="E232" s="67"/>
      <c r="F232" s="67"/>
      <c r="G232" s="63"/>
      <c r="H232" s="63"/>
      <c r="I232" s="63"/>
      <c r="J232" s="63"/>
      <c r="K232" s="63"/>
      <c r="L232" s="63">
        <f t="shared" ref="L232:T232" si="120">(L229-B229)/B229</f>
        <v>-0.24495153473344103</v>
      </c>
      <c r="M232" s="63">
        <f t="shared" si="120"/>
        <v>-0.23345896147403686</v>
      </c>
      <c r="N232" s="63">
        <f t="shared" si="120"/>
        <v>-0.22356687898089173</v>
      </c>
      <c r="O232" s="63">
        <f t="shared" si="120"/>
        <v>-0.16981962164540254</v>
      </c>
      <c r="P232" s="63">
        <f t="shared" si="120"/>
        <v>-0.1365380275332882</v>
      </c>
      <c r="Q232" s="63">
        <f t="shared" si="120"/>
        <v>-7.8756718859546618E-2</v>
      </c>
      <c r="R232" s="63">
        <f t="shared" si="120"/>
        <v>-3.1371595330739299E-2</v>
      </c>
      <c r="S232" s="63">
        <f t="shared" si="120"/>
        <v>-3.7330037082818297E-2</v>
      </c>
      <c r="T232" s="63">
        <f t="shared" si="120"/>
        <v>2.8225806451612902E-2</v>
      </c>
    </row>
    <row r="233" spans="1:21" ht="18" thickBot="1" x14ac:dyDescent="0.25">
      <c r="A233" s="60" t="s">
        <v>22</v>
      </c>
      <c r="B233" s="63" t="s">
        <v>46</v>
      </c>
      <c r="C233" s="63">
        <f>C225/C229</f>
        <v>3.2453936348408707E-2</v>
      </c>
      <c r="D233" s="63">
        <f>D225/D229</f>
        <v>2.9723991507430998E-2</v>
      </c>
      <c r="E233" s="63">
        <f>E225/E229</f>
        <v>3.8055433347998241E-2</v>
      </c>
      <c r="F233" s="63">
        <f>F225/F229</f>
        <v>3.8366057323403292E-2</v>
      </c>
      <c r="G233" s="63">
        <f t="shared" ref="G233:L233" si="121">G225/G229</f>
        <v>3.9962608086001404E-2</v>
      </c>
      <c r="H233" s="63">
        <f t="shared" si="121"/>
        <v>4.3774319066147857E-2</v>
      </c>
      <c r="I233" s="63">
        <f t="shared" si="121"/>
        <v>4.4004944375772556E-2</v>
      </c>
      <c r="J233" s="63">
        <f t="shared" si="121"/>
        <v>4.334677419354839E-2</v>
      </c>
      <c r="K233" s="63">
        <f t="shared" si="121"/>
        <v>4.4186046511627906E-2</v>
      </c>
      <c r="L233" s="63">
        <f t="shared" si="121"/>
        <v>5.4025140411874832E-2</v>
      </c>
      <c r="M233" s="63">
        <f t="shared" ref="M233:R233" si="122">M225/M229</f>
        <v>5.7907675498497679E-2</v>
      </c>
      <c r="N233" s="63">
        <f t="shared" si="122"/>
        <v>6.6447908121410992E-2</v>
      </c>
      <c r="O233" s="63">
        <f t="shared" si="122"/>
        <v>8.3465818759936403E-2</v>
      </c>
      <c r="P233" s="63">
        <f t="shared" si="122"/>
        <v>9.2002090956612645E-2</v>
      </c>
      <c r="Q233" s="63">
        <f t="shared" si="122"/>
        <v>7.787924911212582E-2</v>
      </c>
      <c r="R233" s="63">
        <f t="shared" si="122"/>
        <v>0.10193321616871705</v>
      </c>
      <c r="S233" s="63">
        <f t="shared" ref="S233:T233" si="123">S225/S229</f>
        <v>0.1027221366204417</v>
      </c>
      <c r="T233" s="63">
        <f t="shared" si="123"/>
        <v>8.9215686274509806E-2</v>
      </c>
    </row>
    <row r="234" spans="1:21" ht="52" thickBot="1" x14ac:dyDescent="0.25">
      <c r="A234" s="60" t="s">
        <v>23</v>
      </c>
      <c r="B234" s="63"/>
      <c r="C234" s="63" t="e">
        <f t="shared" ref="C234:K234" si="124">(C233-B233)</f>
        <v>#VALUE!</v>
      </c>
      <c r="D234" s="63">
        <f t="shared" si="124"/>
        <v>-2.7299448409777091E-3</v>
      </c>
      <c r="E234" s="63">
        <f t="shared" si="124"/>
        <v>8.3314418405672427E-3</v>
      </c>
      <c r="F234" s="63">
        <f t="shared" si="124"/>
        <v>3.1062397540505132E-4</v>
      </c>
      <c r="G234" s="63">
        <f t="shared" si="124"/>
        <v>1.5965507625981118E-3</v>
      </c>
      <c r="H234" s="63">
        <f t="shared" si="124"/>
        <v>3.811710980146453E-3</v>
      </c>
      <c r="I234" s="63">
        <f t="shared" si="124"/>
        <v>2.3062530962469907E-4</v>
      </c>
      <c r="J234" s="63">
        <f t="shared" si="124"/>
        <v>-6.581701822241659E-4</v>
      </c>
      <c r="K234" s="63">
        <f t="shared" si="124"/>
        <v>8.3927231807951613E-4</v>
      </c>
      <c r="L234" s="63">
        <f t="shared" ref="L234:T234" si="125">(L233-K233)</f>
        <v>9.8390939002469258E-3</v>
      </c>
      <c r="M234" s="63">
        <f t="shared" si="125"/>
        <v>3.8825350866228472E-3</v>
      </c>
      <c r="N234" s="63">
        <f t="shared" si="125"/>
        <v>8.540232622913313E-3</v>
      </c>
      <c r="O234" s="63">
        <f t="shared" si="125"/>
        <v>1.701791063852541E-2</v>
      </c>
      <c r="P234" s="63">
        <f t="shared" si="125"/>
        <v>8.5362721966762423E-3</v>
      </c>
      <c r="Q234" s="63">
        <f t="shared" si="125"/>
        <v>-1.4122841844486825E-2</v>
      </c>
      <c r="R234" s="63">
        <f t="shared" si="125"/>
        <v>2.4053967056591227E-2</v>
      </c>
      <c r="S234" s="63">
        <f t="shared" si="125"/>
        <v>7.8892045172465619E-4</v>
      </c>
      <c r="T234" s="63">
        <f t="shared" si="125"/>
        <v>-1.3506450345931897E-2</v>
      </c>
    </row>
    <row r="235" spans="1:21" ht="52" thickBot="1" x14ac:dyDescent="0.25">
      <c r="A235" s="60" t="s">
        <v>24</v>
      </c>
      <c r="B235" s="63"/>
      <c r="C235" s="63"/>
      <c r="D235" s="63"/>
      <c r="E235" s="63"/>
      <c r="F235" s="63"/>
      <c r="G235" s="63" t="e">
        <f>G233-B233</f>
        <v>#VALUE!</v>
      </c>
      <c r="H235" s="63">
        <f t="shared" ref="H235:K235" si="126">H233-C233</f>
        <v>1.132038271773915E-2</v>
      </c>
      <c r="I235" s="63">
        <f t="shared" si="126"/>
        <v>1.4280952868341558E-2</v>
      </c>
      <c r="J235" s="63">
        <f t="shared" si="126"/>
        <v>5.2913408455501493E-3</v>
      </c>
      <c r="K235" s="63">
        <f t="shared" si="126"/>
        <v>5.8199891882246141E-3</v>
      </c>
      <c r="L235" s="63">
        <f t="shared" ref="L235:T235" si="127">L233-G233</f>
        <v>1.4062532325873428E-2</v>
      </c>
      <c r="M235" s="63">
        <f t="shared" si="127"/>
        <v>1.4133356432349822E-2</v>
      </c>
      <c r="N235" s="63">
        <f t="shared" si="127"/>
        <v>2.2442963745638436E-2</v>
      </c>
      <c r="O235" s="63">
        <f t="shared" si="127"/>
        <v>4.0119044566388012E-2</v>
      </c>
      <c r="P235" s="63">
        <f t="shared" si="127"/>
        <v>4.7816044444984739E-2</v>
      </c>
      <c r="Q235" s="63">
        <f t="shared" si="127"/>
        <v>2.3854108700250988E-2</v>
      </c>
      <c r="R235" s="63">
        <f t="shared" si="127"/>
        <v>4.4025540670219368E-2</v>
      </c>
      <c r="S235" s="63">
        <f t="shared" si="127"/>
        <v>3.6274228499030711E-2</v>
      </c>
      <c r="T235" s="63">
        <f t="shared" si="127"/>
        <v>5.7498675145734035E-3</v>
      </c>
    </row>
    <row r="236" spans="1:21" ht="52" thickBot="1" x14ac:dyDescent="0.25">
      <c r="A236" s="60" t="s">
        <v>25</v>
      </c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 t="e">
        <f t="shared" ref="L236:T236" si="128">L233-B233</f>
        <v>#VALUE!</v>
      </c>
      <c r="M236" s="63">
        <f t="shared" si="128"/>
        <v>2.5453739150088972E-2</v>
      </c>
      <c r="N236" s="63">
        <f t="shared" si="128"/>
        <v>3.6723916613979994E-2</v>
      </c>
      <c r="O236" s="63">
        <f t="shared" si="128"/>
        <v>4.5410385411938162E-2</v>
      </c>
      <c r="P236" s="63">
        <f t="shared" si="128"/>
        <v>5.3636033633209353E-2</v>
      </c>
      <c r="Q236" s="63">
        <f t="shared" si="128"/>
        <v>3.7916641026124416E-2</v>
      </c>
      <c r="R236" s="63">
        <f t="shared" si="128"/>
        <v>5.815889710256919E-2</v>
      </c>
      <c r="S236" s="63">
        <f t="shared" si="128"/>
        <v>5.8717192244669147E-2</v>
      </c>
      <c r="T236" s="63">
        <f t="shared" si="128"/>
        <v>4.5868912080961416E-2</v>
      </c>
    </row>
    <row r="237" spans="1:21" ht="16" x14ac:dyDescent="0.2">
      <c r="A237" s="4"/>
      <c r="B237" s="6"/>
      <c r="C237" s="6"/>
      <c r="D237" s="6"/>
      <c r="E237" s="6"/>
      <c r="F237" s="6"/>
      <c r="G237" s="5"/>
      <c r="H237" s="5"/>
      <c r="I237" s="5"/>
      <c r="J237" s="5"/>
      <c r="K237" s="5"/>
      <c r="L237" s="5"/>
    </row>
    <row r="238" spans="1:21" ht="16" x14ac:dyDescent="0.2">
      <c r="A238" s="7" t="s">
        <v>98</v>
      </c>
      <c r="B238" s="7"/>
      <c r="C238" s="7"/>
      <c r="D238" s="7"/>
      <c r="E238" s="7"/>
      <c r="F238" s="7"/>
      <c r="G238" s="8"/>
      <c r="H238" s="8"/>
      <c r="I238" s="8"/>
      <c r="J238" s="8"/>
      <c r="K238" s="8"/>
      <c r="L238" s="8"/>
      <c r="M238" s="9"/>
    </row>
    <row r="239" spans="1:21" ht="17" thickBot="1" x14ac:dyDescent="0.25">
      <c r="A239" s="10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9"/>
    </row>
    <row r="240" spans="1:21" ht="35" thickBot="1" x14ac:dyDescent="0.25">
      <c r="A240" s="70" t="s">
        <v>44</v>
      </c>
      <c r="B240" s="54" t="s">
        <v>0</v>
      </c>
      <c r="C240" s="54" t="s">
        <v>1</v>
      </c>
      <c r="D240" s="54" t="s">
        <v>2</v>
      </c>
      <c r="E240" s="54" t="s">
        <v>3</v>
      </c>
      <c r="F240" s="54" t="s">
        <v>4</v>
      </c>
      <c r="G240" s="54" t="s">
        <v>5</v>
      </c>
      <c r="H240" s="54" t="s">
        <v>6</v>
      </c>
      <c r="I240" s="54" t="s">
        <v>7</v>
      </c>
      <c r="J240" s="54" t="s">
        <v>8</v>
      </c>
      <c r="K240" s="54" t="s">
        <v>9</v>
      </c>
      <c r="L240" s="54" t="s">
        <v>10</v>
      </c>
      <c r="M240" s="54" t="s">
        <v>66</v>
      </c>
      <c r="N240" s="54" t="s">
        <v>75</v>
      </c>
      <c r="O240" s="54" t="s">
        <v>76</v>
      </c>
      <c r="P240" s="54" t="s">
        <v>77</v>
      </c>
      <c r="Q240" s="54" t="s">
        <v>78</v>
      </c>
      <c r="R240" s="54" t="s">
        <v>79</v>
      </c>
      <c r="S240" s="54" t="s">
        <v>81</v>
      </c>
      <c r="T240" s="54" t="s">
        <v>87</v>
      </c>
      <c r="U240" s="70" t="s">
        <v>52</v>
      </c>
    </row>
    <row r="241" spans="1:21" ht="18" thickBot="1" x14ac:dyDescent="0.25">
      <c r="A241" s="71" t="s">
        <v>28</v>
      </c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>
        <f t="shared" ref="O241:T241" si="129">-O211</f>
        <v>-22</v>
      </c>
      <c r="P241" s="72">
        <f t="shared" si="129"/>
        <v>-20</v>
      </c>
      <c r="Q241" s="72">
        <f t="shared" si="129"/>
        <v>-20</v>
      </c>
      <c r="R241" s="72">
        <f t="shared" si="129"/>
        <v>-20</v>
      </c>
      <c r="S241" s="72">
        <f t="shared" si="129"/>
        <v>-19</v>
      </c>
      <c r="T241" s="72">
        <f t="shared" si="129"/>
        <v>-23</v>
      </c>
      <c r="U241" s="72">
        <f t="shared" ref="U241:U246" si="130">_xlfn.AGGREGATE(1,6,O241:S241)</f>
        <v>-20.2</v>
      </c>
    </row>
    <row r="242" spans="1:21" ht="18" thickBot="1" x14ac:dyDescent="0.25">
      <c r="A242" s="78">
        <v>1</v>
      </c>
      <c r="B242" s="73" t="s">
        <v>53</v>
      </c>
      <c r="C242" s="79"/>
      <c r="D242" s="79"/>
      <c r="E242" s="79"/>
      <c r="F242" s="79"/>
      <c r="G242" s="79"/>
      <c r="H242" s="72"/>
      <c r="I242" s="72"/>
      <c r="J242" s="72"/>
      <c r="K242" s="72"/>
      <c r="L242" s="72"/>
      <c r="M242" s="72"/>
      <c r="N242" s="72"/>
      <c r="O242" s="72">
        <f t="shared" ref="O242:T246" si="131">N211-O212</f>
        <v>-24</v>
      </c>
      <c r="P242" s="72">
        <f t="shared" si="131"/>
        <v>0</v>
      </c>
      <c r="Q242" s="72">
        <f t="shared" si="131"/>
        <v>0</v>
      </c>
      <c r="R242" s="72">
        <f t="shared" si="131"/>
        <v>0</v>
      </c>
      <c r="S242" s="72">
        <f t="shared" si="131"/>
        <v>-2</v>
      </c>
      <c r="T242" s="72">
        <f t="shared" si="131"/>
        <v>0</v>
      </c>
      <c r="U242" s="72">
        <f t="shared" si="130"/>
        <v>-5.2</v>
      </c>
    </row>
    <row r="243" spans="1:21" ht="18" thickBot="1" x14ac:dyDescent="0.25">
      <c r="A243" s="78">
        <v>2</v>
      </c>
      <c r="B243" s="73" t="s">
        <v>53</v>
      </c>
      <c r="C243" s="79"/>
      <c r="D243" s="79"/>
      <c r="E243" s="79"/>
      <c r="F243" s="79"/>
      <c r="G243" s="79"/>
      <c r="H243" s="72"/>
      <c r="I243" s="72"/>
      <c r="J243" s="72"/>
      <c r="K243" s="72"/>
      <c r="L243" s="72"/>
      <c r="M243" s="72"/>
      <c r="N243" s="72"/>
      <c r="O243" s="72">
        <f t="shared" si="131"/>
        <v>0</v>
      </c>
      <c r="P243" s="72">
        <f t="shared" si="131"/>
        <v>3</v>
      </c>
      <c r="Q243" s="72">
        <f t="shared" si="131"/>
        <v>0</v>
      </c>
      <c r="R243" s="72">
        <f t="shared" si="131"/>
        <v>0</v>
      </c>
      <c r="S243" s="72">
        <f t="shared" si="131"/>
        <v>2</v>
      </c>
      <c r="T243" s="72">
        <f t="shared" si="131"/>
        <v>1</v>
      </c>
      <c r="U243" s="72">
        <f t="shared" si="130"/>
        <v>1</v>
      </c>
    </row>
    <row r="244" spans="1:21" ht="18" thickBot="1" x14ac:dyDescent="0.25">
      <c r="A244" s="78">
        <v>3</v>
      </c>
      <c r="B244" s="73" t="s">
        <v>53</v>
      </c>
      <c r="C244" s="79"/>
      <c r="D244" s="79"/>
      <c r="E244" s="79"/>
      <c r="F244" s="79"/>
      <c r="G244" s="79"/>
      <c r="H244" s="72"/>
      <c r="I244" s="72"/>
      <c r="J244" s="72"/>
      <c r="K244" s="72"/>
      <c r="L244" s="72"/>
      <c r="M244" s="72"/>
      <c r="N244" s="72"/>
      <c r="O244" s="72">
        <f t="shared" si="131"/>
        <v>0</v>
      </c>
      <c r="P244" s="72">
        <f t="shared" si="131"/>
        <v>0</v>
      </c>
      <c r="Q244" s="72">
        <f t="shared" si="131"/>
        <v>0</v>
      </c>
      <c r="R244" s="72">
        <f t="shared" si="131"/>
        <v>4</v>
      </c>
      <c r="S244" s="72">
        <f t="shared" si="131"/>
        <v>0</v>
      </c>
      <c r="T244" s="72">
        <f t="shared" si="131"/>
        <v>1</v>
      </c>
      <c r="U244" s="72">
        <f t="shared" si="130"/>
        <v>0.8</v>
      </c>
    </row>
    <row r="245" spans="1:21" ht="18" thickBot="1" x14ac:dyDescent="0.25">
      <c r="A245" s="78">
        <v>4</v>
      </c>
      <c r="B245" s="73" t="s">
        <v>53</v>
      </c>
      <c r="C245" s="79"/>
      <c r="D245" s="79"/>
      <c r="E245" s="79"/>
      <c r="F245" s="79"/>
      <c r="G245" s="79"/>
      <c r="H245" s="72"/>
      <c r="I245" s="72"/>
      <c r="J245" s="72"/>
      <c r="K245" s="72"/>
      <c r="L245" s="72"/>
      <c r="M245" s="72"/>
      <c r="N245" s="72"/>
      <c r="O245" s="72">
        <f t="shared" si="131"/>
        <v>0</v>
      </c>
      <c r="P245" s="72">
        <f t="shared" si="131"/>
        <v>0</v>
      </c>
      <c r="Q245" s="72">
        <f t="shared" si="131"/>
        <v>0</v>
      </c>
      <c r="R245" s="72">
        <f t="shared" si="131"/>
        <v>-1</v>
      </c>
      <c r="S245" s="72">
        <f t="shared" si="131"/>
        <v>3</v>
      </c>
      <c r="T245" s="72">
        <f t="shared" si="131"/>
        <v>-2</v>
      </c>
      <c r="U245" s="72">
        <f t="shared" si="130"/>
        <v>0.4</v>
      </c>
    </row>
    <row r="246" spans="1:21" ht="18" thickBot="1" x14ac:dyDescent="0.25">
      <c r="A246" s="78">
        <v>5</v>
      </c>
      <c r="B246" s="73" t="s">
        <v>53</v>
      </c>
      <c r="C246" s="79"/>
      <c r="D246" s="79"/>
      <c r="E246" s="79"/>
      <c r="F246" s="79"/>
      <c r="G246" s="79"/>
      <c r="H246" s="72"/>
      <c r="I246" s="72"/>
      <c r="J246" s="72"/>
      <c r="K246" s="72"/>
      <c r="L246" s="72"/>
      <c r="M246" s="72"/>
      <c r="N246" s="72"/>
      <c r="O246" s="72">
        <f t="shared" si="131"/>
        <v>0</v>
      </c>
      <c r="P246" s="72">
        <f t="shared" si="131"/>
        <v>0</v>
      </c>
      <c r="Q246" s="72">
        <f t="shared" si="131"/>
        <v>0</v>
      </c>
      <c r="R246" s="72">
        <f t="shared" si="131"/>
        <v>0</v>
      </c>
      <c r="S246" s="72">
        <f t="shared" si="131"/>
        <v>3</v>
      </c>
      <c r="T246" s="72">
        <f t="shared" si="131"/>
        <v>1</v>
      </c>
      <c r="U246" s="72">
        <f t="shared" si="130"/>
        <v>0.6</v>
      </c>
    </row>
    <row r="247" spans="1:21" ht="18" thickBot="1" x14ac:dyDescent="0.25">
      <c r="A247" s="78">
        <v>6</v>
      </c>
      <c r="B247" s="73" t="s">
        <v>53</v>
      </c>
      <c r="C247" s="79">
        <f>B216-C217</f>
        <v>-35</v>
      </c>
      <c r="D247" s="79">
        <f>C216-D217</f>
        <v>-32</v>
      </c>
      <c r="E247" s="79">
        <f t="shared" ref="E247:T253" si="132">D216-E217</f>
        <v>-30</v>
      </c>
      <c r="F247" s="79">
        <v>-30</v>
      </c>
      <c r="G247" s="79">
        <f t="shared" si="132"/>
        <v>-31</v>
      </c>
      <c r="H247" s="72">
        <f t="shared" si="132"/>
        <v>-29</v>
      </c>
      <c r="I247" s="72">
        <f t="shared" si="132"/>
        <v>-30</v>
      </c>
      <c r="J247" s="72">
        <f t="shared" si="132"/>
        <v>-30</v>
      </c>
      <c r="K247" s="72">
        <f t="shared" si="132"/>
        <v>-30</v>
      </c>
      <c r="L247" s="72">
        <f t="shared" ref="L247:T247" si="133">K216-L217</f>
        <v>-47</v>
      </c>
      <c r="M247" s="72">
        <f t="shared" si="133"/>
        <v>-60</v>
      </c>
      <c r="N247" s="72">
        <f t="shared" si="133"/>
        <v>-58</v>
      </c>
      <c r="O247" s="72">
        <f t="shared" si="133"/>
        <v>-60</v>
      </c>
      <c r="P247" s="72">
        <f t="shared" si="133"/>
        <v>-59</v>
      </c>
      <c r="Q247" s="72">
        <f t="shared" si="133"/>
        <v>-58</v>
      </c>
      <c r="R247" s="72">
        <f t="shared" si="133"/>
        <v>-56</v>
      </c>
      <c r="S247" s="72">
        <f t="shared" si="133"/>
        <v>-49</v>
      </c>
      <c r="T247" s="72">
        <f t="shared" si="133"/>
        <v>-22</v>
      </c>
      <c r="U247" s="72">
        <f t="shared" ref="U247:U255" si="134">_xlfn.AGGREGATE(1,6,C247:S247)</f>
        <v>-42.588235294117645</v>
      </c>
    </row>
    <row r="248" spans="1:21" ht="18" thickBot="1" x14ac:dyDescent="0.25">
      <c r="A248" s="78">
        <v>7</v>
      </c>
      <c r="B248" s="73" t="s">
        <v>53</v>
      </c>
      <c r="C248" s="79" t="s">
        <v>12</v>
      </c>
      <c r="D248" s="79">
        <f>C217-D218</f>
        <v>1</v>
      </c>
      <c r="E248" s="79">
        <f t="shared" si="132"/>
        <v>2</v>
      </c>
      <c r="F248" s="79">
        <f t="shared" si="132"/>
        <v>1</v>
      </c>
      <c r="G248" s="79">
        <f t="shared" si="132"/>
        <v>3</v>
      </c>
      <c r="H248" s="72">
        <f t="shared" si="132"/>
        <v>0</v>
      </c>
      <c r="I248" s="72">
        <f t="shared" si="132"/>
        <v>-1</v>
      </c>
      <c r="J248" s="72">
        <f t="shared" si="132"/>
        <v>1</v>
      </c>
      <c r="K248" s="72">
        <f t="shared" si="132"/>
        <v>0</v>
      </c>
      <c r="L248" s="72">
        <f t="shared" si="132"/>
        <v>-11</v>
      </c>
      <c r="M248" s="72">
        <f t="shared" ref="M248:R248" si="135">L217-M218</f>
        <v>3</v>
      </c>
      <c r="N248" s="72">
        <f t="shared" si="135"/>
        <v>1</v>
      </c>
      <c r="O248" s="72">
        <f t="shared" si="135"/>
        <v>-1</v>
      </c>
      <c r="P248" s="72">
        <f t="shared" si="135"/>
        <v>4</v>
      </c>
      <c r="Q248" s="72">
        <f t="shared" si="135"/>
        <v>3</v>
      </c>
      <c r="R248" s="72">
        <f t="shared" si="135"/>
        <v>3</v>
      </c>
      <c r="S248" s="72">
        <f t="shared" ref="S248:T248" si="136">R217-S218</f>
        <v>8</v>
      </c>
      <c r="T248" s="72">
        <f t="shared" si="136"/>
        <v>2</v>
      </c>
      <c r="U248" s="72">
        <f t="shared" si="134"/>
        <v>1.0625</v>
      </c>
    </row>
    <row r="249" spans="1:21" ht="18" thickBot="1" x14ac:dyDescent="0.25">
      <c r="A249" s="78">
        <v>8</v>
      </c>
      <c r="B249" s="73" t="s">
        <v>53</v>
      </c>
      <c r="C249" s="79">
        <f>B218-C219</f>
        <v>4</v>
      </c>
      <c r="D249" s="79">
        <f>C218-D219</f>
        <v>2</v>
      </c>
      <c r="E249" s="79">
        <f t="shared" si="132"/>
        <v>1</v>
      </c>
      <c r="F249" s="79">
        <f t="shared" si="132"/>
        <v>2</v>
      </c>
      <c r="G249" s="79">
        <f t="shared" si="132"/>
        <v>1</v>
      </c>
      <c r="H249" s="72">
        <f t="shared" si="132"/>
        <v>-1</v>
      </c>
      <c r="I249" s="72">
        <f t="shared" si="132"/>
        <v>1</v>
      </c>
      <c r="J249" s="72">
        <f t="shared" si="132"/>
        <v>3</v>
      </c>
      <c r="K249" s="72">
        <f t="shared" si="132"/>
        <v>4</v>
      </c>
      <c r="L249" s="72">
        <f t="shared" si="132"/>
        <v>0</v>
      </c>
      <c r="M249" s="72">
        <f t="shared" si="132"/>
        <v>12</v>
      </c>
      <c r="N249" s="72">
        <f t="shared" si="132"/>
        <v>7</v>
      </c>
      <c r="O249" s="72">
        <f t="shared" si="132"/>
        <v>3</v>
      </c>
      <c r="P249" s="72">
        <f t="shared" si="132"/>
        <v>5</v>
      </c>
      <c r="Q249" s="72">
        <f t="shared" si="132"/>
        <v>10</v>
      </c>
      <c r="R249" s="72">
        <f t="shared" si="132"/>
        <v>19</v>
      </c>
      <c r="S249" s="72">
        <f t="shared" si="132"/>
        <v>10</v>
      </c>
      <c r="T249" s="72">
        <f t="shared" si="132"/>
        <v>6</v>
      </c>
      <c r="U249" s="72">
        <f t="shared" si="134"/>
        <v>4.882352941176471</v>
      </c>
    </row>
    <row r="250" spans="1:21" ht="18" thickBot="1" x14ac:dyDescent="0.25">
      <c r="A250" s="78">
        <v>9</v>
      </c>
      <c r="B250" s="73" t="s">
        <v>53</v>
      </c>
      <c r="C250" s="79">
        <f>B219-C220</f>
        <v>3</v>
      </c>
      <c r="D250" s="79">
        <f>C219-D220</f>
        <v>2</v>
      </c>
      <c r="E250" s="79">
        <f t="shared" si="132"/>
        <v>3</v>
      </c>
      <c r="F250" s="79">
        <f t="shared" si="132"/>
        <v>4</v>
      </c>
      <c r="G250" s="79">
        <f t="shared" si="132"/>
        <v>2</v>
      </c>
      <c r="H250" s="72">
        <f t="shared" si="132"/>
        <v>5</v>
      </c>
      <c r="I250" s="72">
        <f t="shared" si="132"/>
        <v>1</v>
      </c>
      <c r="J250" s="72">
        <f t="shared" si="132"/>
        <v>3</v>
      </c>
      <c r="K250" s="72">
        <f t="shared" si="132"/>
        <v>2</v>
      </c>
      <c r="L250" s="72">
        <f t="shared" si="132"/>
        <v>1</v>
      </c>
      <c r="M250" s="72">
        <f t="shared" si="132"/>
        <v>6</v>
      </c>
      <c r="N250" s="72">
        <f t="shared" si="132"/>
        <v>-2</v>
      </c>
      <c r="O250" s="72">
        <f t="shared" si="132"/>
        <v>2</v>
      </c>
      <c r="P250" s="72">
        <f t="shared" si="132"/>
        <v>8</v>
      </c>
      <c r="Q250" s="72">
        <f t="shared" si="132"/>
        <v>12</v>
      </c>
      <c r="R250" s="72">
        <f t="shared" si="132"/>
        <v>8</v>
      </c>
      <c r="S250" s="72">
        <f t="shared" si="132"/>
        <v>2</v>
      </c>
      <c r="T250" s="72">
        <f t="shared" si="132"/>
        <v>25</v>
      </c>
      <c r="U250" s="72">
        <f t="shared" si="134"/>
        <v>3.6470588235294117</v>
      </c>
    </row>
    <row r="251" spans="1:21" ht="18" thickBot="1" x14ac:dyDescent="0.25">
      <c r="A251" s="78">
        <v>10</v>
      </c>
      <c r="B251" s="73" t="s">
        <v>53</v>
      </c>
      <c r="C251" s="79">
        <f>B220-C221</f>
        <v>9</v>
      </c>
      <c r="D251" s="79">
        <f>C220-D221</f>
        <v>6</v>
      </c>
      <c r="E251" s="79">
        <f t="shared" si="132"/>
        <v>3</v>
      </c>
      <c r="F251" s="79">
        <f t="shared" si="132"/>
        <v>3</v>
      </c>
      <c r="G251" s="79">
        <f t="shared" si="132"/>
        <v>2</v>
      </c>
      <c r="H251" s="72">
        <f t="shared" si="132"/>
        <v>-1</v>
      </c>
      <c r="I251" s="72">
        <f t="shared" si="132"/>
        <v>2</v>
      </c>
      <c r="J251" s="72">
        <f t="shared" si="132"/>
        <v>5</v>
      </c>
      <c r="K251" s="72">
        <f t="shared" si="132"/>
        <v>6</v>
      </c>
      <c r="L251" s="72">
        <f t="shared" si="132"/>
        <v>3</v>
      </c>
      <c r="M251" s="72">
        <f t="shared" si="132"/>
        <v>0</v>
      </c>
      <c r="N251" s="72">
        <f t="shared" si="132"/>
        <v>4</v>
      </c>
      <c r="O251" s="72">
        <f t="shared" si="132"/>
        <v>7</v>
      </c>
      <c r="P251" s="72">
        <f t="shared" si="132"/>
        <v>-3</v>
      </c>
      <c r="Q251" s="72">
        <f t="shared" si="132"/>
        <v>1</v>
      </c>
      <c r="R251" s="72">
        <f t="shared" si="132"/>
        <v>1</v>
      </c>
      <c r="S251" s="72">
        <f t="shared" si="132"/>
        <v>6</v>
      </c>
      <c r="T251" s="72">
        <f t="shared" si="132"/>
        <v>-1</v>
      </c>
      <c r="U251" s="72">
        <f t="shared" si="134"/>
        <v>3.1764705882352939</v>
      </c>
    </row>
    <row r="252" spans="1:21" ht="18" thickBot="1" x14ac:dyDescent="0.25">
      <c r="A252" s="78">
        <v>11</v>
      </c>
      <c r="B252" s="73" t="s">
        <v>53</v>
      </c>
      <c r="C252" s="79">
        <f>B221-C222</f>
        <v>2</v>
      </c>
      <c r="D252" s="79" t="s">
        <v>12</v>
      </c>
      <c r="E252" s="79">
        <f t="shared" si="132"/>
        <v>2</v>
      </c>
      <c r="F252" s="79">
        <f t="shared" si="132"/>
        <v>7</v>
      </c>
      <c r="G252" s="79">
        <f t="shared" si="132"/>
        <v>0</v>
      </c>
      <c r="H252" s="72">
        <f t="shared" si="132"/>
        <v>1</v>
      </c>
      <c r="I252" s="72">
        <f t="shared" si="132"/>
        <v>8</v>
      </c>
      <c r="J252" s="72">
        <f t="shared" si="132"/>
        <v>1</v>
      </c>
      <c r="K252" s="72">
        <f t="shared" si="132"/>
        <v>2</v>
      </c>
      <c r="L252" s="72">
        <f t="shared" si="132"/>
        <v>2</v>
      </c>
      <c r="M252" s="72">
        <f t="shared" si="132"/>
        <v>4</v>
      </c>
      <c r="N252" s="72">
        <f t="shared" si="132"/>
        <v>2</v>
      </c>
      <c r="O252" s="72">
        <f t="shared" si="132"/>
        <v>6</v>
      </c>
      <c r="P252" s="72">
        <f t="shared" si="132"/>
        <v>3</v>
      </c>
      <c r="Q252" s="72">
        <f t="shared" si="132"/>
        <v>3</v>
      </c>
      <c r="R252" s="72">
        <f t="shared" si="132"/>
        <v>2</v>
      </c>
      <c r="S252" s="72">
        <f t="shared" si="132"/>
        <v>6</v>
      </c>
      <c r="T252" s="72">
        <f t="shared" si="132"/>
        <v>4</v>
      </c>
      <c r="U252" s="72">
        <f t="shared" si="134"/>
        <v>3.1875</v>
      </c>
    </row>
    <row r="253" spans="1:21" ht="18" thickBot="1" x14ac:dyDescent="0.25">
      <c r="A253" s="78">
        <v>12</v>
      </c>
      <c r="B253" s="73" t="s">
        <v>53</v>
      </c>
      <c r="C253" s="79">
        <f>B222-C223</f>
        <v>10</v>
      </c>
      <c r="D253" s="79" t="s">
        <v>12</v>
      </c>
      <c r="E253" s="79" t="s">
        <v>12</v>
      </c>
      <c r="F253" s="79">
        <f t="shared" si="132"/>
        <v>2</v>
      </c>
      <c r="G253" s="79">
        <f t="shared" si="132"/>
        <v>3</v>
      </c>
      <c r="H253" s="72">
        <f t="shared" si="132"/>
        <v>3</v>
      </c>
      <c r="I253" s="72">
        <f t="shared" si="132"/>
        <v>5</v>
      </c>
      <c r="J253" s="72">
        <f t="shared" si="132"/>
        <v>2</v>
      </c>
      <c r="K253" s="72">
        <f t="shared" si="132"/>
        <v>0</v>
      </c>
      <c r="L253" s="72">
        <f t="shared" si="132"/>
        <v>1</v>
      </c>
      <c r="M253" s="72">
        <f t="shared" si="132"/>
        <v>6</v>
      </c>
      <c r="N253" s="72">
        <f t="shared" si="132"/>
        <v>2</v>
      </c>
      <c r="O253" s="72">
        <f t="shared" si="132"/>
        <v>1</v>
      </c>
      <c r="P253" s="72">
        <f t="shared" si="132"/>
        <v>1</v>
      </c>
      <c r="Q253" s="72">
        <f t="shared" si="132"/>
        <v>-2</v>
      </c>
      <c r="R253" s="72">
        <f t="shared" si="132"/>
        <v>1</v>
      </c>
      <c r="S253" s="72">
        <f t="shared" si="132"/>
        <v>2</v>
      </c>
      <c r="T253" s="72">
        <f t="shared" si="132"/>
        <v>1</v>
      </c>
      <c r="U253" s="72">
        <f t="shared" si="134"/>
        <v>2.4666666666666668</v>
      </c>
    </row>
    <row r="254" spans="1:21" ht="18" thickBot="1" x14ac:dyDescent="0.25">
      <c r="A254" s="47" t="s">
        <v>47</v>
      </c>
      <c r="B254" s="48" t="s">
        <v>55</v>
      </c>
      <c r="C254" s="75" t="s">
        <v>46</v>
      </c>
      <c r="D254" s="75" t="s">
        <v>46</v>
      </c>
      <c r="E254" s="75" t="s">
        <v>46</v>
      </c>
      <c r="F254" s="75" t="s">
        <v>46</v>
      </c>
      <c r="G254" s="75" t="s">
        <v>46</v>
      </c>
      <c r="H254" s="75" t="s">
        <v>46</v>
      </c>
      <c r="I254" s="75" t="s">
        <v>46</v>
      </c>
      <c r="J254" s="75" t="s">
        <v>46</v>
      </c>
      <c r="K254" s="75" t="s">
        <v>46</v>
      </c>
      <c r="L254" s="75" t="s">
        <v>46</v>
      </c>
      <c r="M254" s="75" t="s">
        <v>46</v>
      </c>
      <c r="N254" s="75" t="s">
        <v>46</v>
      </c>
      <c r="O254" s="75" t="s">
        <v>46</v>
      </c>
      <c r="P254" s="75" t="s">
        <v>46</v>
      </c>
      <c r="Q254" s="75" t="s">
        <v>46</v>
      </c>
      <c r="R254" s="75" t="s">
        <v>46</v>
      </c>
      <c r="S254" s="75">
        <f>O211-S216</f>
        <v>3</v>
      </c>
      <c r="T254" s="79">
        <f>P211-T216</f>
        <v>6</v>
      </c>
      <c r="U254" s="72">
        <f t="shared" si="134"/>
        <v>3</v>
      </c>
    </row>
    <row r="255" spans="1:21" ht="18" thickBot="1" x14ac:dyDescent="0.25">
      <c r="A255" s="47" t="s">
        <v>54</v>
      </c>
      <c r="B255" s="48" t="s">
        <v>55</v>
      </c>
      <c r="C255" s="75" t="s">
        <v>46</v>
      </c>
      <c r="D255" s="75" t="s">
        <v>46</v>
      </c>
      <c r="E255" s="75" t="s">
        <v>46</v>
      </c>
      <c r="F255" s="75" t="s">
        <v>46</v>
      </c>
      <c r="G255" s="75">
        <f t="shared" ref="G255:L255" si="137">B218-G223</f>
        <v>19</v>
      </c>
      <c r="H255" s="75">
        <f t="shared" si="137"/>
        <v>11</v>
      </c>
      <c r="I255" s="75">
        <f t="shared" si="137"/>
        <v>13</v>
      </c>
      <c r="J255" s="75">
        <f t="shared" si="137"/>
        <v>13</v>
      </c>
      <c r="K255" s="75">
        <f t="shared" si="137"/>
        <v>9</v>
      </c>
      <c r="L255" s="75">
        <f t="shared" si="137"/>
        <v>8</v>
      </c>
      <c r="M255" s="75">
        <f t="shared" ref="M255:R255" si="138">H218-M223</f>
        <v>18</v>
      </c>
      <c r="N255" s="75">
        <f t="shared" si="138"/>
        <v>14</v>
      </c>
      <c r="O255" s="75">
        <f t="shared" si="138"/>
        <v>8</v>
      </c>
      <c r="P255" s="75">
        <f t="shared" si="138"/>
        <v>17</v>
      </c>
      <c r="Q255" s="75">
        <f t="shared" si="138"/>
        <v>18</v>
      </c>
      <c r="R255" s="75">
        <f t="shared" si="138"/>
        <v>10</v>
      </c>
      <c r="S255" s="75">
        <f>N218-S223</f>
        <v>16</v>
      </c>
      <c r="T255" s="79">
        <f>O218-T223</f>
        <v>25</v>
      </c>
      <c r="U255" s="72">
        <f t="shared" si="134"/>
        <v>13.384615384615385</v>
      </c>
    </row>
    <row r="256" spans="1:21" ht="16" x14ac:dyDescent="0.2">
      <c r="A256" s="32"/>
      <c r="B256" s="33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1:22" ht="16" x14ac:dyDescent="0.2">
      <c r="A257" s="7" t="s">
        <v>97</v>
      </c>
      <c r="B257" s="7"/>
      <c r="C257" s="7"/>
      <c r="D257" s="7"/>
      <c r="E257" s="7"/>
      <c r="F257" s="7"/>
      <c r="G257" s="7"/>
      <c r="H257" s="8"/>
      <c r="I257" s="8"/>
      <c r="J257" s="8"/>
      <c r="K257" s="8"/>
      <c r="L257" s="8"/>
      <c r="M257" s="9"/>
    </row>
    <row r="258" spans="1:22" ht="17" thickBot="1" x14ac:dyDescent="0.25">
      <c r="A258" s="10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9"/>
    </row>
    <row r="259" spans="1:22" ht="35" thickBot="1" x14ac:dyDescent="0.25">
      <c r="A259" s="70" t="s">
        <v>44</v>
      </c>
      <c r="B259" s="54" t="s">
        <v>0</v>
      </c>
      <c r="C259" s="54" t="s">
        <v>1</v>
      </c>
      <c r="D259" s="54" t="s">
        <v>2</v>
      </c>
      <c r="E259" s="54" t="s">
        <v>3</v>
      </c>
      <c r="F259" s="54" t="s">
        <v>4</v>
      </c>
      <c r="G259" s="54" t="s">
        <v>5</v>
      </c>
      <c r="H259" s="54" t="s">
        <v>6</v>
      </c>
      <c r="I259" s="54" t="s">
        <v>7</v>
      </c>
      <c r="J259" s="54" t="s">
        <v>8</v>
      </c>
      <c r="K259" s="54" t="s">
        <v>9</v>
      </c>
      <c r="L259" s="54" t="s">
        <v>10</v>
      </c>
      <c r="M259" s="54" t="s">
        <v>66</v>
      </c>
      <c r="N259" s="54" t="s">
        <v>75</v>
      </c>
      <c r="O259" s="54" t="s">
        <v>76</v>
      </c>
      <c r="P259" s="54" t="s">
        <v>77</v>
      </c>
      <c r="Q259" s="54" t="s">
        <v>78</v>
      </c>
      <c r="R259" s="54" t="s">
        <v>79</v>
      </c>
      <c r="S259" s="54" t="s">
        <v>81</v>
      </c>
      <c r="T259" s="54" t="s">
        <v>87</v>
      </c>
      <c r="U259" s="70" t="s">
        <v>52</v>
      </c>
    </row>
    <row r="260" spans="1:22" ht="17" thickBot="1" x14ac:dyDescent="0.25">
      <c r="A260" s="78">
        <v>1</v>
      </c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>
        <f t="shared" ref="P260:T262" si="139">(O211-P212)/O211</f>
        <v>0</v>
      </c>
      <c r="Q260" s="45">
        <f t="shared" si="139"/>
        <v>0</v>
      </c>
      <c r="R260" s="45">
        <f t="shared" si="139"/>
        <v>0</v>
      </c>
      <c r="S260" s="45">
        <f t="shared" si="139"/>
        <v>-0.1</v>
      </c>
      <c r="T260" s="96">
        <f t="shared" si="139"/>
        <v>0</v>
      </c>
      <c r="U260" s="45">
        <f>_xlfn.AGGREGATE(1,6,P260:S260)</f>
        <v>-2.5000000000000001E-2</v>
      </c>
    </row>
    <row r="261" spans="1:22" ht="17" thickBot="1" x14ac:dyDescent="0.25">
      <c r="A261" s="78">
        <v>2</v>
      </c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>
        <f t="shared" si="139"/>
        <v>0.125</v>
      </c>
      <c r="Q261" s="45">
        <f>(P212-Q213)/P212</f>
        <v>0</v>
      </c>
      <c r="R261" s="45">
        <f>(Q212-R213)/Q212</f>
        <v>0</v>
      </c>
      <c r="S261" s="45">
        <f>(R212-S213)/R212</f>
        <v>0.1</v>
      </c>
      <c r="T261" s="96">
        <f>(S212-T213)/S212</f>
        <v>4.5454545454545456E-2</v>
      </c>
      <c r="U261" s="45">
        <f>_xlfn.AGGREGATE(1,6,P261:S261)</f>
        <v>5.6250000000000001E-2</v>
      </c>
    </row>
    <row r="262" spans="1:22" ht="17" thickBot="1" x14ac:dyDescent="0.25">
      <c r="A262" s="78">
        <v>3</v>
      </c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>
        <f t="shared" si="139"/>
        <v>0</v>
      </c>
      <c r="R262" s="45">
        <f t="shared" si="139"/>
        <v>0.18181818181818182</v>
      </c>
      <c r="S262" s="45">
        <f t="shared" si="139"/>
        <v>0</v>
      </c>
      <c r="T262" s="96">
        <f>(S213-T214)/S213</f>
        <v>5.5555555555555552E-2</v>
      </c>
      <c r="U262" s="45">
        <f>_xlfn.AGGREGATE(1,6,P262:S262)</f>
        <v>6.0606060606060608E-2</v>
      </c>
    </row>
    <row r="263" spans="1:22" ht="18" thickBot="1" x14ac:dyDescent="0.25">
      <c r="A263" s="78">
        <v>4</v>
      </c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96">
        <f>(S214-T215)/S214</f>
        <v>-0.1</v>
      </c>
      <c r="U263" s="45" t="s">
        <v>46</v>
      </c>
    </row>
    <row r="264" spans="1:22" ht="18" thickBot="1" x14ac:dyDescent="0.25">
      <c r="A264" s="78">
        <v>5</v>
      </c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96">
        <f>(S215-T216)/S215</f>
        <v>6.6666666666666666E-2</v>
      </c>
      <c r="U264" s="45" t="s">
        <v>46</v>
      </c>
      <c r="V264" s="108"/>
    </row>
    <row r="265" spans="1:22" ht="18" thickBot="1" x14ac:dyDescent="0.25">
      <c r="A265" s="78">
        <v>6</v>
      </c>
      <c r="B265" s="45"/>
      <c r="C265" s="45"/>
      <c r="D265" s="45"/>
      <c r="E265" s="45"/>
      <c r="F265" s="45" t="e">
        <f t="shared" ref="F265:T271" si="140">(E216-F217)/E216</f>
        <v>#VALUE!</v>
      </c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96">
        <f>(S216-T217)/S216</f>
        <v>-1.1578947368421053</v>
      </c>
      <c r="U265" s="45" t="s">
        <v>46</v>
      </c>
    </row>
    <row r="266" spans="1:22" ht="18" thickBot="1" x14ac:dyDescent="0.25">
      <c r="A266" s="78">
        <v>7</v>
      </c>
      <c r="B266" s="90" t="s">
        <v>42</v>
      </c>
      <c r="C266" s="45" t="s">
        <v>12</v>
      </c>
      <c r="D266" s="45">
        <f t="shared" ref="D266:E269" si="141">(C217-D218)/C217</f>
        <v>2.8571428571428571E-2</v>
      </c>
      <c r="E266" s="45">
        <f t="shared" si="141"/>
        <v>6.25E-2</v>
      </c>
      <c r="F266" s="45">
        <f t="shared" si="140"/>
        <v>3.3333333333333333E-2</v>
      </c>
      <c r="G266" s="45">
        <f t="shared" si="140"/>
        <v>0.1</v>
      </c>
      <c r="H266" s="45">
        <f t="shared" si="140"/>
        <v>0</v>
      </c>
      <c r="I266" s="45">
        <f t="shared" si="140"/>
        <v>-3.4482758620689655E-2</v>
      </c>
      <c r="J266" s="45">
        <f t="shared" si="140"/>
        <v>3.3333333333333333E-2</v>
      </c>
      <c r="K266" s="45">
        <f t="shared" si="140"/>
        <v>0</v>
      </c>
      <c r="L266" s="45">
        <f t="shared" ref="L266:T266" si="142">(K217-L218)/K217</f>
        <v>-0.36666666666666664</v>
      </c>
      <c r="M266" s="45">
        <f t="shared" si="142"/>
        <v>6.3829787234042548E-2</v>
      </c>
      <c r="N266" s="45">
        <f t="shared" si="142"/>
        <v>1.6666666666666666E-2</v>
      </c>
      <c r="O266" s="45">
        <f t="shared" si="142"/>
        <v>-1.7241379310344827E-2</v>
      </c>
      <c r="P266" s="45">
        <f t="shared" si="142"/>
        <v>6.6666666666666666E-2</v>
      </c>
      <c r="Q266" s="45">
        <f t="shared" si="142"/>
        <v>5.0847457627118647E-2</v>
      </c>
      <c r="R266" s="45">
        <f t="shared" si="142"/>
        <v>5.1724137931034482E-2</v>
      </c>
      <c r="S266" s="45">
        <f t="shared" si="142"/>
        <v>0.14285714285714285</v>
      </c>
      <c r="T266" s="96">
        <f t="shared" si="142"/>
        <v>4.0816326530612242E-2</v>
      </c>
      <c r="U266" s="45">
        <f t="shared" ref="U266:U271" si="143">_xlfn.AGGREGATE(1,6,C266:S266)</f>
        <v>1.4496196851441625E-2</v>
      </c>
    </row>
    <row r="267" spans="1:22" ht="18" thickBot="1" x14ac:dyDescent="0.25">
      <c r="A267" s="78">
        <v>8</v>
      </c>
      <c r="B267" s="90" t="s">
        <v>42</v>
      </c>
      <c r="C267" s="45">
        <f>(B218-C219)/B218</f>
        <v>0.125</v>
      </c>
      <c r="D267" s="45">
        <f t="shared" si="141"/>
        <v>7.407407407407407E-2</v>
      </c>
      <c r="E267" s="45">
        <f t="shared" si="141"/>
        <v>2.9411764705882353E-2</v>
      </c>
      <c r="F267" s="45">
        <f t="shared" si="140"/>
        <v>6.6666666666666666E-2</v>
      </c>
      <c r="G267" s="45">
        <f t="shared" si="140"/>
        <v>3.4482758620689655E-2</v>
      </c>
      <c r="H267" s="45">
        <f t="shared" si="140"/>
        <v>-3.7037037037037035E-2</v>
      </c>
      <c r="I267" s="45">
        <f t="shared" si="140"/>
        <v>3.2258064516129031E-2</v>
      </c>
      <c r="J267" s="45">
        <f t="shared" si="140"/>
        <v>0.1</v>
      </c>
      <c r="K267" s="45">
        <f t="shared" si="140"/>
        <v>0.13793103448275862</v>
      </c>
      <c r="L267" s="45">
        <f t="shared" si="140"/>
        <v>0</v>
      </c>
      <c r="M267" s="45">
        <f t="shared" ref="M267:R267" si="144">(L218-M219)/L218</f>
        <v>0.29268292682926828</v>
      </c>
      <c r="N267" s="45">
        <f t="shared" si="144"/>
        <v>0.15909090909090909</v>
      </c>
      <c r="O267" s="45">
        <f t="shared" si="144"/>
        <v>5.0847457627118647E-2</v>
      </c>
      <c r="P267" s="45">
        <f t="shared" si="144"/>
        <v>8.4745762711864403E-2</v>
      </c>
      <c r="Q267" s="45">
        <f t="shared" si="144"/>
        <v>0.17857142857142858</v>
      </c>
      <c r="R267" s="45">
        <f t="shared" si="144"/>
        <v>0.3392857142857143</v>
      </c>
      <c r="S267" s="45">
        <f t="shared" ref="S267:T267" si="145">(R218-S219)/R218</f>
        <v>0.18181818181818182</v>
      </c>
      <c r="T267" s="96">
        <f t="shared" si="145"/>
        <v>0.125</v>
      </c>
      <c r="U267" s="45">
        <f t="shared" si="143"/>
        <v>0.10881351217433229</v>
      </c>
    </row>
    <row r="268" spans="1:22" ht="18" thickBot="1" x14ac:dyDescent="0.25">
      <c r="A268" s="78">
        <v>9</v>
      </c>
      <c r="B268" s="90" t="s">
        <v>42</v>
      </c>
      <c r="C268" s="45">
        <f>(B219-C220)/B219</f>
        <v>9.375E-2</v>
      </c>
      <c r="D268" s="45">
        <f t="shared" si="141"/>
        <v>7.1428571428571425E-2</v>
      </c>
      <c r="E268" s="45">
        <f t="shared" si="141"/>
        <v>0.12</v>
      </c>
      <c r="F268" s="45">
        <f t="shared" si="140"/>
        <v>0.12121212121212122</v>
      </c>
      <c r="G268" s="45">
        <f t="shared" si="140"/>
        <v>7.1428571428571425E-2</v>
      </c>
      <c r="H268" s="45">
        <f t="shared" si="140"/>
        <v>0.17857142857142858</v>
      </c>
      <c r="I268" s="45">
        <f t="shared" si="140"/>
        <v>3.5714285714285712E-2</v>
      </c>
      <c r="J268" s="45">
        <f t="shared" si="140"/>
        <v>0.1</v>
      </c>
      <c r="K268" s="45">
        <f t="shared" si="140"/>
        <v>7.407407407407407E-2</v>
      </c>
      <c r="L268" s="45">
        <f t="shared" si="140"/>
        <v>0.04</v>
      </c>
      <c r="M268" s="45">
        <f t="shared" si="140"/>
        <v>0.2</v>
      </c>
      <c r="N268" s="45">
        <f t="shared" si="140"/>
        <v>-6.8965517241379309E-2</v>
      </c>
      <c r="O268" s="45">
        <f t="shared" si="140"/>
        <v>5.4054054054054057E-2</v>
      </c>
      <c r="P268" s="45">
        <f t="shared" si="140"/>
        <v>0.14285714285714285</v>
      </c>
      <c r="Q268" s="45">
        <f t="shared" si="140"/>
        <v>0.22222222222222221</v>
      </c>
      <c r="R268" s="45">
        <f t="shared" si="140"/>
        <v>0.17391304347826086</v>
      </c>
      <c r="S268" s="45">
        <f t="shared" si="140"/>
        <v>5.4054054054054057E-2</v>
      </c>
      <c r="T268" s="96">
        <f t="shared" si="140"/>
        <v>0.55555555555555558</v>
      </c>
      <c r="U268" s="45">
        <f t="shared" si="143"/>
        <v>9.9077297167847467E-2</v>
      </c>
    </row>
    <row r="269" spans="1:22" ht="18" thickBot="1" x14ac:dyDescent="0.25">
      <c r="A269" s="78">
        <v>10</v>
      </c>
      <c r="B269" s="90" t="s">
        <v>42</v>
      </c>
      <c r="C269" s="45">
        <f>(B220-C221)/B220</f>
        <v>0.45</v>
      </c>
      <c r="D269" s="45">
        <f t="shared" si="141"/>
        <v>0.20689655172413793</v>
      </c>
      <c r="E269" s="45">
        <f t="shared" si="141"/>
        <v>0.11538461538461539</v>
      </c>
      <c r="F269" s="45">
        <f t="shared" si="140"/>
        <v>0.13636363636363635</v>
      </c>
      <c r="G269" s="45">
        <f t="shared" si="140"/>
        <v>6.8965517241379309E-2</v>
      </c>
      <c r="H269" s="45">
        <f t="shared" si="140"/>
        <v>-3.8461538461538464E-2</v>
      </c>
      <c r="I269" s="45">
        <f t="shared" si="140"/>
        <v>8.6956521739130432E-2</v>
      </c>
      <c r="J269" s="45">
        <f t="shared" si="140"/>
        <v>0.18518518518518517</v>
      </c>
      <c r="K269" s="45">
        <f t="shared" si="140"/>
        <v>0.22222222222222221</v>
      </c>
      <c r="L269" s="45">
        <f t="shared" ref="L269:T271" si="146">(K220-L221)/K220</f>
        <v>0.12</v>
      </c>
      <c r="M269" s="45">
        <f t="shared" si="146"/>
        <v>0</v>
      </c>
      <c r="N269" s="45">
        <f t="shared" si="146"/>
        <v>0.16666666666666666</v>
      </c>
      <c r="O269" s="45">
        <f t="shared" si="146"/>
        <v>0.22580645161290322</v>
      </c>
      <c r="P269" s="45">
        <f t="shared" si="146"/>
        <v>-8.5714285714285715E-2</v>
      </c>
      <c r="Q269" s="45">
        <f t="shared" si="146"/>
        <v>2.0833333333333332E-2</v>
      </c>
      <c r="R269" s="45">
        <f t="shared" si="146"/>
        <v>2.3809523809523808E-2</v>
      </c>
      <c r="S269" s="45">
        <f t="shared" si="146"/>
        <v>0.15789473684210525</v>
      </c>
      <c r="T269" s="96">
        <f t="shared" si="146"/>
        <v>-2.8571428571428571E-2</v>
      </c>
      <c r="U269" s="45">
        <f t="shared" si="143"/>
        <v>0.12134171399700089</v>
      </c>
    </row>
    <row r="270" spans="1:22" ht="18" thickBot="1" x14ac:dyDescent="0.25">
      <c r="A270" s="78">
        <v>11</v>
      </c>
      <c r="B270" s="90" t="s">
        <v>42</v>
      </c>
      <c r="C270" s="45">
        <f>(B221-C222)/B221</f>
        <v>0.13333333333333333</v>
      </c>
      <c r="D270" s="45" t="s">
        <v>12</v>
      </c>
      <c r="E270" s="45">
        <f>(D221-E222)/D221</f>
        <v>8.6956521739130432E-2</v>
      </c>
      <c r="F270" s="45">
        <f t="shared" si="140"/>
        <v>0.30434782608695654</v>
      </c>
      <c r="G270" s="45">
        <f t="shared" si="140"/>
        <v>0</v>
      </c>
      <c r="H270" s="45">
        <f t="shared" si="140"/>
        <v>3.7037037037037035E-2</v>
      </c>
      <c r="I270" s="45">
        <f t="shared" si="140"/>
        <v>0.29629629629629628</v>
      </c>
      <c r="J270" s="45">
        <f t="shared" si="140"/>
        <v>4.7619047619047616E-2</v>
      </c>
      <c r="K270" s="45">
        <f t="shared" si="140"/>
        <v>9.0909090909090912E-2</v>
      </c>
      <c r="L270" s="45">
        <f t="shared" si="146"/>
        <v>9.5238095238095233E-2</v>
      </c>
      <c r="M270" s="45">
        <f t="shared" si="146"/>
        <v>0.18181818181818182</v>
      </c>
      <c r="N270" s="45">
        <f t="shared" ref="N270:T270" si="147">(M221-N222)/M221</f>
        <v>8.3333333333333329E-2</v>
      </c>
      <c r="O270" s="45">
        <f t="shared" si="147"/>
        <v>0.3</v>
      </c>
      <c r="P270" s="45">
        <f t="shared" si="147"/>
        <v>0.125</v>
      </c>
      <c r="Q270" s="45">
        <f t="shared" si="147"/>
        <v>7.8947368421052627E-2</v>
      </c>
      <c r="R270" s="45">
        <f t="shared" si="147"/>
        <v>4.2553191489361701E-2</v>
      </c>
      <c r="S270" s="45">
        <f t="shared" si="147"/>
        <v>0.14634146341463414</v>
      </c>
      <c r="T270" s="96">
        <f t="shared" si="147"/>
        <v>0.125</v>
      </c>
      <c r="U270" s="45">
        <f t="shared" si="143"/>
        <v>0.12810817417097195</v>
      </c>
    </row>
    <row r="271" spans="1:22" ht="18" thickBot="1" x14ac:dyDescent="0.25">
      <c r="A271" s="78">
        <v>12</v>
      </c>
      <c r="B271" s="90" t="s">
        <v>42</v>
      </c>
      <c r="C271" s="45">
        <f>(B222-C223)/B222</f>
        <v>0.45454545454545453</v>
      </c>
      <c r="D271" s="45" t="s">
        <v>12</v>
      </c>
      <c r="E271" s="45" t="s">
        <v>12</v>
      </c>
      <c r="F271" s="45">
        <f t="shared" si="140"/>
        <v>9.5238095238095233E-2</v>
      </c>
      <c r="G271" s="45">
        <f t="shared" si="140"/>
        <v>0.1875</v>
      </c>
      <c r="H271" s="45">
        <f t="shared" si="140"/>
        <v>0.15789473684210525</v>
      </c>
      <c r="I271" s="45">
        <f t="shared" si="140"/>
        <v>0.19230769230769232</v>
      </c>
      <c r="J271" s="45">
        <f t="shared" si="140"/>
        <v>0.10526315789473684</v>
      </c>
      <c r="K271" s="45">
        <f t="shared" si="140"/>
        <v>0</v>
      </c>
      <c r="L271" s="45">
        <f t="shared" si="146"/>
        <v>0.05</v>
      </c>
      <c r="M271" s="45">
        <f t="shared" si="146"/>
        <v>0.31578947368421051</v>
      </c>
      <c r="N271" s="45">
        <f t="shared" si="146"/>
        <v>0.1111111111111111</v>
      </c>
      <c r="O271" s="45">
        <f t="shared" si="146"/>
        <v>4.5454545454545456E-2</v>
      </c>
      <c r="P271" s="45">
        <f t="shared" si="146"/>
        <v>7.1428571428571425E-2</v>
      </c>
      <c r="Q271" s="45">
        <f t="shared" si="146"/>
        <v>-9.5238095238095233E-2</v>
      </c>
      <c r="R271" s="45">
        <f t="shared" si="146"/>
        <v>2.8571428571428571E-2</v>
      </c>
      <c r="S271" s="45">
        <f t="shared" si="146"/>
        <v>4.4444444444444446E-2</v>
      </c>
      <c r="T271" s="96">
        <f t="shared" si="146"/>
        <v>2.8571428571428571E-2</v>
      </c>
      <c r="U271" s="45">
        <f t="shared" si="143"/>
        <v>0.11762070775228668</v>
      </c>
    </row>
    <row r="272" spans="1:22" ht="18" thickBot="1" x14ac:dyDescent="0.25">
      <c r="A272" s="47" t="s">
        <v>47</v>
      </c>
      <c r="B272" s="48"/>
      <c r="C272" s="49"/>
      <c r="D272" s="49"/>
      <c r="E272" s="49"/>
      <c r="F272" s="49"/>
      <c r="G272" s="49"/>
      <c r="H272" s="49"/>
      <c r="I272" s="49"/>
      <c r="J272" s="49" t="s">
        <v>46</v>
      </c>
      <c r="K272" s="49" t="s">
        <v>46</v>
      </c>
      <c r="L272" s="49" t="s">
        <v>46</v>
      </c>
      <c r="M272" s="49" t="s">
        <v>46</v>
      </c>
      <c r="N272" s="49" t="s">
        <v>46</v>
      </c>
      <c r="O272" s="49" t="s">
        <v>46</v>
      </c>
      <c r="P272" s="49" t="s">
        <v>46</v>
      </c>
      <c r="Q272" s="49" t="s">
        <v>46</v>
      </c>
      <c r="R272" s="49" t="s">
        <v>46</v>
      </c>
      <c r="S272" s="49" t="s">
        <v>46</v>
      </c>
      <c r="T272" s="96" t="s">
        <v>46</v>
      </c>
      <c r="U272" s="45" t="s">
        <v>46</v>
      </c>
    </row>
    <row r="273" spans="1:21" ht="35" thickBot="1" x14ac:dyDescent="0.25">
      <c r="A273" s="47" t="s">
        <v>48</v>
      </c>
      <c r="B273" s="48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96"/>
      <c r="U273" s="45" t="s">
        <v>46</v>
      </c>
    </row>
    <row r="274" spans="1:21" ht="18" thickBot="1" x14ac:dyDescent="0.25">
      <c r="A274" s="51" t="s">
        <v>49</v>
      </c>
      <c r="B274" s="52"/>
      <c r="C274" s="52"/>
      <c r="D274" s="52"/>
      <c r="E274" s="52"/>
      <c r="F274" s="52"/>
      <c r="G274" s="52">
        <f t="shared" ref="G274:L274" si="148">(B218-G223)/B218</f>
        <v>0.59375</v>
      </c>
      <c r="H274" s="52">
        <f t="shared" si="148"/>
        <v>0.40740740740740738</v>
      </c>
      <c r="I274" s="52">
        <f t="shared" si="148"/>
        <v>0.38235294117647056</v>
      </c>
      <c r="J274" s="52">
        <f t="shared" si="148"/>
        <v>0.43333333333333335</v>
      </c>
      <c r="K274" s="52">
        <f t="shared" si="148"/>
        <v>0.31034482758620691</v>
      </c>
      <c r="L274" s="52">
        <f t="shared" si="148"/>
        <v>0.29629629629629628</v>
      </c>
      <c r="M274" s="52">
        <f t="shared" ref="M274:T274" si="149">(H218-M223)/H218</f>
        <v>0.58064516129032262</v>
      </c>
      <c r="N274" s="52">
        <f t="shared" si="149"/>
        <v>0.46666666666666667</v>
      </c>
      <c r="O274" s="52">
        <f t="shared" si="149"/>
        <v>0.27586206896551724</v>
      </c>
      <c r="P274" s="52">
        <f t="shared" si="149"/>
        <v>0.56666666666666665</v>
      </c>
      <c r="Q274" s="52">
        <f t="shared" si="149"/>
        <v>0.43902439024390244</v>
      </c>
      <c r="R274" s="52">
        <f t="shared" si="149"/>
        <v>0.22727272727272727</v>
      </c>
      <c r="S274" s="52">
        <f t="shared" si="149"/>
        <v>0.2711864406779661</v>
      </c>
      <c r="T274" s="107">
        <f t="shared" si="149"/>
        <v>0.42372881355932202</v>
      </c>
      <c r="U274" s="45">
        <f>_xlfn.AGGREGATE(1,6,C274:S274)</f>
        <v>0.40390837904488347</v>
      </c>
    </row>
    <row r="275" spans="1:21" ht="35" thickBot="1" x14ac:dyDescent="0.25">
      <c r="A275" s="51" t="s">
        <v>50</v>
      </c>
      <c r="B275" s="52"/>
      <c r="C275" s="52"/>
      <c r="D275" s="52"/>
      <c r="E275" s="52"/>
      <c r="F275" s="52"/>
      <c r="G275" s="52"/>
      <c r="H275" s="52"/>
      <c r="I275" s="52"/>
      <c r="J275" s="49"/>
      <c r="K275" s="49">
        <f t="shared" ref="K275:T275" si="150">AVERAGE(G274:K274)</f>
        <v>0.4254377019006837</v>
      </c>
      <c r="L275" s="49">
        <f t="shared" si="150"/>
        <v>0.36594696115994291</v>
      </c>
      <c r="M275" s="49">
        <f t="shared" si="150"/>
        <v>0.40059451193652595</v>
      </c>
      <c r="N275" s="49">
        <f t="shared" si="150"/>
        <v>0.41745725703456521</v>
      </c>
      <c r="O275" s="49">
        <f t="shared" si="150"/>
        <v>0.38596300416100193</v>
      </c>
      <c r="P275" s="49">
        <f t="shared" si="150"/>
        <v>0.43722737197709394</v>
      </c>
      <c r="Q275" s="49">
        <f t="shared" si="150"/>
        <v>0.46577299076661516</v>
      </c>
      <c r="R275" s="49">
        <f t="shared" si="150"/>
        <v>0.39509850396309604</v>
      </c>
      <c r="S275" s="49">
        <f t="shared" si="150"/>
        <v>0.35600245876535597</v>
      </c>
      <c r="T275" s="96">
        <f t="shared" si="150"/>
        <v>0.38557580768411687</v>
      </c>
      <c r="U275" s="45">
        <f>_xlfn.AGGREGATE(1,6,C275:S275)</f>
        <v>0.40550008462943121</v>
      </c>
    </row>
    <row r="276" spans="1:21" ht="16" x14ac:dyDescent="0.2">
      <c r="A276" s="4"/>
      <c r="B276" s="6"/>
      <c r="C276" s="6"/>
      <c r="D276" s="6"/>
      <c r="E276" s="6"/>
      <c r="F276" s="6"/>
      <c r="G276" s="5"/>
      <c r="H276" s="5"/>
      <c r="I276" s="5"/>
      <c r="J276" s="5"/>
      <c r="K276" s="5"/>
      <c r="L276" s="5"/>
    </row>
    <row r="277" spans="1:21" ht="16" x14ac:dyDescent="0.2">
      <c r="A277" s="140" t="s">
        <v>99</v>
      </c>
      <c r="B277" s="141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</row>
    <row r="278" spans="1:21" ht="17" thickBo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21" ht="18" thickBot="1" x14ac:dyDescent="0.25">
      <c r="A279" s="54"/>
      <c r="B279" s="54" t="s">
        <v>0</v>
      </c>
      <c r="C279" s="54" t="s">
        <v>1</v>
      </c>
      <c r="D279" s="54" t="s">
        <v>2</v>
      </c>
      <c r="E279" s="54" t="s">
        <v>3</v>
      </c>
      <c r="F279" s="54" t="s">
        <v>4</v>
      </c>
      <c r="G279" s="54" t="s">
        <v>5</v>
      </c>
      <c r="H279" s="54" t="s">
        <v>6</v>
      </c>
      <c r="I279" s="54" t="s">
        <v>7</v>
      </c>
      <c r="J279" s="54" t="s">
        <v>8</v>
      </c>
      <c r="K279" s="54" t="s">
        <v>9</v>
      </c>
      <c r="L279" s="54" t="s">
        <v>10</v>
      </c>
      <c r="M279" s="54" t="s">
        <v>66</v>
      </c>
      <c r="N279" s="54" t="s">
        <v>75</v>
      </c>
      <c r="O279" s="54" t="s">
        <v>76</v>
      </c>
      <c r="P279" s="54" t="s">
        <v>77</v>
      </c>
      <c r="Q279" s="54" t="s">
        <v>78</v>
      </c>
      <c r="R279" s="54" t="s">
        <v>79</v>
      </c>
      <c r="S279" s="54" t="s">
        <v>81</v>
      </c>
      <c r="T279" s="54" t="s">
        <v>87</v>
      </c>
    </row>
    <row r="280" spans="1:21" ht="18" thickBot="1" x14ac:dyDescent="0.25">
      <c r="A280" s="38" t="s">
        <v>11</v>
      </c>
      <c r="B280" s="55">
        <v>80</v>
      </c>
      <c r="C280" s="55">
        <v>90</v>
      </c>
      <c r="D280" s="55">
        <v>81</v>
      </c>
      <c r="E280" s="55">
        <v>98</v>
      </c>
      <c r="F280" s="57">
        <v>81</v>
      </c>
      <c r="G280" s="56">
        <v>85</v>
      </c>
      <c r="H280" s="56">
        <v>85</v>
      </c>
      <c r="I280" s="56">
        <v>86</v>
      </c>
      <c r="J280" s="56">
        <v>80</v>
      </c>
      <c r="K280" s="56">
        <v>87</v>
      </c>
      <c r="L280" s="56">
        <v>88</v>
      </c>
      <c r="M280" s="56">
        <v>88</v>
      </c>
      <c r="N280" s="56">
        <v>88</v>
      </c>
      <c r="O280" s="56">
        <v>88</v>
      </c>
      <c r="P280" s="56">
        <v>100</v>
      </c>
      <c r="Q280" s="56">
        <v>80</v>
      </c>
      <c r="R280" s="56">
        <v>80</v>
      </c>
      <c r="S280" s="56">
        <v>66</v>
      </c>
      <c r="T280" s="56">
        <v>80</v>
      </c>
    </row>
    <row r="281" spans="1:21" ht="17" thickBot="1" x14ac:dyDescent="0.25">
      <c r="A281" s="38">
        <v>1</v>
      </c>
      <c r="B281" s="55">
        <v>82</v>
      </c>
      <c r="C281" s="55">
        <v>94</v>
      </c>
      <c r="D281" s="55">
        <v>96</v>
      </c>
      <c r="E281" s="55">
        <v>78</v>
      </c>
      <c r="F281" s="57">
        <v>110</v>
      </c>
      <c r="G281" s="56">
        <v>85</v>
      </c>
      <c r="H281" s="56">
        <v>91</v>
      </c>
      <c r="I281" s="56">
        <v>88</v>
      </c>
      <c r="J281" s="56">
        <v>96</v>
      </c>
      <c r="K281" s="56">
        <v>82</v>
      </c>
      <c r="L281" s="56">
        <v>92</v>
      </c>
      <c r="M281" s="56">
        <v>97</v>
      </c>
      <c r="N281" s="186">
        <v>95</v>
      </c>
      <c r="O281" s="186">
        <v>94</v>
      </c>
      <c r="P281" s="187">
        <v>87</v>
      </c>
      <c r="Q281" s="187">
        <v>105</v>
      </c>
      <c r="R281" s="187">
        <v>82</v>
      </c>
      <c r="S281" s="187">
        <v>94</v>
      </c>
      <c r="T281" s="200">
        <v>68</v>
      </c>
    </row>
    <row r="282" spans="1:21" ht="17" thickBot="1" x14ac:dyDescent="0.25">
      <c r="A282" s="38">
        <v>2</v>
      </c>
      <c r="B282" s="55">
        <v>90</v>
      </c>
      <c r="C282" s="55">
        <v>75</v>
      </c>
      <c r="D282" s="55">
        <v>87</v>
      </c>
      <c r="E282" s="55">
        <v>88</v>
      </c>
      <c r="F282" s="57">
        <v>72</v>
      </c>
      <c r="G282" s="56">
        <v>104</v>
      </c>
      <c r="H282" s="56">
        <v>84</v>
      </c>
      <c r="I282" s="56">
        <v>82</v>
      </c>
      <c r="J282" s="56">
        <v>85</v>
      </c>
      <c r="K282" s="56">
        <v>98</v>
      </c>
      <c r="L282" s="56">
        <v>82</v>
      </c>
      <c r="M282" s="56">
        <v>89</v>
      </c>
      <c r="N282" s="186">
        <v>94</v>
      </c>
      <c r="O282" s="186">
        <v>99</v>
      </c>
      <c r="P282" s="187">
        <v>92</v>
      </c>
      <c r="Q282" s="187">
        <v>89</v>
      </c>
      <c r="R282" s="187">
        <v>106</v>
      </c>
      <c r="S282" s="187">
        <v>82</v>
      </c>
      <c r="T282" s="200">
        <v>95</v>
      </c>
    </row>
    <row r="283" spans="1:21" ht="17" thickBot="1" x14ac:dyDescent="0.25">
      <c r="A283" s="38">
        <v>3</v>
      </c>
      <c r="B283" s="55">
        <v>92</v>
      </c>
      <c r="C283" s="55">
        <v>90</v>
      </c>
      <c r="D283" s="55">
        <v>71</v>
      </c>
      <c r="E283" s="55">
        <v>80</v>
      </c>
      <c r="F283" s="57">
        <v>79</v>
      </c>
      <c r="G283" s="56">
        <v>71</v>
      </c>
      <c r="H283" s="56">
        <v>97</v>
      </c>
      <c r="I283" s="56">
        <v>82</v>
      </c>
      <c r="J283" s="56">
        <v>77</v>
      </c>
      <c r="K283" s="56">
        <v>79</v>
      </c>
      <c r="L283" s="56">
        <v>89</v>
      </c>
      <c r="M283" s="56">
        <v>81</v>
      </c>
      <c r="N283" s="186">
        <v>84</v>
      </c>
      <c r="O283" s="186">
        <v>89</v>
      </c>
      <c r="P283" s="187">
        <v>100</v>
      </c>
      <c r="Q283" s="187">
        <v>91</v>
      </c>
      <c r="R283" s="187">
        <v>85</v>
      </c>
      <c r="S283" s="187">
        <v>101</v>
      </c>
      <c r="T283" s="200">
        <v>80</v>
      </c>
    </row>
    <row r="284" spans="1:21" ht="17" thickBot="1" x14ac:dyDescent="0.25">
      <c r="A284" s="38">
        <v>4</v>
      </c>
      <c r="B284" s="55">
        <v>73</v>
      </c>
      <c r="C284" s="55">
        <v>94</v>
      </c>
      <c r="D284" s="55">
        <v>83</v>
      </c>
      <c r="E284" s="55">
        <v>66</v>
      </c>
      <c r="F284" s="57">
        <v>73</v>
      </c>
      <c r="G284" s="56">
        <v>74</v>
      </c>
      <c r="H284" s="56">
        <v>70</v>
      </c>
      <c r="I284" s="56">
        <v>88</v>
      </c>
      <c r="J284" s="56">
        <v>83</v>
      </c>
      <c r="K284" s="56">
        <v>79</v>
      </c>
      <c r="L284" s="56">
        <v>77</v>
      </c>
      <c r="M284" s="56">
        <v>88</v>
      </c>
      <c r="N284" s="186">
        <v>83</v>
      </c>
      <c r="O284" s="186">
        <v>86</v>
      </c>
      <c r="P284" s="187">
        <v>90</v>
      </c>
      <c r="Q284" s="187">
        <v>105</v>
      </c>
      <c r="R284" s="187">
        <v>90</v>
      </c>
      <c r="S284" s="187">
        <v>81</v>
      </c>
      <c r="T284" s="200">
        <v>96</v>
      </c>
    </row>
    <row r="285" spans="1:21" ht="17" thickBot="1" x14ac:dyDescent="0.25">
      <c r="A285" s="38">
        <v>5</v>
      </c>
      <c r="B285" s="55">
        <v>52</v>
      </c>
      <c r="C285" s="55">
        <v>70</v>
      </c>
      <c r="D285" s="55">
        <v>81</v>
      </c>
      <c r="E285" s="55">
        <v>74</v>
      </c>
      <c r="F285" s="57">
        <v>66</v>
      </c>
      <c r="G285" s="56">
        <v>74</v>
      </c>
      <c r="H285" s="56">
        <v>74</v>
      </c>
      <c r="I285" s="56">
        <v>67</v>
      </c>
      <c r="J285" s="56">
        <v>83</v>
      </c>
      <c r="K285" s="56">
        <v>82</v>
      </c>
      <c r="L285" s="56">
        <v>77</v>
      </c>
      <c r="M285" s="56">
        <v>79</v>
      </c>
      <c r="N285" s="186">
        <v>84</v>
      </c>
      <c r="O285" s="186">
        <v>80</v>
      </c>
      <c r="P285" s="187">
        <v>84</v>
      </c>
      <c r="Q285" s="187">
        <v>86</v>
      </c>
      <c r="R285" s="187">
        <v>103</v>
      </c>
      <c r="S285" s="187">
        <v>89</v>
      </c>
      <c r="T285" s="200">
        <v>78</v>
      </c>
    </row>
    <row r="286" spans="1:21" ht="17" thickBot="1" x14ac:dyDescent="0.25">
      <c r="A286" s="38">
        <v>6</v>
      </c>
      <c r="B286" s="55">
        <v>80</v>
      </c>
      <c r="C286" s="55">
        <v>83</v>
      </c>
      <c r="D286" s="55">
        <v>98</v>
      </c>
      <c r="E286" s="55">
        <v>107</v>
      </c>
      <c r="F286" s="57">
        <f>74+30</f>
        <v>104</v>
      </c>
      <c r="G286" s="56">
        <v>81</v>
      </c>
      <c r="H286" s="56">
        <v>97</v>
      </c>
      <c r="I286" s="56">
        <v>100</v>
      </c>
      <c r="J286" s="56">
        <v>91</v>
      </c>
      <c r="K286" s="56">
        <v>110</v>
      </c>
      <c r="L286" s="56">
        <v>111</v>
      </c>
      <c r="M286" s="56">
        <v>97</v>
      </c>
      <c r="N286" s="186">
        <v>109</v>
      </c>
      <c r="O286" s="186">
        <v>112</v>
      </c>
      <c r="P286" s="187">
        <v>111</v>
      </c>
      <c r="Q286" s="187">
        <v>110</v>
      </c>
      <c r="R286" s="187">
        <v>109</v>
      </c>
      <c r="S286" s="187">
        <v>124</v>
      </c>
      <c r="T286" s="200">
        <v>106</v>
      </c>
    </row>
    <row r="287" spans="1:21" ht="17" thickBot="1" x14ac:dyDescent="0.25">
      <c r="A287" s="38">
        <v>7</v>
      </c>
      <c r="B287" s="55">
        <v>59</v>
      </c>
      <c r="C287" s="55">
        <v>71</v>
      </c>
      <c r="D287" s="55">
        <v>84</v>
      </c>
      <c r="E287" s="55">
        <v>92</v>
      </c>
      <c r="F287" s="57">
        <f>72+28</f>
        <v>100</v>
      </c>
      <c r="G287" s="56">
        <v>98</v>
      </c>
      <c r="H287" s="56">
        <v>77</v>
      </c>
      <c r="I287" s="56">
        <v>91</v>
      </c>
      <c r="J287" s="56">
        <v>98</v>
      </c>
      <c r="K287" s="56">
        <v>86</v>
      </c>
      <c r="L287" s="56">
        <v>108</v>
      </c>
      <c r="M287" s="56">
        <v>97</v>
      </c>
      <c r="N287" s="186">
        <v>89</v>
      </c>
      <c r="O287" s="186">
        <v>105</v>
      </c>
      <c r="P287" s="187">
        <v>107</v>
      </c>
      <c r="Q287" s="187">
        <v>110</v>
      </c>
      <c r="R287" s="187">
        <v>103</v>
      </c>
      <c r="S287" s="187">
        <v>102</v>
      </c>
      <c r="T287" s="200">
        <v>121</v>
      </c>
    </row>
    <row r="288" spans="1:21" ht="17" thickBot="1" x14ac:dyDescent="0.25">
      <c r="A288" s="38">
        <v>8</v>
      </c>
      <c r="B288" s="55">
        <v>39</v>
      </c>
      <c r="C288" s="55">
        <v>47</v>
      </c>
      <c r="D288" s="55">
        <v>60</v>
      </c>
      <c r="E288" s="55">
        <v>55</v>
      </c>
      <c r="F288" s="57">
        <v>60</v>
      </c>
      <c r="G288" s="56">
        <v>82</v>
      </c>
      <c r="H288" s="56">
        <v>84</v>
      </c>
      <c r="I288" s="56">
        <v>65</v>
      </c>
      <c r="J288" s="56">
        <v>82</v>
      </c>
      <c r="K288" s="56">
        <v>86</v>
      </c>
      <c r="L288" s="56">
        <v>77</v>
      </c>
      <c r="M288" s="56">
        <v>93</v>
      </c>
      <c r="N288" s="186">
        <v>93</v>
      </c>
      <c r="O288" s="186">
        <v>80</v>
      </c>
      <c r="P288" s="187">
        <v>96</v>
      </c>
      <c r="Q288" s="187">
        <v>104</v>
      </c>
      <c r="R288" s="187">
        <v>97</v>
      </c>
      <c r="S288" s="187">
        <v>83</v>
      </c>
      <c r="T288" s="200">
        <v>90</v>
      </c>
    </row>
    <row r="289" spans="1:20" ht="17" thickBot="1" x14ac:dyDescent="0.25">
      <c r="A289" s="38">
        <v>9</v>
      </c>
      <c r="B289" s="55">
        <v>34</v>
      </c>
      <c r="C289" s="55">
        <v>38</v>
      </c>
      <c r="D289" s="55">
        <v>36</v>
      </c>
      <c r="E289" s="55">
        <v>45</v>
      </c>
      <c r="F289" s="57">
        <v>51</v>
      </c>
      <c r="G289" s="56">
        <v>49</v>
      </c>
      <c r="H289" s="56">
        <v>72</v>
      </c>
      <c r="I289" s="56">
        <v>77</v>
      </c>
      <c r="J289" s="56">
        <v>63</v>
      </c>
      <c r="K289" s="56">
        <v>70</v>
      </c>
      <c r="L289" s="56">
        <v>81</v>
      </c>
      <c r="M289" s="56">
        <v>75</v>
      </c>
      <c r="N289" s="186">
        <v>88</v>
      </c>
      <c r="O289" s="186">
        <v>82</v>
      </c>
      <c r="P289" s="187">
        <v>78</v>
      </c>
      <c r="Q289" s="187">
        <v>81</v>
      </c>
      <c r="R289" s="187">
        <v>96</v>
      </c>
      <c r="S289" s="187">
        <v>95</v>
      </c>
      <c r="T289" s="200">
        <v>77</v>
      </c>
    </row>
    <row r="290" spans="1:20" ht="17" thickBot="1" x14ac:dyDescent="0.25">
      <c r="A290" s="38">
        <v>10</v>
      </c>
      <c r="B290" s="55">
        <v>19</v>
      </c>
      <c r="C290" s="55">
        <v>34</v>
      </c>
      <c r="D290" s="55">
        <v>31</v>
      </c>
      <c r="E290" s="55">
        <v>33</v>
      </c>
      <c r="F290" s="57">
        <v>39</v>
      </c>
      <c r="G290" s="56">
        <v>42</v>
      </c>
      <c r="H290" s="56">
        <v>43</v>
      </c>
      <c r="I290" s="56">
        <v>69</v>
      </c>
      <c r="J290" s="56">
        <v>68</v>
      </c>
      <c r="K290" s="56">
        <v>56</v>
      </c>
      <c r="L290" s="56">
        <v>61</v>
      </c>
      <c r="M290" s="56">
        <v>77</v>
      </c>
      <c r="N290" s="186">
        <v>77</v>
      </c>
      <c r="O290" s="186">
        <v>91</v>
      </c>
      <c r="P290" s="187">
        <v>85</v>
      </c>
      <c r="Q290" s="187">
        <v>74</v>
      </c>
      <c r="R290" s="187">
        <v>75</v>
      </c>
      <c r="S290" s="187">
        <v>89</v>
      </c>
      <c r="T290" s="200">
        <v>91</v>
      </c>
    </row>
    <row r="291" spans="1:20" ht="17" thickBot="1" x14ac:dyDescent="0.25">
      <c r="A291" s="38">
        <v>11</v>
      </c>
      <c r="B291" s="55">
        <v>20</v>
      </c>
      <c r="C291" s="55">
        <v>21</v>
      </c>
      <c r="D291" s="55">
        <v>34</v>
      </c>
      <c r="E291" s="55">
        <v>26</v>
      </c>
      <c r="F291" s="57">
        <v>32</v>
      </c>
      <c r="G291" s="56">
        <v>39</v>
      </c>
      <c r="H291" s="56">
        <v>42</v>
      </c>
      <c r="I291" s="56">
        <v>39</v>
      </c>
      <c r="J291" s="56">
        <v>66</v>
      </c>
      <c r="K291" s="56">
        <v>65</v>
      </c>
      <c r="L291" s="56">
        <v>49</v>
      </c>
      <c r="M291" s="56">
        <v>65</v>
      </c>
      <c r="N291" s="186">
        <v>71</v>
      </c>
      <c r="O291" s="186">
        <v>71</v>
      </c>
      <c r="P291" s="187">
        <v>85</v>
      </c>
      <c r="Q291" s="187">
        <v>79</v>
      </c>
      <c r="R291" s="187">
        <v>68</v>
      </c>
      <c r="S291" s="187">
        <v>73</v>
      </c>
      <c r="T291" s="200">
        <v>82</v>
      </c>
    </row>
    <row r="292" spans="1:20" ht="17" thickBot="1" x14ac:dyDescent="0.25">
      <c r="A292" s="38">
        <v>12</v>
      </c>
      <c r="B292" s="55">
        <v>17</v>
      </c>
      <c r="C292" s="55">
        <v>18</v>
      </c>
      <c r="D292" s="55">
        <v>13</v>
      </c>
      <c r="E292" s="55">
        <v>29</v>
      </c>
      <c r="F292" s="57">
        <v>21</v>
      </c>
      <c r="G292" s="56">
        <v>30</v>
      </c>
      <c r="H292" s="56">
        <v>37</v>
      </c>
      <c r="I292" s="56">
        <v>35</v>
      </c>
      <c r="J292" s="56">
        <v>40</v>
      </c>
      <c r="K292" s="56">
        <v>62</v>
      </c>
      <c r="L292" s="56">
        <v>63</v>
      </c>
      <c r="M292" s="56">
        <v>43</v>
      </c>
      <c r="N292" s="186">
        <v>57</v>
      </c>
      <c r="O292" s="186">
        <v>67</v>
      </c>
      <c r="P292" s="187">
        <v>67</v>
      </c>
      <c r="Q292" s="187">
        <v>76</v>
      </c>
      <c r="R292" s="187">
        <v>77</v>
      </c>
      <c r="S292" s="187">
        <v>71</v>
      </c>
      <c r="T292" s="200">
        <v>70</v>
      </c>
    </row>
    <row r="293" spans="1:20" ht="18" thickBot="1" x14ac:dyDescent="0.25">
      <c r="A293" s="38" t="s">
        <v>13</v>
      </c>
      <c r="B293" s="55"/>
      <c r="C293" s="55"/>
      <c r="D293" s="55"/>
      <c r="E293" s="55"/>
      <c r="F293" s="57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</row>
    <row r="294" spans="1:20" ht="18" thickBot="1" x14ac:dyDescent="0.25">
      <c r="A294" s="60" t="s">
        <v>14</v>
      </c>
      <c r="B294" s="61">
        <v>737</v>
      </c>
      <c r="C294" s="61">
        <v>825</v>
      </c>
      <c r="D294" s="61">
        <v>855</v>
      </c>
      <c r="E294" s="61">
        <v>871</v>
      </c>
      <c r="F294" s="61">
        <v>888</v>
      </c>
      <c r="G294" s="61">
        <v>914</v>
      </c>
      <c r="H294" s="61">
        <v>953</v>
      </c>
      <c r="I294" s="61">
        <v>969</v>
      </c>
      <c r="J294" s="61">
        <v>1012</v>
      </c>
      <c r="K294" s="61">
        <v>1042</v>
      </c>
      <c r="L294" s="61">
        <v>1055</v>
      </c>
      <c r="M294" s="61">
        <f t="shared" ref="M294:R294" si="151">SUM(M280:M292)</f>
        <v>1069</v>
      </c>
      <c r="N294" s="61">
        <f t="shared" si="151"/>
        <v>1112</v>
      </c>
      <c r="O294" s="61">
        <f t="shared" si="151"/>
        <v>1144</v>
      </c>
      <c r="P294" s="61">
        <f t="shared" si="151"/>
        <v>1182</v>
      </c>
      <c r="Q294" s="61">
        <f t="shared" si="151"/>
        <v>1190</v>
      </c>
      <c r="R294" s="61">
        <f t="shared" si="151"/>
        <v>1171</v>
      </c>
      <c r="S294" s="61">
        <f t="shared" ref="S294:T294" si="152">SUM(S280:S292)</f>
        <v>1150</v>
      </c>
      <c r="T294" s="201">
        <f t="shared" si="152"/>
        <v>1134</v>
      </c>
    </row>
    <row r="295" spans="1:20" ht="35" thickBot="1" x14ac:dyDescent="0.25">
      <c r="A295" s="60" t="s">
        <v>51</v>
      </c>
      <c r="B295" s="62"/>
      <c r="C295" s="63">
        <f>((C294-B294)/B294)</f>
        <v>0.11940298507462686</v>
      </c>
      <c r="D295" s="63">
        <f>((D294-C294)/C294)</f>
        <v>3.6363636363636362E-2</v>
      </c>
      <c r="E295" s="63">
        <f>((E294-D294)/D294)</f>
        <v>1.8713450292397661E-2</v>
      </c>
      <c r="F295" s="63">
        <f>((F294-E294)/E294)</f>
        <v>1.9517795637198621E-2</v>
      </c>
      <c r="G295" s="63">
        <f t="shared" ref="G295:L295" si="153">((G294-F294)/F294)</f>
        <v>2.9279279279279279E-2</v>
      </c>
      <c r="H295" s="63">
        <f t="shared" si="153"/>
        <v>4.2669584245076587E-2</v>
      </c>
      <c r="I295" s="63">
        <f t="shared" si="153"/>
        <v>1.6789087093389297E-2</v>
      </c>
      <c r="J295" s="63">
        <f t="shared" si="153"/>
        <v>4.4375644994840042E-2</v>
      </c>
      <c r="K295" s="63">
        <f t="shared" si="153"/>
        <v>2.9644268774703556E-2</v>
      </c>
      <c r="L295" s="63">
        <f t="shared" si="153"/>
        <v>1.2476007677543186E-2</v>
      </c>
      <c r="M295" s="63">
        <f t="shared" ref="M295:T295" si="154">((M294-L294)/L294)</f>
        <v>1.3270142180094787E-2</v>
      </c>
      <c r="N295" s="63">
        <f t="shared" si="154"/>
        <v>4.0224508886810104E-2</v>
      </c>
      <c r="O295" s="63">
        <f t="shared" si="154"/>
        <v>2.8776978417266189E-2</v>
      </c>
      <c r="P295" s="63">
        <f t="shared" si="154"/>
        <v>3.3216783216783216E-2</v>
      </c>
      <c r="Q295" s="63">
        <f t="shared" si="154"/>
        <v>6.7681895093062603E-3</v>
      </c>
      <c r="R295" s="63">
        <f t="shared" si="154"/>
        <v>-1.5966386554621848E-2</v>
      </c>
      <c r="S295" s="63">
        <f t="shared" si="154"/>
        <v>-1.7933390264730998E-2</v>
      </c>
      <c r="T295" s="63">
        <f t="shared" si="154"/>
        <v>-1.391304347826087E-2</v>
      </c>
    </row>
    <row r="296" spans="1:20" ht="52" thickBot="1" x14ac:dyDescent="0.25">
      <c r="A296" s="60" t="s">
        <v>16</v>
      </c>
      <c r="B296" s="63"/>
      <c r="C296" s="63"/>
      <c r="D296" s="63"/>
      <c r="E296" s="63"/>
      <c r="F296" s="63"/>
      <c r="G296" s="63">
        <f t="shared" ref="G296:L296" si="155">(G294-B294)/B294</f>
        <v>0.24016282225237448</v>
      </c>
      <c r="H296" s="63">
        <f t="shared" si="155"/>
        <v>0.15515151515151515</v>
      </c>
      <c r="I296" s="63">
        <f t="shared" si="155"/>
        <v>0.13333333333333333</v>
      </c>
      <c r="J296" s="63">
        <f t="shared" si="155"/>
        <v>0.1618828932261768</v>
      </c>
      <c r="K296" s="63">
        <f t="shared" si="155"/>
        <v>0.17342342342342343</v>
      </c>
      <c r="L296" s="63">
        <f t="shared" si="155"/>
        <v>0.15426695842450766</v>
      </c>
      <c r="M296" s="63">
        <f t="shared" ref="M296:T296" si="156">(M294-H294)/H294</f>
        <v>0.12172088142707241</v>
      </c>
      <c r="N296" s="63">
        <f t="shared" si="156"/>
        <v>0.14757481940144479</v>
      </c>
      <c r="O296" s="63">
        <f t="shared" si="156"/>
        <v>0.13043478260869565</v>
      </c>
      <c r="P296" s="63">
        <f t="shared" si="156"/>
        <v>0.1343570057581574</v>
      </c>
      <c r="Q296" s="63">
        <f t="shared" si="156"/>
        <v>0.12796208530805686</v>
      </c>
      <c r="R296" s="63">
        <f t="shared" si="156"/>
        <v>9.5416276894293731E-2</v>
      </c>
      <c r="S296" s="63">
        <f t="shared" si="156"/>
        <v>3.41726618705036E-2</v>
      </c>
      <c r="T296" s="63">
        <f t="shared" si="156"/>
        <v>-8.7412587412587419E-3</v>
      </c>
    </row>
    <row r="297" spans="1:20" ht="52" thickBot="1" x14ac:dyDescent="0.25">
      <c r="A297" s="60" t="s">
        <v>17</v>
      </c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>
        <f t="shared" ref="L297:T297" si="157">(L294-B294)/B294</f>
        <v>0.43147896879240161</v>
      </c>
      <c r="M297" s="63">
        <f t="shared" si="157"/>
        <v>0.29575757575757577</v>
      </c>
      <c r="N297" s="63">
        <f t="shared" si="157"/>
        <v>0.30058479532163745</v>
      </c>
      <c r="O297" s="63">
        <f t="shared" si="157"/>
        <v>0.31343283582089554</v>
      </c>
      <c r="P297" s="63">
        <f t="shared" si="157"/>
        <v>0.33108108108108109</v>
      </c>
      <c r="Q297" s="63">
        <f t="shared" si="157"/>
        <v>0.30196936542669583</v>
      </c>
      <c r="R297" s="63">
        <f t="shared" si="157"/>
        <v>0.22875131164742918</v>
      </c>
      <c r="S297" s="63">
        <f t="shared" si="157"/>
        <v>0.18679050567595459</v>
      </c>
      <c r="T297" s="63">
        <f t="shared" si="157"/>
        <v>0.12055335968379446</v>
      </c>
    </row>
    <row r="298" spans="1:20" ht="35" thickBot="1" x14ac:dyDescent="0.25">
      <c r="A298" s="60" t="s">
        <v>18</v>
      </c>
      <c r="B298" s="64">
        <v>9691</v>
      </c>
      <c r="C298" s="64">
        <v>9622</v>
      </c>
      <c r="D298" s="64">
        <v>9462</v>
      </c>
      <c r="E298" s="64">
        <v>9250</v>
      </c>
      <c r="F298" s="64">
        <v>9227</v>
      </c>
      <c r="G298" s="92">
        <v>9047</v>
      </c>
      <c r="H298" s="92">
        <v>8752</v>
      </c>
      <c r="I298" s="92">
        <v>8762</v>
      </c>
      <c r="J298" s="92">
        <v>8497</v>
      </c>
      <c r="K298" s="92">
        <v>8248</v>
      </c>
      <c r="L298" s="92">
        <v>8127</v>
      </c>
      <c r="M298" s="92">
        <v>8246</v>
      </c>
      <c r="N298" s="92">
        <v>8359</v>
      </c>
      <c r="O298" s="92">
        <v>8489</v>
      </c>
      <c r="P298" s="92">
        <v>8619</v>
      </c>
      <c r="Q298" s="92">
        <v>8654</v>
      </c>
      <c r="R298" s="92">
        <v>8794</v>
      </c>
      <c r="S298" s="92">
        <v>8547</v>
      </c>
      <c r="T298" s="92">
        <v>8598</v>
      </c>
    </row>
    <row r="299" spans="1:20" ht="52" thickBot="1" x14ac:dyDescent="0.25">
      <c r="A299" s="60" t="s">
        <v>19</v>
      </c>
      <c r="B299" s="66"/>
      <c r="C299" s="63">
        <f t="shared" ref="C299:L299" si="158">(C298-B298)/B298</f>
        <v>-7.1200082550820351E-3</v>
      </c>
      <c r="D299" s="63">
        <f t="shared" si="158"/>
        <v>-1.6628559551028894E-2</v>
      </c>
      <c r="E299" s="63">
        <f t="shared" si="158"/>
        <v>-2.2405411118156839E-2</v>
      </c>
      <c r="F299" s="63">
        <f t="shared" si="158"/>
        <v>-2.4864864864864865E-3</v>
      </c>
      <c r="G299" s="63">
        <f t="shared" si="158"/>
        <v>-1.9507965752682346E-2</v>
      </c>
      <c r="H299" s="63">
        <f t="shared" si="158"/>
        <v>-3.2607494196971371E-2</v>
      </c>
      <c r="I299" s="63">
        <f t="shared" si="158"/>
        <v>1.1425959780621572E-3</v>
      </c>
      <c r="J299" s="63">
        <f t="shared" si="158"/>
        <v>-3.0244236475690481E-2</v>
      </c>
      <c r="K299" s="63">
        <f t="shared" si="158"/>
        <v>-2.9304460397787453E-2</v>
      </c>
      <c r="L299" s="63">
        <f t="shared" si="158"/>
        <v>-1.4670223084384093E-2</v>
      </c>
      <c r="M299" s="63">
        <f t="shared" ref="M299:T299" si="159">(M298-L298)/L298</f>
        <v>1.4642549526270457E-2</v>
      </c>
      <c r="N299" s="63">
        <f t="shared" si="159"/>
        <v>1.370361387339316E-2</v>
      </c>
      <c r="O299" s="63">
        <f t="shared" si="159"/>
        <v>1.5552099533437015E-2</v>
      </c>
      <c r="P299" s="63">
        <f t="shared" si="159"/>
        <v>1.5313935681470138E-2</v>
      </c>
      <c r="Q299" s="63">
        <f t="shared" si="159"/>
        <v>4.0607959159995356E-3</v>
      </c>
      <c r="R299" s="63">
        <f t="shared" si="159"/>
        <v>1.6177490177952392E-2</v>
      </c>
      <c r="S299" s="63">
        <f t="shared" si="159"/>
        <v>-2.8087332272003638E-2</v>
      </c>
      <c r="T299" s="63">
        <f t="shared" si="159"/>
        <v>5.9670059670059667E-3</v>
      </c>
    </row>
    <row r="300" spans="1:20" ht="52" thickBot="1" x14ac:dyDescent="0.25">
      <c r="A300" s="60" t="s">
        <v>20</v>
      </c>
      <c r="B300" s="66"/>
      <c r="C300" s="67"/>
      <c r="D300" s="67"/>
      <c r="E300" s="67"/>
      <c r="F300" s="67"/>
      <c r="G300" s="63">
        <f t="shared" ref="G300:T300" si="160">(G298-B298)/B298</f>
        <v>-6.645341038076566E-2</v>
      </c>
      <c r="H300" s="63">
        <f t="shared" si="160"/>
        <v>-9.0417792558719595E-2</v>
      </c>
      <c r="I300" s="63">
        <f t="shared" si="160"/>
        <v>-7.3980131050517858E-2</v>
      </c>
      <c r="J300" s="63">
        <f t="shared" si="160"/>
        <v>-8.1405405405405404E-2</v>
      </c>
      <c r="K300" s="63">
        <f t="shared" si="160"/>
        <v>-0.10610165817708898</v>
      </c>
      <c r="L300" s="63">
        <f t="shared" si="160"/>
        <v>-0.10169116834309716</v>
      </c>
      <c r="M300" s="63">
        <f t="shared" si="160"/>
        <v>-5.7815356489945152E-2</v>
      </c>
      <c r="N300" s="63">
        <f t="shared" si="160"/>
        <v>-4.5994065281899109E-2</v>
      </c>
      <c r="O300" s="63">
        <f t="shared" si="160"/>
        <v>-9.4150876780040016E-4</v>
      </c>
      <c r="P300" s="63">
        <f t="shared" si="160"/>
        <v>4.4980601357904944E-2</v>
      </c>
      <c r="Q300" s="63">
        <f t="shared" si="160"/>
        <v>6.4845576473483449E-2</v>
      </c>
      <c r="R300" s="63">
        <f t="shared" si="160"/>
        <v>6.6456463739995156E-2</v>
      </c>
      <c r="S300" s="63">
        <f t="shared" si="160"/>
        <v>2.2490728556047373E-2</v>
      </c>
      <c r="T300" s="63">
        <f t="shared" si="160"/>
        <v>1.2840146071386499E-2</v>
      </c>
    </row>
    <row r="301" spans="1:20" ht="52" thickBot="1" x14ac:dyDescent="0.25">
      <c r="A301" s="60" t="s">
        <v>21</v>
      </c>
      <c r="B301" s="66"/>
      <c r="C301" s="67"/>
      <c r="D301" s="67"/>
      <c r="E301" s="67"/>
      <c r="F301" s="67"/>
      <c r="G301" s="63"/>
      <c r="H301" s="63"/>
      <c r="I301" s="63"/>
      <c r="J301" s="63"/>
      <c r="K301" s="63"/>
      <c r="L301" s="63">
        <f t="shared" ref="L301:T301" si="161">(L298-B298)/B298</f>
        <v>-0.16138685378185946</v>
      </c>
      <c r="M301" s="63">
        <f t="shared" si="161"/>
        <v>-0.14300561213884846</v>
      </c>
      <c r="N301" s="63">
        <f t="shared" si="161"/>
        <v>-0.116571549355316</v>
      </c>
      <c r="O301" s="63">
        <f t="shared" si="161"/>
        <v>-8.2270270270270271E-2</v>
      </c>
      <c r="P301" s="63">
        <f t="shared" si="161"/>
        <v>-6.5893573209060363E-2</v>
      </c>
      <c r="Q301" s="63">
        <f t="shared" si="161"/>
        <v>-4.3439814303083898E-2</v>
      </c>
      <c r="R301" s="63">
        <f t="shared" si="161"/>
        <v>4.7989031078610606E-3</v>
      </c>
      <c r="S301" s="63">
        <f t="shared" si="161"/>
        <v>-2.4537776763296052E-2</v>
      </c>
      <c r="T301" s="63">
        <f t="shared" si="161"/>
        <v>1.1886548193480052E-2</v>
      </c>
    </row>
    <row r="302" spans="1:20" ht="18" thickBot="1" x14ac:dyDescent="0.25">
      <c r="A302" s="60" t="s">
        <v>22</v>
      </c>
      <c r="B302" s="63">
        <f>B294/B298</f>
        <v>7.6049943246311008E-2</v>
      </c>
      <c r="C302" s="63">
        <f>C294/C298</f>
        <v>8.5741010184992722E-2</v>
      </c>
      <c r="D302" s="63">
        <f>D294/D298</f>
        <v>9.036144578313253E-2</v>
      </c>
      <c r="E302" s="63">
        <f>E294/E298</f>
        <v>9.4162162162162166E-2</v>
      </c>
      <c r="F302" s="63">
        <f>F294/F298</f>
        <v>9.6239297713232905E-2</v>
      </c>
      <c r="G302" s="63">
        <f t="shared" ref="G302:L302" si="162">G294/G298</f>
        <v>0.10102796507129436</v>
      </c>
      <c r="H302" s="63">
        <f t="shared" si="162"/>
        <v>0.10888939670932359</v>
      </c>
      <c r="I302" s="63">
        <f t="shared" si="162"/>
        <v>0.11059118922620406</v>
      </c>
      <c r="J302" s="63">
        <f t="shared" si="162"/>
        <v>0.11910085912675061</v>
      </c>
      <c r="K302" s="63">
        <f t="shared" si="162"/>
        <v>0.12633365664403493</v>
      </c>
      <c r="L302" s="63">
        <f t="shared" si="162"/>
        <v>0.12981419958164145</v>
      </c>
      <c r="M302" s="63">
        <f t="shared" ref="M302:N302" si="163">M294/M298</f>
        <v>0.12963861266068397</v>
      </c>
      <c r="N302" s="63">
        <f t="shared" si="163"/>
        <v>0.13303026677832278</v>
      </c>
      <c r="O302" s="63">
        <f t="shared" ref="O302:P302" si="164">O294/O298</f>
        <v>0.13476263399693722</v>
      </c>
      <c r="P302" s="63">
        <f t="shared" si="164"/>
        <v>0.13713887922032719</v>
      </c>
      <c r="Q302" s="63">
        <f t="shared" ref="Q302:R302" si="165">Q294/Q298</f>
        <v>0.13750866651259533</v>
      </c>
      <c r="R302" s="63">
        <f t="shared" si="165"/>
        <v>0.13315897202638163</v>
      </c>
      <c r="S302" s="63">
        <f t="shared" ref="S302:T302" si="166">S294/S298</f>
        <v>0.13455013455013454</v>
      </c>
      <c r="T302" s="63">
        <f t="shared" si="166"/>
        <v>0.13189113747383113</v>
      </c>
    </row>
    <row r="303" spans="1:20" ht="52" thickBot="1" x14ac:dyDescent="0.25">
      <c r="A303" s="60" t="s">
        <v>23</v>
      </c>
      <c r="B303" s="63"/>
      <c r="C303" s="63">
        <f t="shared" ref="C303:K303" si="167">(C302-B302)</f>
        <v>9.6910669386817139E-3</v>
      </c>
      <c r="D303" s="63">
        <f t="shared" si="167"/>
        <v>4.6204355981398076E-3</v>
      </c>
      <c r="E303" s="63">
        <f t="shared" si="167"/>
        <v>3.8007163790296367E-3</v>
      </c>
      <c r="F303" s="63">
        <f t="shared" si="167"/>
        <v>2.0771355510707384E-3</v>
      </c>
      <c r="G303" s="63">
        <f t="shared" si="167"/>
        <v>4.7886673580614519E-3</v>
      </c>
      <c r="H303" s="63">
        <f t="shared" si="167"/>
        <v>7.8614316380292287E-3</v>
      </c>
      <c r="I303" s="63">
        <f t="shared" si="167"/>
        <v>1.7017925168804765E-3</v>
      </c>
      <c r="J303" s="63">
        <f t="shared" si="167"/>
        <v>8.5096699005465515E-3</v>
      </c>
      <c r="K303" s="63">
        <f t="shared" si="167"/>
        <v>7.2327975172843118E-3</v>
      </c>
      <c r="L303" s="63">
        <f t="shared" ref="L303:T303" si="168">(L302-K302)</f>
        <v>3.4805429376065233E-3</v>
      </c>
      <c r="M303" s="63">
        <f t="shared" si="168"/>
        <v>-1.755869209574823E-4</v>
      </c>
      <c r="N303" s="63">
        <f t="shared" si="168"/>
        <v>3.3916541176388093E-3</v>
      </c>
      <c r="O303" s="63">
        <f t="shared" si="168"/>
        <v>1.7323672186144445E-3</v>
      </c>
      <c r="P303" s="63">
        <f t="shared" si="168"/>
        <v>2.3762452233899722E-3</v>
      </c>
      <c r="Q303" s="63">
        <f t="shared" si="168"/>
        <v>3.6978729226813667E-4</v>
      </c>
      <c r="R303" s="63">
        <f t="shared" si="168"/>
        <v>-4.3496944862136955E-3</v>
      </c>
      <c r="S303" s="63">
        <f t="shared" si="168"/>
        <v>1.3911625237529035E-3</v>
      </c>
      <c r="T303" s="63">
        <f t="shared" si="168"/>
        <v>-2.6589970763034043E-3</v>
      </c>
    </row>
    <row r="304" spans="1:20" ht="52" thickBot="1" x14ac:dyDescent="0.25">
      <c r="A304" s="60" t="s">
        <v>24</v>
      </c>
      <c r="B304" s="63"/>
      <c r="C304" s="63"/>
      <c r="D304" s="63"/>
      <c r="E304" s="63"/>
      <c r="F304" s="63"/>
      <c r="G304" s="63">
        <f>G302-B302</f>
        <v>2.4978021824983349E-2</v>
      </c>
      <c r="H304" s="63">
        <f t="shared" ref="H304:K304" si="169">H302-C302</f>
        <v>2.3148386524330863E-2</v>
      </c>
      <c r="I304" s="63">
        <f t="shared" si="169"/>
        <v>2.0229743443071532E-2</v>
      </c>
      <c r="J304" s="63">
        <f t="shared" si="169"/>
        <v>2.4938696964588447E-2</v>
      </c>
      <c r="K304" s="63">
        <f t="shared" si="169"/>
        <v>3.009435893080202E-2</v>
      </c>
      <c r="L304" s="63">
        <f t="shared" ref="L304:T304" si="170">L302-G302</f>
        <v>2.8786234510347092E-2</v>
      </c>
      <c r="M304" s="63">
        <f t="shared" si="170"/>
        <v>2.0749215951360381E-2</v>
      </c>
      <c r="N304" s="63">
        <f t="shared" si="170"/>
        <v>2.2439077552118714E-2</v>
      </c>
      <c r="O304" s="63">
        <f t="shared" si="170"/>
        <v>1.5661774870186607E-2</v>
      </c>
      <c r="P304" s="63">
        <f t="shared" si="170"/>
        <v>1.0805222576292267E-2</v>
      </c>
      <c r="Q304" s="63">
        <f t="shared" si="170"/>
        <v>7.6944669309538805E-3</v>
      </c>
      <c r="R304" s="63">
        <f t="shared" si="170"/>
        <v>3.5203593656976673E-3</v>
      </c>
      <c r="S304" s="63">
        <f t="shared" si="170"/>
        <v>1.5198677718117615E-3</v>
      </c>
      <c r="T304" s="63">
        <f t="shared" si="170"/>
        <v>-2.8714965231060874E-3</v>
      </c>
    </row>
    <row r="305" spans="1:21" ht="52" thickBot="1" x14ac:dyDescent="0.25">
      <c r="A305" s="60" t="s">
        <v>25</v>
      </c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>
        <f t="shared" ref="L305:T305" si="171">L302-B302</f>
        <v>5.376425633533044E-2</v>
      </c>
      <c r="M305" s="63">
        <f t="shared" si="171"/>
        <v>4.3897602475691244E-2</v>
      </c>
      <c r="N305" s="63">
        <f t="shared" si="171"/>
        <v>4.2668820995190246E-2</v>
      </c>
      <c r="O305" s="63">
        <f t="shared" si="171"/>
        <v>4.0600471834775054E-2</v>
      </c>
      <c r="P305" s="63">
        <f t="shared" si="171"/>
        <v>4.0899581507094288E-2</v>
      </c>
      <c r="Q305" s="63">
        <f t="shared" si="171"/>
        <v>3.6480701441300972E-2</v>
      </c>
      <c r="R305" s="63">
        <f t="shared" si="171"/>
        <v>2.4269575317058048E-2</v>
      </c>
      <c r="S305" s="63">
        <f t="shared" si="171"/>
        <v>2.3958945323930475E-2</v>
      </c>
      <c r="T305" s="63">
        <f t="shared" si="171"/>
        <v>1.2790278347080519E-2</v>
      </c>
    </row>
    <row r="306" spans="1:21" ht="16" x14ac:dyDescent="0.2">
      <c r="A306" s="4"/>
      <c r="B306" s="6"/>
      <c r="C306" s="6"/>
      <c r="D306" s="6"/>
      <c r="E306" s="6"/>
      <c r="F306" s="6"/>
      <c r="G306" s="5"/>
      <c r="H306" s="5"/>
      <c r="I306" s="5"/>
      <c r="J306" s="5"/>
      <c r="K306" s="5"/>
      <c r="L306" s="35"/>
    </row>
    <row r="307" spans="1:21" ht="16" x14ac:dyDescent="0.2">
      <c r="A307" s="7" t="s">
        <v>100</v>
      </c>
      <c r="B307" s="7"/>
      <c r="C307" s="7"/>
      <c r="D307" s="7"/>
      <c r="E307" s="7"/>
      <c r="F307" s="7"/>
      <c r="G307" s="8"/>
      <c r="H307" s="8"/>
      <c r="I307" s="8"/>
      <c r="J307" s="8"/>
      <c r="K307" s="8"/>
      <c r="L307" s="8"/>
      <c r="M307" s="9"/>
    </row>
    <row r="308" spans="1:21" ht="17" thickBot="1" x14ac:dyDescent="0.25">
      <c r="A308" s="10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9"/>
    </row>
    <row r="309" spans="1:21" ht="35" thickBot="1" x14ac:dyDescent="0.25">
      <c r="A309" s="25" t="s">
        <v>44</v>
      </c>
      <c r="B309" s="3" t="s">
        <v>0</v>
      </c>
      <c r="C309" s="3" t="s">
        <v>1</v>
      </c>
      <c r="D309" s="3" t="s">
        <v>2</v>
      </c>
      <c r="E309" s="3" t="s">
        <v>3</v>
      </c>
      <c r="F309" s="3" t="s">
        <v>4</v>
      </c>
      <c r="G309" s="3" t="s">
        <v>5</v>
      </c>
      <c r="H309" s="3" t="s">
        <v>6</v>
      </c>
      <c r="I309" s="3" t="s">
        <v>7</v>
      </c>
      <c r="J309" s="3" t="s">
        <v>8</v>
      </c>
      <c r="K309" s="3" t="s">
        <v>9</v>
      </c>
      <c r="L309" s="3" t="s">
        <v>10</v>
      </c>
      <c r="M309" s="3" t="s">
        <v>66</v>
      </c>
      <c r="N309" s="3" t="s">
        <v>75</v>
      </c>
      <c r="O309" s="3" t="s">
        <v>76</v>
      </c>
      <c r="P309" s="3" t="s">
        <v>77</v>
      </c>
      <c r="Q309" s="3" t="s">
        <v>78</v>
      </c>
      <c r="R309" s="3" t="s">
        <v>79</v>
      </c>
      <c r="S309" s="3" t="s">
        <v>81</v>
      </c>
      <c r="T309" s="3" t="s">
        <v>87</v>
      </c>
      <c r="U309" s="26" t="s">
        <v>52</v>
      </c>
    </row>
    <row r="310" spans="1:21" ht="18" thickBot="1" x14ac:dyDescent="0.25">
      <c r="A310" s="11" t="s">
        <v>28</v>
      </c>
      <c r="B310" s="12"/>
      <c r="C310" s="12">
        <f t="shared" ref="C310:K310" si="172">-C280</f>
        <v>-90</v>
      </c>
      <c r="D310" s="12">
        <f t="shared" si="172"/>
        <v>-81</v>
      </c>
      <c r="E310" s="12">
        <f t="shared" si="172"/>
        <v>-98</v>
      </c>
      <c r="F310" s="12">
        <f t="shared" si="172"/>
        <v>-81</v>
      </c>
      <c r="G310" s="12">
        <f t="shared" si="172"/>
        <v>-85</v>
      </c>
      <c r="H310" s="12">
        <f t="shared" si="172"/>
        <v>-85</v>
      </c>
      <c r="I310" s="12">
        <f t="shared" si="172"/>
        <v>-86</v>
      </c>
      <c r="J310" s="12">
        <f t="shared" si="172"/>
        <v>-80</v>
      </c>
      <c r="K310" s="12">
        <f t="shared" si="172"/>
        <v>-87</v>
      </c>
      <c r="L310" s="12">
        <f t="shared" ref="L310:Q310" si="173">-L280</f>
        <v>-88</v>
      </c>
      <c r="M310" s="12">
        <f t="shared" si="173"/>
        <v>-88</v>
      </c>
      <c r="N310" s="12">
        <f t="shared" si="173"/>
        <v>-88</v>
      </c>
      <c r="O310" s="12">
        <f t="shared" si="173"/>
        <v>-88</v>
      </c>
      <c r="P310" s="12">
        <f t="shared" si="173"/>
        <v>-100</v>
      </c>
      <c r="Q310" s="12">
        <f t="shared" si="173"/>
        <v>-80</v>
      </c>
      <c r="R310" s="12">
        <f t="shared" ref="R310:S310" si="174">-R280</f>
        <v>-80</v>
      </c>
      <c r="S310" s="12">
        <f t="shared" si="174"/>
        <v>-66</v>
      </c>
      <c r="T310" s="12">
        <f t="shared" ref="T310" si="175">-T280</f>
        <v>-80</v>
      </c>
      <c r="U310" s="13">
        <f t="shared" ref="U310:U324" si="176">_xlfn.AGGREGATE(1,6,C310:S310)</f>
        <v>-85.352941176470594</v>
      </c>
    </row>
    <row r="311" spans="1:21" ht="18" thickBot="1" x14ac:dyDescent="0.25">
      <c r="A311" s="28">
        <v>1</v>
      </c>
      <c r="B311" s="27" t="s">
        <v>53</v>
      </c>
      <c r="C311" s="29">
        <f t="shared" ref="C311:T322" si="177">B280-C281</f>
        <v>-14</v>
      </c>
      <c r="D311" s="29">
        <f t="shared" si="177"/>
        <v>-6</v>
      </c>
      <c r="E311" s="29">
        <f t="shared" si="177"/>
        <v>3</v>
      </c>
      <c r="F311" s="29">
        <f t="shared" si="177"/>
        <v>-12</v>
      </c>
      <c r="G311" s="29">
        <f t="shared" si="177"/>
        <v>-4</v>
      </c>
      <c r="H311" s="14">
        <f t="shared" si="177"/>
        <v>-6</v>
      </c>
      <c r="I311" s="14">
        <f t="shared" si="177"/>
        <v>-3</v>
      </c>
      <c r="J311" s="14">
        <f t="shared" si="177"/>
        <v>-10</v>
      </c>
      <c r="K311" s="14">
        <f t="shared" si="177"/>
        <v>-2</v>
      </c>
      <c r="L311" s="14">
        <f t="shared" si="177"/>
        <v>-5</v>
      </c>
      <c r="M311" s="14">
        <f t="shared" ref="M311:T312" si="178">L280-M281</f>
        <v>-9</v>
      </c>
      <c r="N311" s="14">
        <f t="shared" si="178"/>
        <v>-7</v>
      </c>
      <c r="O311" s="14">
        <f t="shared" si="178"/>
        <v>-6</v>
      </c>
      <c r="P311" s="14">
        <f t="shared" si="178"/>
        <v>1</v>
      </c>
      <c r="Q311" s="14">
        <f t="shared" si="178"/>
        <v>-5</v>
      </c>
      <c r="R311" s="14">
        <f t="shared" si="178"/>
        <v>-2</v>
      </c>
      <c r="S311" s="14">
        <f t="shared" si="178"/>
        <v>-14</v>
      </c>
      <c r="T311" s="14">
        <f t="shared" si="178"/>
        <v>-2</v>
      </c>
      <c r="U311" s="13">
        <f t="shared" si="176"/>
        <v>-5.9411764705882355</v>
      </c>
    </row>
    <row r="312" spans="1:21" ht="18" thickBot="1" x14ac:dyDescent="0.25">
      <c r="A312" s="28">
        <v>2</v>
      </c>
      <c r="B312" s="27" t="s">
        <v>53</v>
      </c>
      <c r="C312" s="29">
        <f t="shared" si="177"/>
        <v>7</v>
      </c>
      <c r="D312" s="29">
        <f t="shared" si="177"/>
        <v>7</v>
      </c>
      <c r="E312" s="29">
        <f t="shared" si="177"/>
        <v>8</v>
      </c>
      <c r="F312" s="29">
        <f t="shared" si="177"/>
        <v>6</v>
      </c>
      <c r="G312" s="29">
        <f t="shared" si="177"/>
        <v>6</v>
      </c>
      <c r="H312" s="14">
        <f t="shared" si="177"/>
        <v>1</v>
      </c>
      <c r="I312" s="14">
        <f t="shared" si="177"/>
        <v>9</v>
      </c>
      <c r="J312" s="14">
        <f t="shared" si="177"/>
        <v>3</v>
      </c>
      <c r="K312" s="14">
        <f t="shared" si="177"/>
        <v>-2</v>
      </c>
      <c r="L312" s="14">
        <f t="shared" si="177"/>
        <v>0</v>
      </c>
      <c r="M312" s="14">
        <f t="shared" si="178"/>
        <v>3</v>
      </c>
      <c r="N312" s="14">
        <f t="shared" si="178"/>
        <v>3</v>
      </c>
      <c r="O312" s="14">
        <f t="shared" si="178"/>
        <v>-4</v>
      </c>
      <c r="P312" s="14">
        <f t="shared" si="178"/>
        <v>2</v>
      </c>
      <c r="Q312" s="14">
        <f t="shared" si="178"/>
        <v>-2</v>
      </c>
      <c r="R312" s="14">
        <f t="shared" si="178"/>
        <v>-1</v>
      </c>
      <c r="S312" s="14">
        <f t="shared" si="178"/>
        <v>0</v>
      </c>
      <c r="T312" s="14">
        <f t="shared" si="178"/>
        <v>-1</v>
      </c>
      <c r="U312" s="13">
        <f t="shared" si="176"/>
        <v>2.7058823529411766</v>
      </c>
    </row>
    <row r="313" spans="1:21" ht="18" thickBot="1" x14ac:dyDescent="0.25">
      <c r="A313" s="28">
        <v>3</v>
      </c>
      <c r="B313" s="27" t="s">
        <v>53</v>
      </c>
      <c r="C313" s="29">
        <f t="shared" si="177"/>
        <v>0</v>
      </c>
      <c r="D313" s="29">
        <f t="shared" si="177"/>
        <v>4</v>
      </c>
      <c r="E313" s="29">
        <f t="shared" si="177"/>
        <v>7</v>
      </c>
      <c r="F313" s="29">
        <f t="shared" si="177"/>
        <v>9</v>
      </c>
      <c r="G313" s="29">
        <f t="shared" si="177"/>
        <v>1</v>
      </c>
      <c r="H313" s="14">
        <f t="shared" si="177"/>
        <v>7</v>
      </c>
      <c r="I313" s="14">
        <f t="shared" si="177"/>
        <v>2</v>
      </c>
      <c r="J313" s="14">
        <f t="shared" si="177"/>
        <v>5</v>
      </c>
      <c r="K313" s="14">
        <f t="shared" si="177"/>
        <v>6</v>
      </c>
      <c r="L313" s="14">
        <f t="shared" si="177"/>
        <v>9</v>
      </c>
      <c r="M313" s="14">
        <f t="shared" si="177"/>
        <v>1</v>
      </c>
      <c r="N313" s="14">
        <f t="shared" si="177"/>
        <v>5</v>
      </c>
      <c r="O313" s="14">
        <f t="shared" si="177"/>
        <v>5</v>
      </c>
      <c r="P313" s="14">
        <f t="shared" si="177"/>
        <v>-1</v>
      </c>
      <c r="Q313" s="14">
        <f t="shared" si="177"/>
        <v>1</v>
      </c>
      <c r="R313" s="14">
        <f t="shared" si="177"/>
        <v>4</v>
      </c>
      <c r="S313" s="14">
        <f t="shared" si="177"/>
        <v>5</v>
      </c>
      <c r="T313" s="14">
        <f t="shared" si="177"/>
        <v>2</v>
      </c>
      <c r="U313" s="13">
        <f t="shared" si="176"/>
        <v>4.117647058823529</v>
      </c>
    </row>
    <row r="314" spans="1:21" ht="18" thickBot="1" x14ac:dyDescent="0.25">
      <c r="A314" s="28">
        <v>4</v>
      </c>
      <c r="B314" s="27" t="s">
        <v>53</v>
      </c>
      <c r="C314" s="29">
        <f t="shared" si="177"/>
        <v>-2</v>
      </c>
      <c r="D314" s="29">
        <f t="shared" si="177"/>
        <v>7</v>
      </c>
      <c r="E314" s="29">
        <f t="shared" si="177"/>
        <v>5</v>
      </c>
      <c r="F314" s="29">
        <f t="shared" si="177"/>
        <v>7</v>
      </c>
      <c r="G314" s="29">
        <f t="shared" si="177"/>
        <v>5</v>
      </c>
      <c r="H314" s="14">
        <f t="shared" si="177"/>
        <v>1</v>
      </c>
      <c r="I314" s="14">
        <f t="shared" si="177"/>
        <v>9</v>
      </c>
      <c r="J314" s="14">
        <f t="shared" si="177"/>
        <v>-1</v>
      </c>
      <c r="K314" s="14">
        <f t="shared" si="177"/>
        <v>-2</v>
      </c>
      <c r="L314" s="14">
        <f t="shared" si="177"/>
        <v>2</v>
      </c>
      <c r="M314" s="14">
        <f t="shared" si="177"/>
        <v>1</v>
      </c>
      <c r="N314" s="14">
        <f t="shared" si="177"/>
        <v>-2</v>
      </c>
      <c r="O314" s="14">
        <f t="shared" si="177"/>
        <v>-2</v>
      </c>
      <c r="P314" s="14">
        <f t="shared" si="177"/>
        <v>-1</v>
      </c>
      <c r="Q314" s="14">
        <f t="shared" si="177"/>
        <v>-5</v>
      </c>
      <c r="R314" s="14">
        <f t="shared" si="177"/>
        <v>1</v>
      </c>
      <c r="S314" s="14">
        <f t="shared" si="177"/>
        <v>4</v>
      </c>
      <c r="T314" s="14">
        <f t="shared" si="177"/>
        <v>5</v>
      </c>
      <c r="U314" s="13">
        <f t="shared" si="176"/>
        <v>1.588235294117647</v>
      </c>
    </row>
    <row r="315" spans="1:21" ht="18" thickBot="1" x14ac:dyDescent="0.25">
      <c r="A315" s="28">
        <v>5</v>
      </c>
      <c r="B315" s="27" t="s">
        <v>53</v>
      </c>
      <c r="C315" s="29">
        <f t="shared" si="177"/>
        <v>3</v>
      </c>
      <c r="D315" s="29">
        <f t="shared" si="177"/>
        <v>13</v>
      </c>
      <c r="E315" s="29">
        <f t="shared" si="177"/>
        <v>9</v>
      </c>
      <c r="F315" s="29">
        <f t="shared" si="177"/>
        <v>0</v>
      </c>
      <c r="G315" s="29">
        <f t="shared" si="177"/>
        <v>-1</v>
      </c>
      <c r="H315" s="14">
        <f t="shared" si="177"/>
        <v>0</v>
      </c>
      <c r="I315" s="14">
        <f t="shared" si="177"/>
        <v>3</v>
      </c>
      <c r="J315" s="14">
        <f t="shared" si="177"/>
        <v>5</v>
      </c>
      <c r="K315" s="14">
        <f t="shared" si="177"/>
        <v>1</v>
      </c>
      <c r="L315" s="14">
        <f t="shared" si="177"/>
        <v>2</v>
      </c>
      <c r="M315" s="14">
        <f t="shared" si="177"/>
        <v>-2</v>
      </c>
      <c r="N315" s="14">
        <f t="shared" si="177"/>
        <v>4</v>
      </c>
      <c r="O315" s="14">
        <f t="shared" si="177"/>
        <v>3</v>
      </c>
      <c r="P315" s="14">
        <f t="shared" si="177"/>
        <v>2</v>
      </c>
      <c r="Q315" s="14">
        <f t="shared" si="177"/>
        <v>4</v>
      </c>
      <c r="R315" s="14">
        <f t="shared" si="177"/>
        <v>2</v>
      </c>
      <c r="S315" s="14">
        <f t="shared" si="177"/>
        <v>1</v>
      </c>
      <c r="T315" s="14">
        <f t="shared" si="177"/>
        <v>3</v>
      </c>
      <c r="U315" s="13">
        <f t="shared" si="176"/>
        <v>2.8823529411764706</v>
      </c>
    </row>
    <row r="316" spans="1:21" ht="18" thickBot="1" x14ac:dyDescent="0.25">
      <c r="A316" s="28">
        <v>6</v>
      </c>
      <c r="B316" s="27" t="s">
        <v>53</v>
      </c>
      <c r="C316" s="29">
        <f t="shared" si="177"/>
        <v>-31</v>
      </c>
      <c r="D316" s="29">
        <f t="shared" si="177"/>
        <v>-28</v>
      </c>
      <c r="E316" s="29">
        <f t="shared" si="177"/>
        <v>-26</v>
      </c>
      <c r="F316" s="29">
        <f t="shared" si="177"/>
        <v>-30</v>
      </c>
      <c r="G316" s="29">
        <f t="shared" si="177"/>
        <v>-15</v>
      </c>
      <c r="H316" s="14">
        <f t="shared" si="177"/>
        <v>-23</v>
      </c>
      <c r="I316" s="14">
        <f t="shared" si="177"/>
        <v>-26</v>
      </c>
      <c r="J316" s="14">
        <f t="shared" si="177"/>
        <v>-24</v>
      </c>
      <c r="K316" s="14">
        <f t="shared" si="177"/>
        <v>-27</v>
      </c>
      <c r="L316" s="14">
        <f t="shared" si="177"/>
        <v>-29</v>
      </c>
      <c r="M316" s="14">
        <f t="shared" si="177"/>
        <v>-20</v>
      </c>
      <c r="N316" s="14">
        <f t="shared" si="177"/>
        <v>-30</v>
      </c>
      <c r="O316" s="14">
        <f t="shared" si="177"/>
        <v>-28</v>
      </c>
      <c r="P316" s="14">
        <f t="shared" si="177"/>
        <v>-31</v>
      </c>
      <c r="Q316" s="14">
        <f t="shared" si="177"/>
        <v>-26</v>
      </c>
      <c r="R316" s="14">
        <f t="shared" si="177"/>
        <v>-23</v>
      </c>
      <c r="S316" s="14">
        <f t="shared" si="177"/>
        <v>-21</v>
      </c>
      <c r="T316" s="14">
        <f t="shared" si="177"/>
        <v>-17</v>
      </c>
      <c r="U316" s="13">
        <f t="shared" si="176"/>
        <v>-25.764705882352942</v>
      </c>
    </row>
    <row r="317" spans="1:21" ht="18" thickBot="1" x14ac:dyDescent="0.25">
      <c r="A317" s="28">
        <v>7</v>
      </c>
      <c r="B317" s="27" t="s">
        <v>53</v>
      </c>
      <c r="C317" s="29">
        <f t="shared" si="177"/>
        <v>9</v>
      </c>
      <c r="D317" s="29">
        <f t="shared" si="177"/>
        <v>-1</v>
      </c>
      <c r="E317" s="29">
        <f t="shared" si="177"/>
        <v>6</v>
      </c>
      <c r="F317" s="29">
        <f t="shared" si="177"/>
        <v>7</v>
      </c>
      <c r="G317" s="29">
        <f t="shared" si="177"/>
        <v>6</v>
      </c>
      <c r="H317" s="14">
        <f t="shared" si="177"/>
        <v>4</v>
      </c>
      <c r="I317" s="14">
        <f t="shared" si="177"/>
        <v>6</v>
      </c>
      <c r="J317" s="14">
        <f t="shared" si="177"/>
        <v>2</v>
      </c>
      <c r="K317" s="14">
        <f t="shared" si="177"/>
        <v>5</v>
      </c>
      <c r="L317" s="14">
        <f t="shared" si="177"/>
        <v>2</v>
      </c>
      <c r="M317" s="14">
        <f t="shared" si="177"/>
        <v>14</v>
      </c>
      <c r="N317" s="14">
        <f t="shared" si="177"/>
        <v>8</v>
      </c>
      <c r="O317" s="14">
        <f t="shared" si="177"/>
        <v>4</v>
      </c>
      <c r="P317" s="14">
        <f t="shared" si="177"/>
        <v>5</v>
      </c>
      <c r="Q317" s="14">
        <f t="shared" si="177"/>
        <v>1</v>
      </c>
      <c r="R317" s="14">
        <f t="shared" si="177"/>
        <v>7</v>
      </c>
      <c r="S317" s="14">
        <f t="shared" si="177"/>
        <v>7</v>
      </c>
      <c r="T317" s="14">
        <f t="shared" si="177"/>
        <v>3</v>
      </c>
      <c r="U317" s="13">
        <f t="shared" si="176"/>
        <v>5.4117647058823533</v>
      </c>
    </row>
    <row r="318" spans="1:21" ht="18" thickBot="1" x14ac:dyDescent="0.25">
      <c r="A318" s="28">
        <v>8</v>
      </c>
      <c r="B318" s="27" t="s">
        <v>53</v>
      </c>
      <c r="C318" s="29">
        <f t="shared" si="177"/>
        <v>12</v>
      </c>
      <c r="D318" s="29">
        <f t="shared" si="177"/>
        <v>11</v>
      </c>
      <c r="E318" s="29">
        <f t="shared" si="177"/>
        <v>29</v>
      </c>
      <c r="F318" s="29">
        <f t="shared" si="177"/>
        <v>32</v>
      </c>
      <c r="G318" s="29">
        <f t="shared" si="177"/>
        <v>18</v>
      </c>
      <c r="H318" s="14">
        <f t="shared" si="177"/>
        <v>14</v>
      </c>
      <c r="I318" s="14">
        <f t="shared" si="177"/>
        <v>12</v>
      </c>
      <c r="J318" s="14">
        <f t="shared" si="177"/>
        <v>9</v>
      </c>
      <c r="K318" s="14">
        <f t="shared" si="177"/>
        <v>12</v>
      </c>
      <c r="L318" s="14">
        <f t="shared" si="177"/>
        <v>9</v>
      </c>
      <c r="M318" s="14">
        <f t="shared" si="177"/>
        <v>15</v>
      </c>
      <c r="N318" s="14">
        <f t="shared" si="177"/>
        <v>4</v>
      </c>
      <c r="O318" s="14">
        <f t="shared" si="177"/>
        <v>9</v>
      </c>
      <c r="P318" s="14">
        <f t="shared" si="177"/>
        <v>9</v>
      </c>
      <c r="Q318" s="14">
        <f t="shared" si="177"/>
        <v>3</v>
      </c>
      <c r="R318" s="14">
        <f t="shared" si="177"/>
        <v>13</v>
      </c>
      <c r="S318" s="14">
        <f t="shared" si="177"/>
        <v>20</v>
      </c>
      <c r="T318" s="14">
        <f t="shared" si="177"/>
        <v>12</v>
      </c>
      <c r="U318" s="13">
        <f t="shared" si="176"/>
        <v>13.588235294117647</v>
      </c>
    </row>
    <row r="319" spans="1:21" ht="18" thickBot="1" x14ac:dyDescent="0.25">
      <c r="A319" s="28">
        <v>9</v>
      </c>
      <c r="B319" s="27" t="s">
        <v>53</v>
      </c>
      <c r="C319" s="29">
        <f t="shared" si="177"/>
        <v>1</v>
      </c>
      <c r="D319" s="29">
        <f t="shared" si="177"/>
        <v>11</v>
      </c>
      <c r="E319" s="29">
        <f t="shared" si="177"/>
        <v>15</v>
      </c>
      <c r="F319" s="29">
        <f t="shared" si="177"/>
        <v>4</v>
      </c>
      <c r="G319" s="29">
        <f t="shared" si="177"/>
        <v>11</v>
      </c>
      <c r="H319" s="14">
        <f t="shared" si="177"/>
        <v>10</v>
      </c>
      <c r="I319" s="14">
        <f t="shared" si="177"/>
        <v>7</v>
      </c>
      <c r="J319" s="14">
        <f t="shared" si="177"/>
        <v>2</v>
      </c>
      <c r="K319" s="14">
        <f t="shared" si="177"/>
        <v>12</v>
      </c>
      <c r="L319" s="14">
        <f t="shared" si="177"/>
        <v>5</v>
      </c>
      <c r="M319" s="14">
        <f t="shared" si="177"/>
        <v>2</v>
      </c>
      <c r="N319" s="14">
        <f t="shared" si="177"/>
        <v>5</v>
      </c>
      <c r="O319" s="14">
        <f t="shared" si="177"/>
        <v>11</v>
      </c>
      <c r="P319" s="14">
        <f t="shared" si="177"/>
        <v>2</v>
      </c>
      <c r="Q319" s="14">
        <f t="shared" si="177"/>
        <v>15</v>
      </c>
      <c r="R319" s="14">
        <f t="shared" si="177"/>
        <v>8</v>
      </c>
      <c r="S319" s="14">
        <f t="shared" si="177"/>
        <v>2</v>
      </c>
      <c r="T319" s="14">
        <f t="shared" si="177"/>
        <v>6</v>
      </c>
      <c r="U319" s="13">
        <f t="shared" si="176"/>
        <v>7.2352941176470589</v>
      </c>
    </row>
    <row r="320" spans="1:21" ht="18" thickBot="1" x14ac:dyDescent="0.25">
      <c r="A320" s="28">
        <v>10</v>
      </c>
      <c r="B320" s="27" t="s">
        <v>53</v>
      </c>
      <c r="C320" s="29">
        <f t="shared" si="177"/>
        <v>0</v>
      </c>
      <c r="D320" s="29">
        <f t="shared" si="177"/>
        <v>7</v>
      </c>
      <c r="E320" s="29">
        <f t="shared" si="177"/>
        <v>3</v>
      </c>
      <c r="F320" s="29">
        <f t="shared" si="177"/>
        <v>6</v>
      </c>
      <c r="G320" s="29">
        <f t="shared" si="177"/>
        <v>9</v>
      </c>
      <c r="H320" s="14">
        <f t="shared" si="177"/>
        <v>6</v>
      </c>
      <c r="I320" s="14">
        <f t="shared" si="177"/>
        <v>3</v>
      </c>
      <c r="J320" s="14">
        <f t="shared" si="177"/>
        <v>9</v>
      </c>
      <c r="K320" s="14">
        <f t="shared" si="177"/>
        <v>7</v>
      </c>
      <c r="L320" s="14">
        <f t="shared" si="177"/>
        <v>9</v>
      </c>
      <c r="M320" s="14">
        <f t="shared" si="177"/>
        <v>4</v>
      </c>
      <c r="N320" s="14">
        <f t="shared" si="177"/>
        <v>-2</v>
      </c>
      <c r="O320" s="14">
        <f t="shared" si="177"/>
        <v>-3</v>
      </c>
      <c r="P320" s="14">
        <f t="shared" si="177"/>
        <v>-3</v>
      </c>
      <c r="Q320" s="14">
        <f t="shared" si="177"/>
        <v>4</v>
      </c>
      <c r="R320" s="14">
        <f t="shared" si="177"/>
        <v>6</v>
      </c>
      <c r="S320" s="14">
        <f t="shared" si="177"/>
        <v>7</v>
      </c>
      <c r="T320" s="14">
        <f t="shared" si="177"/>
        <v>4</v>
      </c>
      <c r="U320" s="13">
        <f t="shared" si="176"/>
        <v>4.2352941176470589</v>
      </c>
    </row>
    <row r="321" spans="1:21" ht="18" thickBot="1" x14ac:dyDescent="0.25">
      <c r="A321" s="28">
        <v>11</v>
      </c>
      <c r="B321" s="27" t="s">
        <v>53</v>
      </c>
      <c r="C321" s="29">
        <f t="shared" si="177"/>
        <v>-2</v>
      </c>
      <c r="D321" s="29">
        <f t="shared" si="177"/>
        <v>0</v>
      </c>
      <c r="E321" s="29">
        <f t="shared" si="177"/>
        <v>5</v>
      </c>
      <c r="F321" s="29">
        <f t="shared" si="177"/>
        <v>1</v>
      </c>
      <c r="G321" s="29">
        <f t="shared" si="177"/>
        <v>0</v>
      </c>
      <c r="H321" s="14">
        <f t="shared" si="177"/>
        <v>0</v>
      </c>
      <c r="I321" s="14">
        <f t="shared" si="177"/>
        <v>4</v>
      </c>
      <c r="J321" s="14">
        <f t="shared" si="177"/>
        <v>3</v>
      </c>
      <c r="K321" s="14">
        <f t="shared" si="177"/>
        <v>3</v>
      </c>
      <c r="L321" s="14">
        <f t="shared" si="177"/>
        <v>7</v>
      </c>
      <c r="M321" s="14">
        <f t="shared" si="177"/>
        <v>-4</v>
      </c>
      <c r="N321" s="14">
        <f t="shared" si="177"/>
        <v>6</v>
      </c>
      <c r="O321" s="14">
        <f t="shared" si="177"/>
        <v>6</v>
      </c>
      <c r="P321" s="14">
        <f t="shared" si="177"/>
        <v>6</v>
      </c>
      <c r="Q321" s="14">
        <f t="shared" si="177"/>
        <v>6</v>
      </c>
      <c r="R321" s="14">
        <f t="shared" si="177"/>
        <v>6</v>
      </c>
      <c r="S321" s="14">
        <f t="shared" si="177"/>
        <v>2</v>
      </c>
      <c r="T321" s="14">
        <f t="shared" si="177"/>
        <v>7</v>
      </c>
      <c r="U321" s="13">
        <f t="shared" si="176"/>
        <v>2.8823529411764706</v>
      </c>
    </row>
    <row r="322" spans="1:21" ht="18" thickBot="1" x14ac:dyDescent="0.25">
      <c r="A322" s="28">
        <v>12</v>
      </c>
      <c r="B322" s="27" t="s">
        <v>53</v>
      </c>
      <c r="C322" s="29">
        <f t="shared" si="177"/>
        <v>2</v>
      </c>
      <c r="D322" s="29">
        <f t="shared" si="177"/>
        <v>8</v>
      </c>
      <c r="E322" s="29">
        <f t="shared" si="177"/>
        <v>5</v>
      </c>
      <c r="F322" s="29">
        <f t="shared" si="177"/>
        <v>5</v>
      </c>
      <c r="G322" s="29">
        <f t="shared" si="177"/>
        <v>2</v>
      </c>
      <c r="H322" s="14">
        <f t="shared" si="177"/>
        <v>2</v>
      </c>
      <c r="I322" s="14">
        <f t="shared" si="177"/>
        <v>7</v>
      </c>
      <c r="J322" s="14">
        <f t="shared" si="177"/>
        <v>-1</v>
      </c>
      <c r="K322" s="14">
        <f t="shared" si="177"/>
        <v>4</v>
      </c>
      <c r="L322" s="14">
        <f t="shared" si="177"/>
        <v>2</v>
      </c>
      <c r="M322" s="14">
        <f t="shared" si="177"/>
        <v>6</v>
      </c>
      <c r="N322" s="14">
        <f t="shared" si="177"/>
        <v>8</v>
      </c>
      <c r="O322" s="14">
        <f t="shared" si="177"/>
        <v>4</v>
      </c>
      <c r="P322" s="14">
        <f t="shared" si="177"/>
        <v>4</v>
      </c>
      <c r="Q322" s="14">
        <f t="shared" si="177"/>
        <v>9</v>
      </c>
      <c r="R322" s="14">
        <f t="shared" si="177"/>
        <v>2</v>
      </c>
      <c r="S322" s="14">
        <f t="shared" si="177"/>
        <v>-3</v>
      </c>
      <c r="T322" s="14">
        <f t="shared" si="177"/>
        <v>3</v>
      </c>
      <c r="U322" s="13">
        <f t="shared" si="176"/>
        <v>3.8823529411764706</v>
      </c>
    </row>
    <row r="323" spans="1:21" ht="18" thickBot="1" x14ac:dyDescent="0.25">
      <c r="A323" s="23" t="s">
        <v>47</v>
      </c>
      <c r="B323" s="24" t="s">
        <v>53</v>
      </c>
      <c r="C323" s="30" t="s">
        <v>46</v>
      </c>
      <c r="D323" s="30" t="s">
        <v>46</v>
      </c>
      <c r="E323" s="30" t="s">
        <v>46</v>
      </c>
      <c r="F323" s="30">
        <f t="shared" ref="F323:L323" si="179">B281-F285</f>
        <v>16</v>
      </c>
      <c r="G323" s="30">
        <f t="shared" si="179"/>
        <v>20</v>
      </c>
      <c r="H323" s="30">
        <f t="shared" si="179"/>
        <v>22</v>
      </c>
      <c r="I323" s="30">
        <f t="shared" si="179"/>
        <v>11</v>
      </c>
      <c r="J323" s="30">
        <f t="shared" si="179"/>
        <v>27</v>
      </c>
      <c r="K323" s="30">
        <f t="shared" si="179"/>
        <v>3</v>
      </c>
      <c r="L323" s="30">
        <f t="shared" si="179"/>
        <v>14</v>
      </c>
      <c r="M323" s="30">
        <f t="shared" ref="M323:T323" si="180">I281-M285</f>
        <v>9</v>
      </c>
      <c r="N323" s="30">
        <f t="shared" si="180"/>
        <v>12</v>
      </c>
      <c r="O323" s="30">
        <f t="shared" si="180"/>
        <v>2</v>
      </c>
      <c r="P323" s="30">
        <f t="shared" si="180"/>
        <v>8</v>
      </c>
      <c r="Q323" s="30">
        <f t="shared" si="180"/>
        <v>11</v>
      </c>
      <c r="R323" s="30">
        <f t="shared" si="180"/>
        <v>-8</v>
      </c>
      <c r="S323" s="30">
        <f t="shared" si="180"/>
        <v>5</v>
      </c>
      <c r="T323" s="202">
        <f t="shared" si="180"/>
        <v>9</v>
      </c>
      <c r="U323" s="13">
        <f t="shared" si="176"/>
        <v>10.857142857142858</v>
      </c>
    </row>
    <row r="324" spans="1:21" ht="18" thickBot="1" x14ac:dyDescent="0.25">
      <c r="A324" s="31" t="s">
        <v>54</v>
      </c>
      <c r="B324" s="15" t="s">
        <v>53</v>
      </c>
      <c r="C324" s="16" t="s">
        <v>46</v>
      </c>
      <c r="D324" s="16" t="s">
        <v>46</v>
      </c>
      <c r="E324" s="16" t="s">
        <v>46</v>
      </c>
      <c r="F324" s="16" t="s">
        <v>46</v>
      </c>
      <c r="G324" s="16">
        <f t="shared" ref="G324:L324" si="181">B287-G292</f>
        <v>29</v>
      </c>
      <c r="H324" s="16">
        <f t="shared" si="181"/>
        <v>34</v>
      </c>
      <c r="I324" s="16">
        <f t="shared" si="181"/>
        <v>49</v>
      </c>
      <c r="J324" s="16">
        <f t="shared" si="181"/>
        <v>52</v>
      </c>
      <c r="K324" s="16">
        <f t="shared" si="181"/>
        <v>38</v>
      </c>
      <c r="L324" s="16">
        <f t="shared" si="181"/>
        <v>35</v>
      </c>
      <c r="M324" s="16">
        <f t="shared" ref="M324:T324" si="182">H287-M292</f>
        <v>34</v>
      </c>
      <c r="N324" s="16">
        <f t="shared" si="182"/>
        <v>34</v>
      </c>
      <c r="O324" s="16">
        <f t="shared" si="182"/>
        <v>31</v>
      </c>
      <c r="P324" s="16">
        <f t="shared" si="182"/>
        <v>19</v>
      </c>
      <c r="Q324" s="16">
        <f t="shared" si="182"/>
        <v>32</v>
      </c>
      <c r="R324" s="16">
        <f t="shared" si="182"/>
        <v>20</v>
      </c>
      <c r="S324" s="16">
        <f t="shared" si="182"/>
        <v>18</v>
      </c>
      <c r="T324" s="203">
        <f t="shared" si="182"/>
        <v>35</v>
      </c>
      <c r="U324" s="13">
        <f t="shared" si="176"/>
        <v>32.692307692307693</v>
      </c>
    </row>
    <row r="325" spans="1:21" ht="16" x14ac:dyDescent="0.2">
      <c r="A325" s="32"/>
      <c r="B325" s="33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</row>
    <row r="326" spans="1:21" ht="16" x14ac:dyDescent="0.2">
      <c r="A326" s="7" t="s">
        <v>101</v>
      </c>
      <c r="B326" s="7"/>
      <c r="C326" s="7"/>
      <c r="D326" s="7"/>
      <c r="E326" s="7"/>
      <c r="F326" s="7"/>
      <c r="G326" s="7"/>
      <c r="H326" s="8"/>
      <c r="I326" s="8"/>
      <c r="J326" s="8"/>
      <c r="K326" s="8"/>
      <c r="L326" s="8"/>
      <c r="M326" s="9"/>
    </row>
    <row r="327" spans="1:21" ht="17" thickBot="1" x14ac:dyDescent="0.25">
      <c r="A327" s="10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9"/>
    </row>
    <row r="328" spans="1:21" ht="35" thickBot="1" x14ac:dyDescent="0.25">
      <c r="A328" s="70" t="s">
        <v>44</v>
      </c>
      <c r="B328" s="54" t="s">
        <v>0</v>
      </c>
      <c r="C328" s="54" t="s">
        <v>1</v>
      </c>
      <c r="D328" s="54" t="s">
        <v>2</v>
      </c>
      <c r="E328" s="54" t="s">
        <v>3</v>
      </c>
      <c r="F328" s="54" t="s">
        <v>4</v>
      </c>
      <c r="G328" s="54" t="s">
        <v>5</v>
      </c>
      <c r="H328" s="54" t="s">
        <v>6</v>
      </c>
      <c r="I328" s="54" t="s">
        <v>7</v>
      </c>
      <c r="J328" s="54" t="s">
        <v>8</v>
      </c>
      <c r="K328" s="54" t="s">
        <v>9</v>
      </c>
      <c r="L328" s="54" t="s">
        <v>10</v>
      </c>
      <c r="M328" s="54" t="s">
        <v>66</v>
      </c>
      <c r="N328" s="54" t="s">
        <v>75</v>
      </c>
      <c r="O328" s="54" t="s">
        <v>76</v>
      </c>
      <c r="P328" s="54" t="s">
        <v>77</v>
      </c>
      <c r="Q328" s="54" t="s">
        <v>78</v>
      </c>
      <c r="R328" s="54" t="s">
        <v>79</v>
      </c>
      <c r="S328" s="54" t="s">
        <v>81</v>
      </c>
      <c r="T328" s="54" t="s">
        <v>87</v>
      </c>
      <c r="U328" s="70" t="s">
        <v>52</v>
      </c>
    </row>
    <row r="329" spans="1:21" ht="18" thickBot="1" x14ac:dyDescent="0.25">
      <c r="A329" s="78">
        <v>1</v>
      </c>
      <c r="B329" s="90" t="s">
        <v>42</v>
      </c>
      <c r="C329" s="45">
        <f t="shared" ref="C329:T340" si="183">(B280-C281)/B280</f>
        <v>-0.17499999999999999</v>
      </c>
      <c r="D329" s="45">
        <f t="shared" si="183"/>
        <v>-6.6666666666666666E-2</v>
      </c>
      <c r="E329" s="45">
        <f t="shared" si="183"/>
        <v>3.7037037037037035E-2</v>
      </c>
      <c r="F329" s="45">
        <f t="shared" si="183"/>
        <v>-0.12244897959183673</v>
      </c>
      <c r="G329" s="45">
        <f t="shared" si="183"/>
        <v>-4.9382716049382713E-2</v>
      </c>
      <c r="H329" s="45">
        <f t="shared" si="183"/>
        <v>-7.0588235294117646E-2</v>
      </c>
      <c r="I329" s="45">
        <f t="shared" si="183"/>
        <v>-3.5294117647058823E-2</v>
      </c>
      <c r="J329" s="45">
        <f t="shared" si="183"/>
        <v>-0.11627906976744186</v>
      </c>
      <c r="K329" s="45">
        <f t="shared" si="183"/>
        <v>-2.5000000000000001E-2</v>
      </c>
      <c r="L329" s="45">
        <f t="shared" si="183"/>
        <v>-5.7471264367816091E-2</v>
      </c>
      <c r="M329" s="45">
        <f t="shared" ref="M329:R329" si="184">(L280-M281)/L280</f>
        <v>-0.10227272727272728</v>
      </c>
      <c r="N329" s="45">
        <f t="shared" si="184"/>
        <v>-7.9545454545454544E-2</v>
      </c>
      <c r="O329" s="45">
        <f t="shared" si="184"/>
        <v>-6.8181818181818177E-2</v>
      </c>
      <c r="P329" s="45">
        <f t="shared" si="184"/>
        <v>1.1363636363636364E-2</v>
      </c>
      <c r="Q329" s="45">
        <f t="shared" si="184"/>
        <v>-0.05</v>
      </c>
      <c r="R329" s="45">
        <f t="shared" si="184"/>
        <v>-2.5000000000000001E-2</v>
      </c>
      <c r="S329" s="45">
        <f t="shared" ref="S329:T329" si="185">(R280-S281)/R280</f>
        <v>-0.17499999999999999</v>
      </c>
      <c r="T329" s="45">
        <f t="shared" si="185"/>
        <v>-3.0303030303030304E-2</v>
      </c>
      <c r="U329" s="44">
        <f t="shared" ref="U329:U344" si="186">_xlfn.AGGREGATE(1,6,C329:S329)</f>
        <v>-6.8807669175508665E-2</v>
      </c>
    </row>
    <row r="330" spans="1:21" ht="18" thickBot="1" x14ac:dyDescent="0.25">
      <c r="A330" s="78">
        <v>2</v>
      </c>
      <c r="B330" s="90" t="s">
        <v>42</v>
      </c>
      <c r="C330" s="45">
        <f t="shared" si="183"/>
        <v>8.5365853658536592E-2</v>
      </c>
      <c r="D330" s="45">
        <f t="shared" si="183"/>
        <v>7.4468085106382975E-2</v>
      </c>
      <c r="E330" s="45">
        <f t="shared" si="183"/>
        <v>8.3333333333333329E-2</v>
      </c>
      <c r="F330" s="45">
        <f t="shared" si="183"/>
        <v>7.6923076923076927E-2</v>
      </c>
      <c r="G330" s="45">
        <f t="shared" si="183"/>
        <v>5.4545454545454543E-2</v>
      </c>
      <c r="H330" s="45">
        <f t="shared" si="183"/>
        <v>1.1764705882352941E-2</v>
      </c>
      <c r="I330" s="45">
        <f t="shared" si="183"/>
        <v>9.8901098901098897E-2</v>
      </c>
      <c r="J330" s="45">
        <f t="shared" si="183"/>
        <v>3.4090909090909088E-2</v>
      </c>
      <c r="K330" s="45">
        <f t="shared" si="183"/>
        <v>-2.0833333333333332E-2</v>
      </c>
      <c r="L330" s="45">
        <f t="shared" si="183"/>
        <v>0</v>
      </c>
      <c r="M330" s="45">
        <f t="shared" si="183"/>
        <v>3.2608695652173912E-2</v>
      </c>
      <c r="N330" s="45">
        <f t="shared" si="183"/>
        <v>3.0927835051546393E-2</v>
      </c>
      <c r="O330" s="45">
        <f t="shared" si="183"/>
        <v>-4.2105263157894736E-2</v>
      </c>
      <c r="P330" s="45">
        <f t="shared" si="183"/>
        <v>2.1276595744680851E-2</v>
      </c>
      <c r="Q330" s="45">
        <f t="shared" si="183"/>
        <v>-2.2988505747126436E-2</v>
      </c>
      <c r="R330" s="45">
        <f t="shared" si="183"/>
        <v>-9.5238095238095247E-3</v>
      </c>
      <c r="S330" s="45">
        <f t="shared" si="183"/>
        <v>0</v>
      </c>
      <c r="T330" s="45">
        <f t="shared" si="183"/>
        <v>-1.0638297872340425E-2</v>
      </c>
      <c r="U330" s="44">
        <f t="shared" si="186"/>
        <v>2.9926748948669563E-2</v>
      </c>
    </row>
    <row r="331" spans="1:21" ht="18" thickBot="1" x14ac:dyDescent="0.25">
      <c r="A331" s="78">
        <v>3</v>
      </c>
      <c r="B331" s="90" t="s">
        <v>42</v>
      </c>
      <c r="C331" s="45">
        <f t="shared" si="183"/>
        <v>0</v>
      </c>
      <c r="D331" s="45">
        <f t="shared" si="183"/>
        <v>5.3333333333333337E-2</v>
      </c>
      <c r="E331" s="45">
        <f t="shared" si="183"/>
        <v>8.0459770114942528E-2</v>
      </c>
      <c r="F331" s="45">
        <f t="shared" si="183"/>
        <v>0.10227272727272728</v>
      </c>
      <c r="G331" s="45">
        <f t="shared" si="183"/>
        <v>1.3888888888888888E-2</v>
      </c>
      <c r="H331" s="45">
        <f t="shared" si="183"/>
        <v>6.7307692307692304E-2</v>
      </c>
      <c r="I331" s="45">
        <f t="shared" si="183"/>
        <v>2.3809523809523808E-2</v>
      </c>
      <c r="J331" s="45">
        <f t="shared" si="183"/>
        <v>6.097560975609756E-2</v>
      </c>
      <c r="K331" s="45">
        <f t="shared" si="183"/>
        <v>7.0588235294117646E-2</v>
      </c>
      <c r="L331" s="45">
        <f t="shared" si="183"/>
        <v>9.1836734693877556E-2</v>
      </c>
      <c r="M331" s="45">
        <f t="shared" si="183"/>
        <v>1.2195121951219513E-2</v>
      </c>
      <c r="N331" s="45">
        <f t="shared" si="183"/>
        <v>5.6179775280898875E-2</v>
      </c>
      <c r="O331" s="45">
        <f t="shared" si="183"/>
        <v>5.3191489361702128E-2</v>
      </c>
      <c r="P331" s="45">
        <f t="shared" si="183"/>
        <v>-1.0101010101010102E-2</v>
      </c>
      <c r="Q331" s="45">
        <f t="shared" si="183"/>
        <v>1.0869565217391304E-2</v>
      </c>
      <c r="R331" s="45">
        <f t="shared" si="183"/>
        <v>4.49438202247191E-2</v>
      </c>
      <c r="S331" s="45">
        <f t="shared" si="183"/>
        <v>4.716981132075472E-2</v>
      </c>
      <c r="T331" s="45">
        <f t="shared" si="183"/>
        <v>2.4390243902439025E-2</v>
      </c>
      <c r="U331" s="44">
        <f t="shared" si="186"/>
        <v>4.581888757216921E-2</v>
      </c>
    </row>
    <row r="332" spans="1:21" ht="18" thickBot="1" x14ac:dyDescent="0.25">
      <c r="A332" s="78">
        <v>4</v>
      </c>
      <c r="B332" s="90" t="s">
        <v>42</v>
      </c>
      <c r="C332" s="45">
        <f t="shared" si="183"/>
        <v>-2.1739130434782608E-2</v>
      </c>
      <c r="D332" s="45">
        <f t="shared" si="183"/>
        <v>7.7777777777777779E-2</v>
      </c>
      <c r="E332" s="45">
        <f t="shared" si="183"/>
        <v>7.0422535211267609E-2</v>
      </c>
      <c r="F332" s="45">
        <f t="shared" si="183"/>
        <v>8.7499999999999994E-2</v>
      </c>
      <c r="G332" s="45">
        <f t="shared" si="183"/>
        <v>6.3291139240506333E-2</v>
      </c>
      <c r="H332" s="45">
        <f t="shared" si="183"/>
        <v>1.4084507042253521E-2</v>
      </c>
      <c r="I332" s="45">
        <f t="shared" si="183"/>
        <v>9.2783505154639179E-2</v>
      </c>
      <c r="J332" s="45">
        <f t="shared" si="183"/>
        <v>-1.2195121951219513E-2</v>
      </c>
      <c r="K332" s="45">
        <f t="shared" si="183"/>
        <v>-2.5974025974025976E-2</v>
      </c>
      <c r="L332" s="45">
        <f t="shared" si="183"/>
        <v>2.5316455696202531E-2</v>
      </c>
      <c r="M332" s="45">
        <f t="shared" si="183"/>
        <v>1.1235955056179775E-2</v>
      </c>
      <c r="N332" s="45">
        <f t="shared" si="183"/>
        <v>-2.4691358024691357E-2</v>
      </c>
      <c r="O332" s="45">
        <f t="shared" si="183"/>
        <v>-2.3809523809523808E-2</v>
      </c>
      <c r="P332" s="45">
        <f t="shared" si="183"/>
        <v>-1.1235955056179775E-2</v>
      </c>
      <c r="Q332" s="45">
        <f t="shared" si="183"/>
        <v>-0.05</v>
      </c>
      <c r="R332" s="45">
        <f t="shared" si="183"/>
        <v>1.098901098901099E-2</v>
      </c>
      <c r="S332" s="45">
        <f t="shared" si="183"/>
        <v>4.7058823529411764E-2</v>
      </c>
      <c r="T332" s="45">
        <f t="shared" si="183"/>
        <v>4.9504950495049507E-2</v>
      </c>
      <c r="U332" s="44">
        <f t="shared" si="186"/>
        <v>1.9459682026283908E-2</v>
      </c>
    </row>
    <row r="333" spans="1:21" ht="18" thickBot="1" x14ac:dyDescent="0.25">
      <c r="A333" s="78">
        <v>5</v>
      </c>
      <c r="B333" s="90" t="s">
        <v>42</v>
      </c>
      <c r="C333" s="45">
        <f t="shared" si="183"/>
        <v>4.1095890410958902E-2</v>
      </c>
      <c r="D333" s="45">
        <f t="shared" si="183"/>
        <v>0.13829787234042554</v>
      </c>
      <c r="E333" s="45">
        <f t="shared" si="183"/>
        <v>0.10843373493975904</v>
      </c>
      <c r="F333" s="45">
        <f t="shared" si="183"/>
        <v>0</v>
      </c>
      <c r="G333" s="45">
        <f t="shared" si="183"/>
        <v>-1.3698630136986301E-2</v>
      </c>
      <c r="H333" s="45">
        <f t="shared" si="183"/>
        <v>0</v>
      </c>
      <c r="I333" s="45">
        <f t="shared" si="183"/>
        <v>4.2857142857142858E-2</v>
      </c>
      <c r="J333" s="45">
        <f t="shared" si="183"/>
        <v>5.6818181818181816E-2</v>
      </c>
      <c r="K333" s="45">
        <f t="shared" si="183"/>
        <v>1.2048192771084338E-2</v>
      </c>
      <c r="L333" s="45">
        <f t="shared" si="183"/>
        <v>2.5316455696202531E-2</v>
      </c>
      <c r="M333" s="45">
        <f t="shared" si="183"/>
        <v>-2.5974025974025976E-2</v>
      </c>
      <c r="N333" s="45">
        <f t="shared" si="183"/>
        <v>4.5454545454545456E-2</v>
      </c>
      <c r="O333" s="45">
        <f t="shared" si="183"/>
        <v>3.614457831325301E-2</v>
      </c>
      <c r="P333" s="45">
        <f t="shared" si="183"/>
        <v>2.3255813953488372E-2</v>
      </c>
      <c r="Q333" s="45">
        <f t="shared" si="183"/>
        <v>4.4444444444444446E-2</v>
      </c>
      <c r="R333" s="45">
        <f t="shared" si="183"/>
        <v>1.9047619047619049E-2</v>
      </c>
      <c r="S333" s="45">
        <f t="shared" si="183"/>
        <v>1.1111111111111112E-2</v>
      </c>
      <c r="T333" s="45">
        <f t="shared" si="183"/>
        <v>3.7037037037037035E-2</v>
      </c>
      <c r="U333" s="44">
        <f t="shared" si="186"/>
        <v>3.3214878061600242E-2</v>
      </c>
    </row>
    <row r="334" spans="1:21" ht="18" thickBot="1" x14ac:dyDescent="0.25">
      <c r="A334" s="78">
        <v>6</v>
      </c>
      <c r="B334" s="90" t="s">
        <v>42</v>
      </c>
      <c r="C334" s="45">
        <f t="shared" si="183"/>
        <v>-0.59615384615384615</v>
      </c>
      <c r="D334" s="45">
        <f t="shared" si="183"/>
        <v>-0.4</v>
      </c>
      <c r="E334" s="45">
        <f t="shared" si="183"/>
        <v>-0.32098765432098764</v>
      </c>
      <c r="F334" s="45">
        <f t="shared" si="183"/>
        <v>-0.40540540540540543</v>
      </c>
      <c r="G334" s="45">
        <f t="shared" si="183"/>
        <v>-0.22727272727272727</v>
      </c>
      <c r="H334" s="45">
        <f t="shared" si="183"/>
        <v>-0.3108108108108108</v>
      </c>
      <c r="I334" s="45">
        <f t="shared" si="183"/>
        <v>-0.35135135135135137</v>
      </c>
      <c r="J334" s="45">
        <f t="shared" si="183"/>
        <v>-0.35820895522388058</v>
      </c>
      <c r="K334" s="45">
        <f t="shared" si="183"/>
        <v>-0.3253012048192771</v>
      </c>
      <c r="L334" s="45">
        <f t="shared" si="183"/>
        <v>-0.35365853658536583</v>
      </c>
      <c r="M334" s="45">
        <f t="shared" si="183"/>
        <v>-0.25974025974025972</v>
      </c>
      <c r="N334" s="45">
        <f t="shared" si="183"/>
        <v>-0.379746835443038</v>
      </c>
      <c r="O334" s="45">
        <f t="shared" si="183"/>
        <v>-0.33333333333333331</v>
      </c>
      <c r="P334" s="45">
        <f t="shared" si="183"/>
        <v>-0.38750000000000001</v>
      </c>
      <c r="Q334" s="45">
        <f t="shared" si="183"/>
        <v>-0.30952380952380953</v>
      </c>
      <c r="R334" s="45">
        <f t="shared" si="183"/>
        <v>-0.26744186046511625</v>
      </c>
      <c r="S334" s="45">
        <f t="shared" si="183"/>
        <v>-0.20388349514563106</v>
      </c>
      <c r="T334" s="45">
        <f t="shared" si="183"/>
        <v>-0.19101123595505617</v>
      </c>
      <c r="U334" s="44">
        <f t="shared" si="186"/>
        <v>-0.34060706385852002</v>
      </c>
    </row>
    <row r="335" spans="1:21" ht="18" thickBot="1" x14ac:dyDescent="0.25">
      <c r="A335" s="78">
        <v>7</v>
      </c>
      <c r="B335" s="90" t="s">
        <v>42</v>
      </c>
      <c r="C335" s="45">
        <f t="shared" si="183"/>
        <v>0.1125</v>
      </c>
      <c r="D335" s="45">
        <f t="shared" si="183"/>
        <v>-1.2048192771084338E-2</v>
      </c>
      <c r="E335" s="45">
        <f t="shared" si="183"/>
        <v>6.1224489795918366E-2</v>
      </c>
      <c r="F335" s="45">
        <f t="shared" si="183"/>
        <v>6.5420560747663545E-2</v>
      </c>
      <c r="G335" s="45">
        <f t="shared" si="183"/>
        <v>5.7692307692307696E-2</v>
      </c>
      <c r="H335" s="45">
        <f t="shared" si="183"/>
        <v>4.9382716049382713E-2</v>
      </c>
      <c r="I335" s="45">
        <f t="shared" si="183"/>
        <v>6.1855670103092786E-2</v>
      </c>
      <c r="J335" s="45">
        <f t="shared" si="183"/>
        <v>0.02</v>
      </c>
      <c r="K335" s="45">
        <f t="shared" si="183"/>
        <v>5.4945054945054944E-2</v>
      </c>
      <c r="L335" s="45">
        <f t="shared" si="183"/>
        <v>1.8181818181818181E-2</v>
      </c>
      <c r="M335" s="45">
        <f t="shared" si="183"/>
        <v>0.12612612612612611</v>
      </c>
      <c r="N335" s="45">
        <f t="shared" si="183"/>
        <v>8.247422680412371E-2</v>
      </c>
      <c r="O335" s="45">
        <f t="shared" si="183"/>
        <v>3.669724770642202E-2</v>
      </c>
      <c r="P335" s="45">
        <f t="shared" si="183"/>
        <v>4.4642857142857144E-2</v>
      </c>
      <c r="Q335" s="45">
        <f t="shared" si="183"/>
        <v>9.0090090090090089E-3</v>
      </c>
      <c r="R335" s="45">
        <f t="shared" si="183"/>
        <v>6.363636363636363E-2</v>
      </c>
      <c r="S335" s="45">
        <f t="shared" si="183"/>
        <v>6.4220183486238536E-2</v>
      </c>
      <c r="T335" s="45">
        <f t="shared" si="183"/>
        <v>2.4193548387096774E-2</v>
      </c>
      <c r="U335" s="44">
        <f t="shared" si="186"/>
        <v>5.3880025803252601E-2</v>
      </c>
    </row>
    <row r="336" spans="1:21" ht="18" thickBot="1" x14ac:dyDescent="0.25">
      <c r="A336" s="78">
        <v>8</v>
      </c>
      <c r="B336" s="90" t="s">
        <v>42</v>
      </c>
      <c r="C336" s="45">
        <f t="shared" si="183"/>
        <v>0.20338983050847459</v>
      </c>
      <c r="D336" s="45">
        <f t="shared" si="183"/>
        <v>0.15492957746478872</v>
      </c>
      <c r="E336" s="45">
        <f t="shared" si="183"/>
        <v>0.34523809523809523</v>
      </c>
      <c r="F336" s="45">
        <f t="shared" si="183"/>
        <v>0.34782608695652173</v>
      </c>
      <c r="G336" s="45">
        <f t="shared" si="183"/>
        <v>0.18</v>
      </c>
      <c r="H336" s="45">
        <f t="shared" si="183"/>
        <v>0.14285714285714285</v>
      </c>
      <c r="I336" s="45">
        <f t="shared" si="183"/>
        <v>0.15584415584415584</v>
      </c>
      <c r="J336" s="45">
        <f t="shared" si="183"/>
        <v>9.8901098901098897E-2</v>
      </c>
      <c r="K336" s="45">
        <f t="shared" si="183"/>
        <v>0.12244897959183673</v>
      </c>
      <c r="L336" s="45">
        <f t="shared" si="183"/>
        <v>0.10465116279069768</v>
      </c>
      <c r="M336" s="45">
        <f t="shared" si="183"/>
        <v>0.1388888888888889</v>
      </c>
      <c r="N336" s="45">
        <f t="shared" ref="N336:T336" si="187">(M287-N288)/M287</f>
        <v>4.1237113402061855E-2</v>
      </c>
      <c r="O336" s="45">
        <f t="shared" si="187"/>
        <v>0.10112359550561797</v>
      </c>
      <c r="P336" s="45">
        <f t="shared" si="187"/>
        <v>8.5714285714285715E-2</v>
      </c>
      <c r="Q336" s="45">
        <f t="shared" si="187"/>
        <v>2.8037383177570093E-2</v>
      </c>
      <c r="R336" s="45">
        <f t="shared" si="187"/>
        <v>0.11818181818181818</v>
      </c>
      <c r="S336" s="45">
        <f t="shared" si="187"/>
        <v>0.1941747572815534</v>
      </c>
      <c r="T336" s="45">
        <f t="shared" si="187"/>
        <v>0.11764705882352941</v>
      </c>
      <c r="U336" s="44">
        <f t="shared" si="186"/>
        <v>0.15079082190027107</v>
      </c>
    </row>
    <row r="337" spans="1:21" ht="18" thickBot="1" x14ac:dyDescent="0.25">
      <c r="A337" s="78">
        <v>9</v>
      </c>
      <c r="B337" s="90" t="s">
        <v>42</v>
      </c>
      <c r="C337" s="45">
        <f t="shared" si="183"/>
        <v>2.564102564102564E-2</v>
      </c>
      <c r="D337" s="45">
        <f t="shared" si="183"/>
        <v>0.23404255319148937</v>
      </c>
      <c r="E337" s="45">
        <f t="shared" si="183"/>
        <v>0.25</v>
      </c>
      <c r="F337" s="45">
        <f t="shared" si="183"/>
        <v>7.2727272727272724E-2</v>
      </c>
      <c r="G337" s="45">
        <f t="shared" si="183"/>
        <v>0.18333333333333332</v>
      </c>
      <c r="H337" s="45">
        <f t="shared" si="183"/>
        <v>0.12195121951219512</v>
      </c>
      <c r="I337" s="45">
        <f t="shared" si="183"/>
        <v>8.3333333333333329E-2</v>
      </c>
      <c r="J337" s="45">
        <f t="shared" si="183"/>
        <v>3.0769230769230771E-2</v>
      </c>
      <c r="K337" s="45">
        <f t="shared" si="183"/>
        <v>0.14634146341463414</v>
      </c>
      <c r="L337" s="45">
        <f t="shared" si="183"/>
        <v>5.8139534883720929E-2</v>
      </c>
      <c r="M337" s="45">
        <f t="shared" si="183"/>
        <v>2.5974025974025976E-2</v>
      </c>
      <c r="N337" s="45">
        <f t="shared" si="183"/>
        <v>5.3763440860215055E-2</v>
      </c>
      <c r="O337" s="45">
        <f t="shared" si="183"/>
        <v>0.11827956989247312</v>
      </c>
      <c r="P337" s="45">
        <f t="shared" si="183"/>
        <v>2.5000000000000001E-2</v>
      </c>
      <c r="Q337" s="45">
        <f t="shared" si="183"/>
        <v>0.15625</v>
      </c>
      <c r="R337" s="45">
        <f t="shared" si="183"/>
        <v>7.6923076923076927E-2</v>
      </c>
      <c r="S337" s="45">
        <f t="shared" si="183"/>
        <v>2.0618556701030927E-2</v>
      </c>
      <c r="T337" s="45">
        <f t="shared" si="183"/>
        <v>7.2289156626506021E-2</v>
      </c>
      <c r="U337" s="44">
        <f t="shared" si="186"/>
        <v>9.9005155126885708E-2</v>
      </c>
    </row>
    <row r="338" spans="1:21" ht="18" thickBot="1" x14ac:dyDescent="0.25">
      <c r="A338" s="78">
        <v>10</v>
      </c>
      <c r="B338" s="90" t="s">
        <v>42</v>
      </c>
      <c r="C338" s="45">
        <f t="shared" si="183"/>
        <v>0</v>
      </c>
      <c r="D338" s="45">
        <f t="shared" si="183"/>
        <v>0.18421052631578946</v>
      </c>
      <c r="E338" s="45">
        <f t="shared" si="183"/>
        <v>8.3333333333333329E-2</v>
      </c>
      <c r="F338" s="45">
        <f t="shared" si="183"/>
        <v>0.13333333333333333</v>
      </c>
      <c r="G338" s="45">
        <f t="shared" si="183"/>
        <v>0.17647058823529413</v>
      </c>
      <c r="H338" s="45">
        <f t="shared" si="183"/>
        <v>0.12244897959183673</v>
      </c>
      <c r="I338" s="45">
        <f t="shared" si="183"/>
        <v>4.1666666666666664E-2</v>
      </c>
      <c r="J338" s="45">
        <f t="shared" si="183"/>
        <v>0.11688311688311688</v>
      </c>
      <c r="K338" s="45">
        <f t="shared" si="183"/>
        <v>0.1111111111111111</v>
      </c>
      <c r="L338" s="45">
        <f t="shared" si="183"/>
        <v>0.12857142857142856</v>
      </c>
      <c r="M338" s="45">
        <f t="shared" si="183"/>
        <v>4.9382716049382713E-2</v>
      </c>
      <c r="N338" s="45">
        <f t="shared" si="183"/>
        <v>-2.6666666666666668E-2</v>
      </c>
      <c r="O338" s="45">
        <f t="shared" si="183"/>
        <v>-3.4090909090909088E-2</v>
      </c>
      <c r="P338" s="45">
        <f t="shared" si="183"/>
        <v>-3.6585365853658534E-2</v>
      </c>
      <c r="Q338" s="45">
        <f t="shared" si="183"/>
        <v>5.128205128205128E-2</v>
      </c>
      <c r="R338" s="45">
        <f t="shared" si="183"/>
        <v>7.407407407407407E-2</v>
      </c>
      <c r="S338" s="45">
        <f t="shared" si="183"/>
        <v>7.2916666666666671E-2</v>
      </c>
      <c r="T338" s="45">
        <f t="shared" si="183"/>
        <v>4.2105263157894736E-2</v>
      </c>
      <c r="U338" s="44">
        <f t="shared" si="186"/>
        <v>7.3431861794285347E-2</v>
      </c>
    </row>
    <row r="339" spans="1:21" ht="18" thickBot="1" x14ac:dyDescent="0.25">
      <c r="A339" s="78">
        <v>11</v>
      </c>
      <c r="B339" s="90" t="s">
        <v>42</v>
      </c>
      <c r="C339" s="45">
        <f t="shared" si="183"/>
        <v>-0.10526315789473684</v>
      </c>
      <c r="D339" s="45">
        <f t="shared" si="183"/>
        <v>0</v>
      </c>
      <c r="E339" s="45">
        <f t="shared" si="183"/>
        <v>0.16129032258064516</v>
      </c>
      <c r="F339" s="45">
        <f t="shared" si="183"/>
        <v>3.0303030303030304E-2</v>
      </c>
      <c r="G339" s="45">
        <f t="shared" si="183"/>
        <v>0</v>
      </c>
      <c r="H339" s="45">
        <f t="shared" si="183"/>
        <v>0</v>
      </c>
      <c r="I339" s="45">
        <f t="shared" si="183"/>
        <v>9.3023255813953487E-2</v>
      </c>
      <c r="J339" s="45">
        <f t="shared" si="183"/>
        <v>4.3478260869565216E-2</v>
      </c>
      <c r="K339" s="45">
        <f t="shared" si="183"/>
        <v>4.4117647058823532E-2</v>
      </c>
      <c r="L339" s="45">
        <f t="shared" si="183"/>
        <v>0.125</v>
      </c>
      <c r="M339" s="45">
        <f t="shared" si="183"/>
        <v>-6.5573770491803282E-2</v>
      </c>
      <c r="N339" s="45">
        <f t="shared" si="183"/>
        <v>7.792207792207792E-2</v>
      </c>
      <c r="O339" s="45">
        <f t="shared" si="183"/>
        <v>7.792207792207792E-2</v>
      </c>
      <c r="P339" s="45">
        <f t="shared" si="183"/>
        <v>6.5934065934065936E-2</v>
      </c>
      <c r="Q339" s="45">
        <f t="shared" si="183"/>
        <v>7.0588235294117646E-2</v>
      </c>
      <c r="R339" s="45">
        <f t="shared" si="183"/>
        <v>8.1081081081081086E-2</v>
      </c>
      <c r="S339" s="45">
        <f t="shared" si="183"/>
        <v>2.6666666666666668E-2</v>
      </c>
      <c r="T339" s="45">
        <f t="shared" si="183"/>
        <v>7.8651685393258425E-2</v>
      </c>
      <c r="U339" s="44">
        <f t="shared" si="186"/>
        <v>4.2734693709386151E-2</v>
      </c>
    </row>
    <row r="340" spans="1:21" ht="18" thickBot="1" x14ac:dyDescent="0.25">
      <c r="A340" s="78">
        <v>12</v>
      </c>
      <c r="B340" s="90" t="s">
        <v>42</v>
      </c>
      <c r="C340" s="45">
        <f t="shared" si="183"/>
        <v>0.1</v>
      </c>
      <c r="D340" s="45">
        <f t="shared" si="183"/>
        <v>0.38095238095238093</v>
      </c>
      <c r="E340" s="45">
        <f t="shared" si="183"/>
        <v>0.14705882352941177</v>
      </c>
      <c r="F340" s="45">
        <f t="shared" si="183"/>
        <v>0.19230769230769232</v>
      </c>
      <c r="G340" s="45">
        <f t="shared" si="183"/>
        <v>6.25E-2</v>
      </c>
      <c r="H340" s="45">
        <f t="shared" si="183"/>
        <v>5.128205128205128E-2</v>
      </c>
      <c r="I340" s="45">
        <f t="shared" si="183"/>
        <v>0.16666666666666666</v>
      </c>
      <c r="J340" s="45">
        <f t="shared" si="183"/>
        <v>-2.564102564102564E-2</v>
      </c>
      <c r="K340" s="45">
        <f t="shared" si="183"/>
        <v>6.0606060606060608E-2</v>
      </c>
      <c r="L340" s="45">
        <f t="shared" si="183"/>
        <v>3.0769230769230771E-2</v>
      </c>
      <c r="M340" s="45">
        <f t="shared" si="183"/>
        <v>0.12244897959183673</v>
      </c>
      <c r="N340" s="45">
        <f t="shared" si="183"/>
        <v>0.12307692307692308</v>
      </c>
      <c r="O340" s="45">
        <f t="shared" si="183"/>
        <v>5.6338028169014086E-2</v>
      </c>
      <c r="P340" s="45">
        <f t="shared" si="183"/>
        <v>5.6338028169014086E-2</v>
      </c>
      <c r="Q340" s="45">
        <f t="shared" si="183"/>
        <v>0.10588235294117647</v>
      </c>
      <c r="R340" s="45">
        <f t="shared" si="183"/>
        <v>2.5316455696202531E-2</v>
      </c>
      <c r="S340" s="45">
        <f t="shared" si="183"/>
        <v>-4.4117647058823532E-2</v>
      </c>
      <c r="T340" s="45">
        <f t="shared" si="183"/>
        <v>4.1095890410958902E-2</v>
      </c>
      <c r="U340" s="44">
        <f t="shared" si="186"/>
        <v>9.4810882415165415E-2</v>
      </c>
    </row>
    <row r="341" spans="1:21" ht="18" thickBot="1" x14ac:dyDescent="0.25">
      <c r="A341" s="47" t="s">
        <v>47</v>
      </c>
      <c r="B341" s="48"/>
      <c r="C341" s="49"/>
      <c r="D341" s="49"/>
      <c r="E341" s="49"/>
      <c r="F341" s="49">
        <f t="shared" ref="F341:T341" si="188">(B281-F285)/B281</f>
        <v>0.1951219512195122</v>
      </c>
      <c r="G341" s="49">
        <f t="shared" si="188"/>
        <v>0.21276595744680851</v>
      </c>
      <c r="H341" s="49">
        <f t="shared" si="188"/>
        <v>0.22916666666666666</v>
      </c>
      <c r="I341" s="49">
        <f t="shared" si="188"/>
        <v>0.14102564102564102</v>
      </c>
      <c r="J341" s="49">
        <f t="shared" si="188"/>
        <v>0.24545454545454545</v>
      </c>
      <c r="K341" s="49">
        <f t="shared" si="188"/>
        <v>3.5294117647058823E-2</v>
      </c>
      <c r="L341" s="49">
        <f t="shared" si="188"/>
        <v>0.15384615384615385</v>
      </c>
      <c r="M341" s="49">
        <f t="shared" si="188"/>
        <v>0.10227272727272728</v>
      </c>
      <c r="N341" s="49">
        <f t="shared" si="188"/>
        <v>0.125</v>
      </c>
      <c r="O341" s="49">
        <f t="shared" si="188"/>
        <v>2.4390243902439025E-2</v>
      </c>
      <c r="P341" s="49">
        <f t="shared" si="188"/>
        <v>8.6956521739130432E-2</v>
      </c>
      <c r="Q341" s="49">
        <f t="shared" si="188"/>
        <v>0.1134020618556701</v>
      </c>
      <c r="R341" s="49">
        <f t="shared" si="188"/>
        <v>-8.4210526315789472E-2</v>
      </c>
      <c r="S341" s="49">
        <f t="shared" si="188"/>
        <v>5.3191489361702128E-2</v>
      </c>
      <c r="T341" s="45">
        <f t="shared" si="188"/>
        <v>0.10344827586206896</v>
      </c>
      <c r="U341" s="44">
        <f t="shared" si="186"/>
        <v>0.11669125365159042</v>
      </c>
    </row>
    <row r="342" spans="1:21" ht="35" thickBot="1" x14ac:dyDescent="0.25">
      <c r="A342" s="47" t="s">
        <v>48</v>
      </c>
      <c r="B342" s="48"/>
      <c r="C342" s="49"/>
      <c r="D342" s="49"/>
      <c r="E342" s="49"/>
      <c r="F342" s="49"/>
      <c r="G342" s="49"/>
      <c r="H342" s="49"/>
      <c r="I342" s="49"/>
      <c r="J342" s="49">
        <f t="shared" ref="J342:T342" si="189">AVERAGE(F341:J341)</f>
        <v>0.20470695236263475</v>
      </c>
      <c r="K342" s="49">
        <f t="shared" si="189"/>
        <v>0.17274138564814409</v>
      </c>
      <c r="L342" s="49">
        <f t="shared" si="189"/>
        <v>0.16095742492801318</v>
      </c>
      <c r="M342" s="49">
        <f t="shared" si="189"/>
        <v>0.13557863704922529</v>
      </c>
      <c r="N342" s="49">
        <f t="shared" si="189"/>
        <v>0.1323735088440971</v>
      </c>
      <c r="O342" s="49">
        <f t="shared" si="189"/>
        <v>8.8160648533675806E-2</v>
      </c>
      <c r="P342" s="49">
        <f t="shared" si="189"/>
        <v>9.849312935209012E-2</v>
      </c>
      <c r="Q342" s="49">
        <f t="shared" si="189"/>
        <v>9.0404310953993372E-2</v>
      </c>
      <c r="R342" s="49">
        <f t="shared" si="189"/>
        <v>5.3107660236290023E-2</v>
      </c>
      <c r="S342" s="49">
        <f t="shared" si="189"/>
        <v>3.8745958108630449E-2</v>
      </c>
      <c r="T342" s="45">
        <f t="shared" si="189"/>
        <v>5.4557564500556432E-2</v>
      </c>
      <c r="U342" s="44">
        <f t="shared" si="186"/>
        <v>0.11752696160167941</v>
      </c>
    </row>
    <row r="343" spans="1:21" ht="18" thickBot="1" x14ac:dyDescent="0.25">
      <c r="A343" s="51" t="s">
        <v>49</v>
      </c>
      <c r="B343" s="52"/>
      <c r="C343" s="52"/>
      <c r="D343" s="52"/>
      <c r="E343" s="52"/>
      <c r="F343" s="52"/>
      <c r="G343" s="52">
        <f t="shared" ref="G343:L343" si="190">(B287-G292)/B287</f>
        <v>0.49152542372881358</v>
      </c>
      <c r="H343" s="52">
        <f t="shared" si="190"/>
        <v>0.47887323943661969</v>
      </c>
      <c r="I343" s="52">
        <f t="shared" si="190"/>
        <v>0.58333333333333337</v>
      </c>
      <c r="J343" s="52">
        <f t="shared" si="190"/>
        <v>0.56521739130434778</v>
      </c>
      <c r="K343" s="52">
        <f t="shared" si="190"/>
        <v>0.38</v>
      </c>
      <c r="L343" s="52">
        <f t="shared" si="190"/>
        <v>0.35714285714285715</v>
      </c>
      <c r="M343" s="52">
        <f t="shared" ref="M343:T343" si="191">(H287-M292)/H287</f>
        <v>0.44155844155844154</v>
      </c>
      <c r="N343" s="52">
        <f t="shared" si="191"/>
        <v>0.37362637362637363</v>
      </c>
      <c r="O343" s="52">
        <f t="shared" si="191"/>
        <v>0.31632653061224492</v>
      </c>
      <c r="P343" s="52">
        <f t="shared" si="191"/>
        <v>0.22093023255813954</v>
      </c>
      <c r="Q343" s="52">
        <f t="shared" si="191"/>
        <v>0.29629629629629628</v>
      </c>
      <c r="R343" s="52">
        <f t="shared" si="191"/>
        <v>0.20618556701030927</v>
      </c>
      <c r="S343" s="52">
        <f t="shared" si="191"/>
        <v>0.20224719101123595</v>
      </c>
      <c r="T343" s="111">
        <f t="shared" si="191"/>
        <v>0.33333333333333331</v>
      </c>
      <c r="U343" s="44">
        <f t="shared" si="186"/>
        <v>0.37794329827838563</v>
      </c>
    </row>
    <row r="344" spans="1:21" ht="35" thickBot="1" x14ac:dyDescent="0.25">
      <c r="A344" s="51" t="s">
        <v>50</v>
      </c>
      <c r="B344" s="52"/>
      <c r="C344" s="52"/>
      <c r="D344" s="52"/>
      <c r="E344" s="52"/>
      <c r="F344" s="52"/>
      <c r="G344" s="52"/>
      <c r="H344" s="52"/>
      <c r="I344" s="52"/>
      <c r="J344" s="49"/>
      <c r="K344" s="49">
        <f t="shared" ref="K344:Q344" si="192">AVERAGE(G343:K343)</f>
        <v>0.49978987756062282</v>
      </c>
      <c r="L344" s="49">
        <f t="shared" si="192"/>
        <v>0.47291336424343156</v>
      </c>
      <c r="M344" s="49">
        <f t="shared" si="192"/>
        <v>0.46545040466779597</v>
      </c>
      <c r="N344" s="49">
        <f t="shared" si="192"/>
        <v>0.42350901272640407</v>
      </c>
      <c r="O344" s="49">
        <f t="shared" si="192"/>
        <v>0.37373084058798345</v>
      </c>
      <c r="P344" s="49">
        <f t="shared" si="192"/>
        <v>0.34191688709961132</v>
      </c>
      <c r="Q344" s="49">
        <f t="shared" si="192"/>
        <v>0.32974757493029916</v>
      </c>
      <c r="R344" s="49">
        <f>AVERAGE(N343:R343)</f>
        <v>0.28267300002067269</v>
      </c>
      <c r="S344" s="49">
        <f>AVERAGE(O343:S343)</f>
        <v>0.24839716349764518</v>
      </c>
      <c r="T344" s="45">
        <f>AVERAGE(P343:T343)</f>
        <v>0.25179852404186287</v>
      </c>
      <c r="U344" s="44">
        <f t="shared" si="186"/>
        <v>0.38201423614827401</v>
      </c>
    </row>
    <row r="346" spans="1:21" ht="16" x14ac:dyDescent="0.2">
      <c r="A346" s="140" t="s">
        <v>102</v>
      </c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2"/>
    </row>
    <row r="347" spans="1:21" ht="17" thickBo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21" ht="18" thickBot="1" x14ac:dyDescent="0.25">
      <c r="A348" s="54"/>
      <c r="B348" s="54" t="s">
        <v>0</v>
      </c>
      <c r="C348" s="54" t="s">
        <v>1</v>
      </c>
      <c r="D348" s="54" t="s">
        <v>2</v>
      </c>
      <c r="E348" s="54" t="s">
        <v>3</v>
      </c>
      <c r="F348" s="54" t="s">
        <v>4</v>
      </c>
      <c r="G348" s="54" t="s">
        <v>5</v>
      </c>
      <c r="H348" s="54" t="s">
        <v>6</v>
      </c>
      <c r="I348" s="54" t="s">
        <v>7</v>
      </c>
      <c r="J348" s="54" t="s">
        <v>8</v>
      </c>
      <c r="K348" s="54" t="s">
        <v>9</v>
      </c>
      <c r="L348" s="54" t="s">
        <v>10</v>
      </c>
      <c r="M348" s="54" t="s">
        <v>66</v>
      </c>
      <c r="N348" s="54" t="s">
        <v>75</v>
      </c>
      <c r="O348" s="54" t="s">
        <v>76</v>
      </c>
      <c r="P348" s="54" t="s">
        <v>77</v>
      </c>
      <c r="Q348" s="54" t="s">
        <v>78</v>
      </c>
      <c r="R348" s="54" t="s">
        <v>79</v>
      </c>
      <c r="S348" s="54" t="s">
        <v>81</v>
      </c>
      <c r="T348" s="54" t="s">
        <v>87</v>
      </c>
    </row>
    <row r="349" spans="1:21" ht="18" thickBot="1" x14ac:dyDescent="0.25">
      <c r="A349" s="38" t="s">
        <v>11</v>
      </c>
      <c r="B349" s="55">
        <v>157</v>
      </c>
      <c r="C349" s="55">
        <v>206</v>
      </c>
      <c r="D349" s="55">
        <v>175</v>
      </c>
      <c r="E349" s="55">
        <v>204</v>
      </c>
      <c r="F349" s="59">
        <v>205</v>
      </c>
      <c r="G349" s="56">
        <v>209</v>
      </c>
      <c r="H349" s="56">
        <v>184</v>
      </c>
      <c r="I349" s="56">
        <v>220</v>
      </c>
      <c r="J349" s="56">
        <v>236</v>
      </c>
      <c r="K349" s="56">
        <v>252</v>
      </c>
      <c r="L349" s="56">
        <v>255</v>
      </c>
      <c r="M349" s="56">
        <v>267</v>
      </c>
      <c r="N349" s="56">
        <v>265</v>
      </c>
      <c r="O349" s="56">
        <v>279</v>
      </c>
      <c r="P349" s="56">
        <v>254</v>
      </c>
      <c r="Q349" s="56">
        <v>264</v>
      </c>
      <c r="R349" s="56">
        <v>299</v>
      </c>
      <c r="S349" s="56">
        <v>259</v>
      </c>
      <c r="T349" s="56">
        <v>233</v>
      </c>
    </row>
    <row r="350" spans="1:21" ht="17" thickBot="1" x14ac:dyDescent="0.25">
      <c r="A350" s="38">
        <v>1</v>
      </c>
      <c r="B350" s="55">
        <v>154</v>
      </c>
      <c r="C350" s="55">
        <v>161</v>
      </c>
      <c r="D350" s="55">
        <v>211</v>
      </c>
      <c r="E350" s="55">
        <v>173</v>
      </c>
      <c r="F350" s="59">
        <v>200</v>
      </c>
      <c r="G350" s="56">
        <v>210</v>
      </c>
      <c r="H350" s="56">
        <v>217</v>
      </c>
      <c r="I350" s="56">
        <v>195</v>
      </c>
      <c r="J350" s="56">
        <v>234</v>
      </c>
      <c r="K350" s="56">
        <v>229</v>
      </c>
      <c r="L350" s="56">
        <v>244</v>
      </c>
      <c r="M350" s="56">
        <v>249</v>
      </c>
      <c r="N350" s="187">
        <v>268</v>
      </c>
      <c r="O350" s="187">
        <v>274</v>
      </c>
      <c r="P350" s="187">
        <v>278</v>
      </c>
      <c r="Q350" s="187">
        <v>258</v>
      </c>
      <c r="R350" s="187">
        <v>283</v>
      </c>
      <c r="S350" s="187">
        <v>307</v>
      </c>
      <c r="T350" s="200">
        <v>282</v>
      </c>
    </row>
    <row r="351" spans="1:21" ht="17" thickBot="1" x14ac:dyDescent="0.25">
      <c r="A351" s="38">
        <v>2</v>
      </c>
      <c r="B351" s="55">
        <v>137</v>
      </c>
      <c r="C351" s="55">
        <v>143</v>
      </c>
      <c r="D351" s="55">
        <v>159</v>
      </c>
      <c r="E351" s="55">
        <v>196</v>
      </c>
      <c r="F351" s="57">
        <v>160</v>
      </c>
      <c r="G351" s="56">
        <v>195</v>
      </c>
      <c r="H351" s="56">
        <v>210</v>
      </c>
      <c r="I351" s="56">
        <v>199</v>
      </c>
      <c r="J351" s="56">
        <v>179</v>
      </c>
      <c r="K351" s="56">
        <v>222</v>
      </c>
      <c r="L351" s="56">
        <v>216</v>
      </c>
      <c r="M351" s="56">
        <v>240</v>
      </c>
      <c r="N351" s="187">
        <v>239</v>
      </c>
      <c r="O351" s="187">
        <v>258</v>
      </c>
      <c r="P351" s="187">
        <v>271</v>
      </c>
      <c r="Q351" s="187">
        <v>272</v>
      </c>
      <c r="R351" s="187">
        <v>253</v>
      </c>
      <c r="S351" s="187">
        <v>264</v>
      </c>
      <c r="T351" s="200">
        <v>300</v>
      </c>
    </row>
    <row r="352" spans="1:21" ht="17" thickBot="1" x14ac:dyDescent="0.25">
      <c r="A352" s="38">
        <v>3</v>
      </c>
      <c r="B352" s="55">
        <v>158</v>
      </c>
      <c r="C352" s="55">
        <v>136</v>
      </c>
      <c r="D352" s="55">
        <v>153</v>
      </c>
      <c r="E352" s="55">
        <v>152</v>
      </c>
      <c r="F352" s="57">
        <v>190</v>
      </c>
      <c r="G352" s="56">
        <v>153</v>
      </c>
      <c r="H352" s="56">
        <v>188</v>
      </c>
      <c r="I352" s="56">
        <v>201</v>
      </c>
      <c r="J352" s="56">
        <v>193</v>
      </c>
      <c r="K352" s="56">
        <v>167</v>
      </c>
      <c r="L352" s="56">
        <v>211</v>
      </c>
      <c r="M352" s="56">
        <v>204</v>
      </c>
      <c r="N352" s="187">
        <v>228</v>
      </c>
      <c r="O352" s="187">
        <v>247</v>
      </c>
      <c r="P352" s="187">
        <v>255</v>
      </c>
      <c r="Q352" s="187">
        <v>252</v>
      </c>
      <c r="R352" s="187">
        <v>254</v>
      </c>
      <c r="S352" s="187">
        <v>239</v>
      </c>
      <c r="T352" s="200">
        <v>250</v>
      </c>
    </row>
    <row r="353" spans="1:20" ht="17" thickBot="1" x14ac:dyDescent="0.25">
      <c r="A353" s="38">
        <v>4</v>
      </c>
      <c r="B353" s="55">
        <v>117</v>
      </c>
      <c r="C353" s="55">
        <v>151</v>
      </c>
      <c r="D353" s="55">
        <v>133</v>
      </c>
      <c r="E353" s="55">
        <v>146</v>
      </c>
      <c r="F353" s="57">
        <v>135</v>
      </c>
      <c r="G353" s="56">
        <v>173</v>
      </c>
      <c r="H353" s="56">
        <v>143</v>
      </c>
      <c r="I353" s="56">
        <v>178</v>
      </c>
      <c r="J353" s="56">
        <v>196</v>
      </c>
      <c r="K353" s="56">
        <v>185</v>
      </c>
      <c r="L353" s="56">
        <v>157</v>
      </c>
      <c r="M353" s="56">
        <v>201</v>
      </c>
      <c r="N353" s="187">
        <v>199</v>
      </c>
      <c r="O353" s="187">
        <v>222</v>
      </c>
      <c r="P353" s="187">
        <v>250</v>
      </c>
      <c r="Q353" s="187">
        <v>247</v>
      </c>
      <c r="R353" s="187">
        <v>240</v>
      </c>
      <c r="S353" s="187">
        <v>230</v>
      </c>
      <c r="T353" s="200">
        <v>231</v>
      </c>
    </row>
    <row r="354" spans="1:20" ht="17" thickBot="1" x14ac:dyDescent="0.25">
      <c r="A354" s="38">
        <v>5</v>
      </c>
      <c r="B354" s="55">
        <v>141</v>
      </c>
      <c r="C354" s="55">
        <v>111</v>
      </c>
      <c r="D354" s="55">
        <v>151</v>
      </c>
      <c r="E354" s="55">
        <v>120</v>
      </c>
      <c r="F354" s="57">
        <v>140</v>
      </c>
      <c r="G354" s="56">
        <v>139</v>
      </c>
      <c r="H354" s="56">
        <v>179</v>
      </c>
      <c r="I354" s="56">
        <v>147</v>
      </c>
      <c r="J354" s="56">
        <v>170</v>
      </c>
      <c r="K354" s="56">
        <v>189</v>
      </c>
      <c r="L354" s="56">
        <v>171</v>
      </c>
      <c r="M354" s="56">
        <v>154</v>
      </c>
      <c r="N354" s="187">
        <v>200</v>
      </c>
      <c r="O354" s="187">
        <v>196</v>
      </c>
      <c r="P354" s="187">
        <v>214</v>
      </c>
      <c r="Q354" s="187">
        <v>239</v>
      </c>
      <c r="R354" s="187">
        <v>232</v>
      </c>
      <c r="S354" s="187">
        <v>221</v>
      </c>
      <c r="T354" s="200">
        <v>217</v>
      </c>
    </row>
    <row r="355" spans="1:20" ht="17" thickBot="1" x14ac:dyDescent="0.25">
      <c r="A355" s="38">
        <v>6</v>
      </c>
      <c r="B355" s="55">
        <v>100</v>
      </c>
      <c r="C355" s="55">
        <v>135</v>
      </c>
      <c r="D355" s="55">
        <v>109</v>
      </c>
      <c r="E355" s="55">
        <v>135</v>
      </c>
      <c r="F355" s="59">
        <v>118</v>
      </c>
      <c r="G355" s="56">
        <v>133</v>
      </c>
      <c r="H355" s="56">
        <v>132</v>
      </c>
      <c r="I355" s="56">
        <v>174</v>
      </c>
      <c r="J355" s="56">
        <v>143</v>
      </c>
      <c r="K355" s="56">
        <v>169</v>
      </c>
      <c r="L355" s="56">
        <v>180</v>
      </c>
      <c r="M355" s="56">
        <v>174</v>
      </c>
      <c r="N355" s="187">
        <v>149</v>
      </c>
      <c r="O355" s="187">
        <v>199</v>
      </c>
      <c r="P355" s="187">
        <v>204</v>
      </c>
      <c r="Q355" s="187">
        <v>205</v>
      </c>
      <c r="R355" s="187">
        <v>228</v>
      </c>
      <c r="S355" s="187">
        <v>236</v>
      </c>
      <c r="T355" s="200">
        <v>220</v>
      </c>
    </row>
    <row r="356" spans="1:20" ht="17" thickBot="1" x14ac:dyDescent="0.25">
      <c r="A356" s="38">
        <v>7</v>
      </c>
      <c r="B356" s="55">
        <v>102</v>
      </c>
      <c r="C356" s="55">
        <v>96</v>
      </c>
      <c r="D356" s="55">
        <v>129</v>
      </c>
      <c r="E356" s="55">
        <v>99</v>
      </c>
      <c r="F356" s="57">
        <v>134</v>
      </c>
      <c r="G356" s="56">
        <v>109</v>
      </c>
      <c r="H356" s="56">
        <v>127</v>
      </c>
      <c r="I356" s="56">
        <v>128</v>
      </c>
      <c r="J356" s="56">
        <v>162</v>
      </c>
      <c r="K356" s="56">
        <v>148</v>
      </c>
      <c r="L356" s="56">
        <v>154</v>
      </c>
      <c r="M356" s="56">
        <v>167</v>
      </c>
      <c r="N356" s="187">
        <v>161</v>
      </c>
      <c r="O356" s="187">
        <v>136</v>
      </c>
      <c r="P356" s="187">
        <v>194</v>
      </c>
      <c r="Q356" s="187">
        <v>187</v>
      </c>
      <c r="R356" s="187">
        <v>189</v>
      </c>
      <c r="S356" s="187">
        <v>196</v>
      </c>
      <c r="T356" s="200">
        <v>229</v>
      </c>
    </row>
    <row r="357" spans="1:20" ht="17" thickBot="1" x14ac:dyDescent="0.25">
      <c r="A357" s="38">
        <v>8</v>
      </c>
      <c r="B357" s="55">
        <v>123</v>
      </c>
      <c r="C357" s="55">
        <v>93</v>
      </c>
      <c r="D357" s="55">
        <v>93</v>
      </c>
      <c r="E357" s="55">
        <v>124</v>
      </c>
      <c r="F357" s="57">
        <v>97</v>
      </c>
      <c r="G357" s="56">
        <v>130</v>
      </c>
      <c r="H357" s="56">
        <v>109</v>
      </c>
      <c r="I357" s="56">
        <v>125</v>
      </c>
      <c r="J357" s="56">
        <v>128</v>
      </c>
      <c r="K357" s="56">
        <v>155</v>
      </c>
      <c r="L357" s="56">
        <v>142</v>
      </c>
      <c r="M357" s="56">
        <v>148</v>
      </c>
      <c r="N357" s="187">
        <v>165</v>
      </c>
      <c r="O357" s="187">
        <v>164</v>
      </c>
      <c r="P357" s="187">
        <v>136</v>
      </c>
      <c r="Q357" s="187">
        <v>190</v>
      </c>
      <c r="R357" s="187">
        <v>181</v>
      </c>
      <c r="S357" s="187">
        <v>189</v>
      </c>
      <c r="T357" s="200">
        <v>190</v>
      </c>
    </row>
    <row r="358" spans="1:20" ht="17" thickBot="1" x14ac:dyDescent="0.25">
      <c r="A358" s="38">
        <v>9</v>
      </c>
      <c r="B358" s="55">
        <v>100</v>
      </c>
      <c r="C358" s="55">
        <v>117</v>
      </c>
      <c r="D358" s="55">
        <v>93</v>
      </c>
      <c r="E358" s="55">
        <v>89</v>
      </c>
      <c r="F358" s="57">
        <v>119</v>
      </c>
      <c r="G358" s="56">
        <v>93</v>
      </c>
      <c r="H358" s="56">
        <v>123</v>
      </c>
      <c r="I358" s="56">
        <v>109</v>
      </c>
      <c r="J358" s="56">
        <v>123</v>
      </c>
      <c r="K358" s="56">
        <v>122</v>
      </c>
      <c r="L358" s="56">
        <v>149</v>
      </c>
      <c r="M358" s="56">
        <v>139</v>
      </c>
      <c r="N358" s="187">
        <v>147</v>
      </c>
      <c r="O358" s="187">
        <v>164</v>
      </c>
      <c r="P358" s="187">
        <v>151</v>
      </c>
      <c r="Q358" s="187">
        <v>137</v>
      </c>
      <c r="R358" s="187">
        <v>183</v>
      </c>
      <c r="S358" s="187">
        <v>164</v>
      </c>
      <c r="T358" s="200">
        <v>186</v>
      </c>
    </row>
    <row r="359" spans="1:20" ht="17" thickBot="1" x14ac:dyDescent="0.25">
      <c r="A359" s="38">
        <v>10</v>
      </c>
      <c r="B359" s="55">
        <v>85</v>
      </c>
      <c r="C359" s="55">
        <v>91</v>
      </c>
      <c r="D359" s="55">
        <v>56</v>
      </c>
      <c r="E359" s="55">
        <v>81</v>
      </c>
      <c r="F359" s="57">
        <v>79</v>
      </c>
      <c r="G359" s="56">
        <v>108</v>
      </c>
      <c r="H359" s="56">
        <v>80</v>
      </c>
      <c r="I359" s="56">
        <v>120</v>
      </c>
      <c r="J359" s="56">
        <v>93</v>
      </c>
      <c r="K359" s="56">
        <v>126</v>
      </c>
      <c r="L359" s="56">
        <v>114</v>
      </c>
      <c r="M359" s="56">
        <v>137</v>
      </c>
      <c r="N359" s="187">
        <v>118</v>
      </c>
      <c r="O359" s="187">
        <v>119</v>
      </c>
      <c r="P359" s="187">
        <v>153</v>
      </c>
      <c r="Q359" s="187">
        <v>147</v>
      </c>
      <c r="R359" s="187">
        <v>127</v>
      </c>
      <c r="S359" s="187">
        <v>171</v>
      </c>
      <c r="T359" s="200">
        <v>162</v>
      </c>
    </row>
    <row r="360" spans="1:20" ht="17" thickBot="1" x14ac:dyDescent="0.25">
      <c r="A360" s="38">
        <v>11</v>
      </c>
      <c r="B360" s="55">
        <v>74</v>
      </c>
      <c r="C360" s="55">
        <v>89</v>
      </c>
      <c r="D360" s="55">
        <v>78</v>
      </c>
      <c r="E360" s="55">
        <v>70</v>
      </c>
      <c r="F360" s="57">
        <v>83</v>
      </c>
      <c r="G360" s="56">
        <v>69</v>
      </c>
      <c r="H360" s="56">
        <v>103</v>
      </c>
      <c r="I360" s="56">
        <v>73</v>
      </c>
      <c r="J360" s="56">
        <v>108</v>
      </c>
      <c r="K360" s="56">
        <v>86</v>
      </c>
      <c r="L360" s="56">
        <v>113</v>
      </c>
      <c r="M360" s="56">
        <v>101</v>
      </c>
      <c r="N360" s="187">
        <v>124</v>
      </c>
      <c r="O360" s="187">
        <v>113</v>
      </c>
      <c r="P360" s="187">
        <v>106</v>
      </c>
      <c r="Q360" s="187">
        <v>139</v>
      </c>
      <c r="R360" s="187">
        <v>130</v>
      </c>
      <c r="S360" s="187">
        <v>118</v>
      </c>
      <c r="T360" s="200">
        <v>133</v>
      </c>
    </row>
    <row r="361" spans="1:20" ht="17" thickBot="1" x14ac:dyDescent="0.25">
      <c r="A361" s="38">
        <v>12</v>
      </c>
      <c r="B361" s="55">
        <v>57</v>
      </c>
      <c r="C361" s="55">
        <v>61</v>
      </c>
      <c r="D361" s="55">
        <v>74</v>
      </c>
      <c r="E361" s="55">
        <v>73</v>
      </c>
      <c r="F361" s="57">
        <v>97</v>
      </c>
      <c r="G361" s="56">
        <v>80</v>
      </c>
      <c r="H361" s="56">
        <v>64</v>
      </c>
      <c r="I361" s="56">
        <v>100</v>
      </c>
      <c r="J361" s="56">
        <v>72</v>
      </c>
      <c r="K361" s="56">
        <v>107</v>
      </c>
      <c r="L361" s="56">
        <v>85</v>
      </c>
      <c r="M361" s="56">
        <v>100</v>
      </c>
      <c r="N361" s="187">
        <v>88</v>
      </c>
      <c r="O361" s="187">
        <v>116</v>
      </c>
      <c r="P361" s="187">
        <v>106</v>
      </c>
      <c r="Q361" s="187">
        <v>97</v>
      </c>
      <c r="R361" s="187">
        <v>136</v>
      </c>
      <c r="S361" s="187">
        <v>124</v>
      </c>
      <c r="T361" s="200">
        <v>103</v>
      </c>
    </row>
    <row r="362" spans="1:20" ht="18" thickBot="1" x14ac:dyDescent="0.25">
      <c r="A362" s="38" t="s">
        <v>13</v>
      </c>
      <c r="B362" s="55"/>
      <c r="C362" s="55"/>
      <c r="D362" s="55"/>
      <c r="E362" s="55"/>
      <c r="F362" s="57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</row>
    <row r="363" spans="1:20" ht="18" thickBot="1" x14ac:dyDescent="0.25">
      <c r="A363" s="60" t="s">
        <v>14</v>
      </c>
      <c r="B363" s="61">
        <f>SUM(B349:B361)</f>
        <v>1505</v>
      </c>
      <c r="C363" s="61">
        <f>SUM(C349:C361)</f>
        <v>1590</v>
      </c>
      <c r="D363" s="61">
        <f>SUM(D349:D361)</f>
        <v>1614</v>
      </c>
      <c r="E363" s="61">
        <f>SUM(E349:E361)</f>
        <v>1662</v>
      </c>
      <c r="F363" s="61">
        <f t="shared" ref="F363:K363" si="193">SUM(F349:F361)</f>
        <v>1757</v>
      </c>
      <c r="G363" s="61">
        <f t="shared" si="193"/>
        <v>1801</v>
      </c>
      <c r="H363" s="61">
        <f t="shared" si="193"/>
        <v>1859</v>
      </c>
      <c r="I363" s="61">
        <f t="shared" si="193"/>
        <v>1969</v>
      </c>
      <c r="J363" s="61">
        <f t="shared" si="193"/>
        <v>2037</v>
      </c>
      <c r="K363" s="61">
        <f t="shared" si="193"/>
        <v>2157</v>
      </c>
      <c r="L363" s="61">
        <f t="shared" ref="L363:Q363" si="194">SUM(L349:L361)</f>
        <v>2191</v>
      </c>
      <c r="M363" s="61">
        <f t="shared" si="194"/>
        <v>2281</v>
      </c>
      <c r="N363" s="61">
        <f t="shared" si="194"/>
        <v>2351</v>
      </c>
      <c r="O363" s="61">
        <f t="shared" si="194"/>
        <v>2487</v>
      </c>
      <c r="P363" s="61">
        <f t="shared" si="194"/>
        <v>2572</v>
      </c>
      <c r="Q363" s="61">
        <f t="shared" si="194"/>
        <v>2634</v>
      </c>
      <c r="R363" s="61">
        <f t="shared" ref="R363:S363" si="195">SUM(R349:R361)</f>
        <v>2735</v>
      </c>
      <c r="S363" s="61">
        <f t="shared" si="195"/>
        <v>2718</v>
      </c>
      <c r="T363" s="201">
        <f t="shared" ref="T363" si="196">SUM(T349:T361)</f>
        <v>2736</v>
      </c>
    </row>
    <row r="364" spans="1:20" ht="35" thickBot="1" x14ac:dyDescent="0.25">
      <c r="A364" s="60" t="s">
        <v>51</v>
      </c>
      <c r="B364" s="62"/>
      <c r="C364" s="63">
        <f>((C363-B363)/B363)</f>
        <v>5.647840531561462E-2</v>
      </c>
      <c r="D364" s="63">
        <f>((D363-C363)/C363)</f>
        <v>1.509433962264151E-2</v>
      </c>
      <c r="E364" s="63">
        <f>((E363-D363)/D363)</f>
        <v>2.9739776951672861E-2</v>
      </c>
      <c r="F364" s="63">
        <f>((F363-E363)/E363)</f>
        <v>5.7160048134777375E-2</v>
      </c>
      <c r="G364" s="63">
        <f t="shared" ref="G364:L364" si="197">((G363-F363)/F363)</f>
        <v>2.5042686397268071E-2</v>
      </c>
      <c r="H364" s="63">
        <f t="shared" si="197"/>
        <v>3.2204330927262631E-2</v>
      </c>
      <c r="I364" s="63">
        <f t="shared" si="197"/>
        <v>5.9171597633136092E-2</v>
      </c>
      <c r="J364" s="63">
        <f t="shared" si="197"/>
        <v>3.4535297105129509E-2</v>
      </c>
      <c r="K364" s="63">
        <f t="shared" si="197"/>
        <v>5.8910162002945507E-2</v>
      </c>
      <c r="L364" s="63">
        <f t="shared" si="197"/>
        <v>1.5762633286972649E-2</v>
      </c>
      <c r="M364" s="63">
        <f t="shared" ref="M364:T364" si="198">((M363-L363)/L363)</f>
        <v>4.1077133728890915E-2</v>
      </c>
      <c r="N364" s="63">
        <f t="shared" si="198"/>
        <v>3.0688294607628234E-2</v>
      </c>
      <c r="O364" s="63">
        <f t="shared" si="198"/>
        <v>5.7847724372607399E-2</v>
      </c>
      <c r="P364" s="63">
        <f t="shared" si="198"/>
        <v>3.4177724165661443E-2</v>
      </c>
      <c r="Q364" s="63">
        <f t="shared" si="198"/>
        <v>2.410575427682737E-2</v>
      </c>
      <c r="R364" s="63">
        <f t="shared" si="198"/>
        <v>3.8344722854973423E-2</v>
      </c>
      <c r="S364" s="63">
        <f t="shared" si="198"/>
        <v>-6.2157221206581353E-3</v>
      </c>
      <c r="T364" s="63">
        <f t="shared" si="198"/>
        <v>6.6225165562913907E-3</v>
      </c>
    </row>
    <row r="365" spans="1:20" ht="52" thickBot="1" x14ac:dyDescent="0.25">
      <c r="A365" s="60" t="s">
        <v>16</v>
      </c>
      <c r="B365" s="63"/>
      <c r="C365" s="63"/>
      <c r="D365" s="63"/>
      <c r="E365" s="63"/>
      <c r="F365" s="63"/>
      <c r="G365" s="63">
        <f t="shared" ref="G365:T365" si="199">(G363-B363)/B363</f>
        <v>0.19667774086378736</v>
      </c>
      <c r="H365" s="63">
        <f t="shared" si="199"/>
        <v>0.16918238993710691</v>
      </c>
      <c r="I365" s="63">
        <f t="shared" si="199"/>
        <v>0.21995043370508055</v>
      </c>
      <c r="J365" s="63">
        <f t="shared" si="199"/>
        <v>0.22563176895306858</v>
      </c>
      <c r="K365" s="63">
        <f t="shared" si="199"/>
        <v>0.22766078542970974</v>
      </c>
      <c r="L365" s="63">
        <f t="shared" si="199"/>
        <v>0.21654636313159356</v>
      </c>
      <c r="M365" s="63">
        <f t="shared" si="199"/>
        <v>0.22700376546530393</v>
      </c>
      <c r="N365" s="63">
        <f t="shared" si="199"/>
        <v>0.19400711020822753</v>
      </c>
      <c r="O365" s="63">
        <f t="shared" si="199"/>
        <v>0.22091310751104565</v>
      </c>
      <c r="P365" s="63">
        <f t="shared" si="199"/>
        <v>0.1923968474733426</v>
      </c>
      <c r="Q365" s="63">
        <f t="shared" si="199"/>
        <v>0.20219078046554084</v>
      </c>
      <c r="R365" s="63">
        <f t="shared" si="199"/>
        <v>0.19903551074090312</v>
      </c>
      <c r="S365" s="63">
        <f t="shared" si="199"/>
        <v>0.15610378562313909</v>
      </c>
      <c r="T365" s="63">
        <f t="shared" si="199"/>
        <v>0.10012062726176116</v>
      </c>
    </row>
    <row r="366" spans="1:20" ht="52" thickBot="1" x14ac:dyDescent="0.25">
      <c r="A366" s="60" t="s">
        <v>17</v>
      </c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>
        <f t="shared" ref="L366:T366" si="200">(L363-B363)/B363</f>
        <v>0.45581395348837211</v>
      </c>
      <c r="M366" s="63">
        <f t="shared" si="200"/>
        <v>0.43459119496855347</v>
      </c>
      <c r="N366" s="63">
        <f t="shared" si="200"/>
        <v>0.45662949194547708</v>
      </c>
      <c r="O366" s="63">
        <f t="shared" si="200"/>
        <v>0.49638989169675091</v>
      </c>
      <c r="P366" s="63">
        <f t="shared" si="200"/>
        <v>0.46385885031303359</v>
      </c>
      <c r="Q366" s="63">
        <f t="shared" si="200"/>
        <v>0.46252082176568571</v>
      </c>
      <c r="R366" s="63">
        <f t="shared" si="200"/>
        <v>0.471221086605702</v>
      </c>
      <c r="S366" s="63">
        <f t="shared" si="200"/>
        <v>0.38039614017267648</v>
      </c>
      <c r="T366" s="63">
        <f t="shared" si="200"/>
        <v>0.34315169366715759</v>
      </c>
    </row>
    <row r="367" spans="1:20" ht="35" thickBot="1" x14ac:dyDescent="0.25">
      <c r="A367" s="60" t="s">
        <v>18</v>
      </c>
      <c r="B367" s="64">
        <v>22399</v>
      </c>
      <c r="C367" s="64">
        <v>22236</v>
      </c>
      <c r="D367" s="64">
        <v>22099</v>
      </c>
      <c r="E367" s="64">
        <v>21889</v>
      </c>
      <c r="F367" s="64">
        <v>21665</v>
      </c>
      <c r="G367" s="92">
        <v>21737</v>
      </c>
      <c r="H367" s="92">
        <v>21822</v>
      </c>
      <c r="I367" s="92">
        <v>21778</v>
      </c>
      <c r="J367" s="92">
        <v>21561</v>
      </c>
      <c r="K367" s="92">
        <v>21328</v>
      </c>
      <c r="L367" s="92">
        <v>21293</v>
      </c>
      <c r="M367" s="92">
        <v>21327</v>
      </c>
      <c r="N367" s="92">
        <v>21582</v>
      </c>
      <c r="O367" s="92">
        <v>22092</v>
      </c>
      <c r="P367" s="92">
        <v>22375</v>
      </c>
      <c r="Q367" s="92">
        <v>22735</v>
      </c>
      <c r="R367" s="92">
        <v>23209</v>
      </c>
      <c r="S367" s="92">
        <v>23357</v>
      </c>
      <c r="T367" s="92">
        <v>23609</v>
      </c>
    </row>
    <row r="368" spans="1:20" ht="52" thickBot="1" x14ac:dyDescent="0.25">
      <c r="A368" s="60" t="s">
        <v>19</v>
      </c>
      <c r="B368" s="66"/>
      <c r="C368" s="63">
        <f t="shared" ref="C368:T368" si="201">(C367-B367)/B367</f>
        <v>-7.2771105852939867E-3</v>
      </c>
      <c r="D368" s="63">
        <f t="shared" si="201"/>
        <v>-6.1611800683576187E-3</v>
      </c>
      <c r="E368" s="63">
        <f t="shared" si="201"/>
        <v>-9.5026924295216978E-3</v>
      </c>
      <c r="F368" s="63">
        <f t="shared" si="201"/>
        <v>-1.0233450591621363E-2</v>
      </c>
      <c r="G368" s="63">
        <f t="shared" si="201"/>
        <v>3.323332564043388E-3</v>
      </c>
      <c r="H368" s="63">
        <f t="shared" si="201"/>
        <v>3.91038321755532E-3</v>
      </c>
      <c r="I368" s="63">
        <f t="shared" si="201"/>
        <v>-2.0163138117496103E-3</v>
      </c>
      <c r="J368" s="63">
        <f t="shared" si="201"/>
        <v>-9.9641840389383778E-3</v>
      </c>
      <c r="K368" s="63">
        <f t="shared" si="201"/>
        <v>-1.0806548861370066E-2</v>
      </c>
      <c r="L368" s="63">
        <f t="shared" si="201"/>
        <v>-1.6410352588147037E-3</v>
      </c>
      <c r="M368" s="63">
        <f t="shared" si="201"/>
        <v>1.5967688911848964E-3</v>
      </c>
      <c r="N368" s="63">
        <f t="shared" si="201"/>
        <v>1.1956674637783092E-2</v>
      </c>
      <c r="O368" s="63">
        <f t="shared" si="201"/>
        <v>2.363080344731721E-2</v>
      </c>
      <c r="P368" s="63">
        <f t="shared" si="201"/>
        <v>1.2810066992576499E-2</v>
      </c>
      <c r="Q368" s="63">
        <f t="shared" si="201"/>
        <v>1.6089385474860336E-2</v>
      </c>
      <c r="R368" s="63">
        <f t="shared" si="201"/>
        <v>2.0848911370134154E-2</v>
      </c>
      <c r="S368" s="63">
        <f t="shared" si="201"/>
        <v>6.3768365720194755E-3</v>
      </c>
      <c r="T368" s="63">
        <f t="shared" si="201"/>
        <v>1.0789056813803143E-2</v>
      </c>
    </row>
    <row r="369" spans="1:21" ht="52" thickBot="1" x14ac:dyDescent="0.25">
      <c r="A369" s="60" t="s">
        <v>20</v>
      </c>
      <c r="B369" s="66"/>
      <c r="C369" s="67"/>
      <c r="D369" s="67"/>
      <c r="E369" s="67"/>
      <c r="F369" s="67"/>
      <c r="G369" s="63">
        <f t="shared" ref="G369:T369" si="202">(G367-B367)/B367</f>
        <v>-2.955489084334122E-2</v>
      </c>
      <c r="H369" s="63">
        <f t="shared" si="202"/>
        <v>-1.8618456556934702E-2</v>
      </c>
      <c r="I369" s="63">
        <f t="shared" si="202"/>
        <v>-1.452554414226888E-2</v>
      </c>
      <c r="J369" s="63">
        <f t="shared" si="202"/>
        <v>-1.4984695509159852E-2</v>
      </c>
      <c r="K369" s="63">
        <f t="shared" si="202"/>
        <v>-1.5555042695591969E-2</v>
      </c>
      <c r="L369" s="63">
        <f t="shared" si="202"/>
        <v>-2.0426001748171319E-2</v>
      </c>
      <c r="M369" s="63">
        <f t="shared" si="202"/>
        <v>-2.2683530382183119E-2</v>
      </c>
      <c r="N369" s="63">
        <f t="shared" si="202"/>
        <v>-8.9999081642024061E-3</v>
      </c>
      <c r="O369" s="63">
        <f t="shared" si="202"/>
        <v>2.462780019479616E-2</v>
      </c>
      <c r="P369" s="63">
        <f t="shared" si="202"/>
        <v>4.909039759939985E-2</v>
      </c>
      <c r="Q369" s="63">
        <f t="shared" si="202"/>
        <v>6.772178650260649E-2</v>
      </c>
      <c r="R369" s="63">
        <f t="shared" si="202"/>
        <v>8.8244947718854036E-2</v>
      </c>
      <c r="S369" s="63">
        <f t="shared" si="202"/>
        <v>8.2244462978407928E-2</v>
      </c>
      <c r="T369" s="63">
        <f t="shared" si="202"/>
        <v>6.8667390910736925E-2</v>
      </c>
    </row>
    <row r="370" spans="1:21" ht="52" thickBot="1" x14ac:dyDescent="0.25">
      <c r="A370" s="60" t="s">
        <v>21</v>
      </c>
      <c r="B370" s="66"/>
      <c r="C370" s="67"/>
      <c r="D370" s="67"/>
      <c r="E370" s="67"/>
      <c r="F370" s="67"/>
      <c r="G370" s="63"/>
      <c r="H370" s="63"/>
      <c r="I370" s="63"/>
      <c r="J370" s="63"/>
      <c r="K370" s="63"/>
      <c r="L370" s="63">
        <f t="shared" ref="L370:T370" si="203">(L367-B367)/B367</f>
        <v>-4.9377204339479439E-2</v>
      </c>
      <c r="M370" s="63">
        <f t="shared" si="203"/>
        <v>-4.0879654614139234E-2</v>
      </c>
      <c r="N370" s="63">
        <f t="shared" si="203"/>
        <v>-2.33947237431558E-2</v>
      </c>
      <c r="O370" s="63">
        <f t="shared" si="203"/>
        <v>9.2740645986568605E-3</v>
      </c>
      <c r="P370" s="63">
        <f t="shared" si="203"/>
        <v>3.2771751673205632E-2</v>
      </c>
      <c r="Q370" s="63">
        <f t="shared" si="203"/>
        <v>4.5912499424943645E-2</v>
      </c>
      <c r="R370" s="63">
        <f t="shared" si="203"/>
        <v>6.355971038401613E-2</v>
      </c>
      <c r="S370" s="63">
        <f t="shared" si="203"/>
        <v>7.2504362200385711E-2</v>
      </c>
      <c r="T370" s="63">
        <f t="shared" si="203"/>
        <v>9.4986317888780675E-2</v>
      </c>
    </row>
    <row r="371" spans="1:21" ht="18" thickBot="1" x14ac:dyDescent="0.25">
      <c r="A371" s="60" t="s">
        <v>22</v>
      </c>
      <c r="B371" s="63">
        <f>B363/B367</f>
        <v>6.7190499575873919E-2</v>
      </c>
      <c r="C371" s="63">
        <f>C363/C367</f>
        <v>7.1505666486778197E-2</v>
      </c>
      <c r="D371" s="63">
        <f>D363/D367</f>
        <v>7.3034978958323907E-2</v>
      </c>
      <c r="E371" s="63">
        <f>E363/E367</f>
        <v>7.5928548586047792E-2</v>
      </c>
      <c r="F371" s="63">
        <f>F363/F367</f>
        <v>8.1098546042003228E-2</v>
      </c>
      <c r="G371" s="63">
        <f t="shared" ref="G371:L371" si="204">G363/G367</f>
        <v>8.2854119703730966E-2</v>
      </c>
      <c r="H371" s="63">
        <f t="shared" si="204"/>
        <v>8.5189258546421037E-2</v>
      </c>
      <c r="I371" s="63">
        <f t="shared" si="204"/>
        <v>9.0412342731196624E-2</v>
      </c>
      <c r="J371" s="63">
        <f t="shared" si="204"/>
        <v>9.4476137470432722E-2</v>
      </c>
      <c r="K371" s="63">
        <f t="shared" si="204"/>
        <v>0.10113465866466617</v>
      </c>
      <c r="L371" s="63">
        <f t="shared" si="204"/>
        <v>0.10289766589959141</v>
      </c>
      <c r="M371" s="63">
        <f t="shared" ref="M371:N371" si="205">M363/M367</f>
        <v>0.10695362685797347</v>
      </c>
      <c r="N371" s="63">
        <f t="shared" si="205"/>
        <v>0.1089333704012603</v>
      </c>
      <c r="O371" s="63">
        <f t="shared" ref="O371:P371" si="206">O363/O367</f>
        <v>0.11257468766974471</v>
      </c>
      <c r="P371" s="63">
        <f t="shared" si="206"/>
        <v>0.11494972067039107</v>
      </c>
      <c r="Q371" s="63">
        <f t="shared" ref="Q371:R371" si="207">Q363/Q367</f>
        <v>0.11585660875302398</v>
      </c>
      <c r="R371" s="63">
        <f t="shared" si="207"/>
        <v>0.11784221638157612</v>
      </c>
      <c r="S371" s="63">
        <f t="shared" ref="S371:T371" si="208">S363/S367</f>
        <v>0.1163676842060196</v>
      </c>
      <c r="T371" s="63">
        <f t="shared" si="208"/>
        <v>0.11588800881019951</v>
      </c>
    </row>
    <row r="372" spans="1:21" ht="52" thickBot="1" x14ac:dyDescent="0.25">
      <c r="A372" s="60" t="s">
        <v>23</v>
      </c>
      <c r="B372" s="63"/>
      <c r="C372" s="63">
        <f t="shared" ref="C372:K372" si="209">(C371-B371)</f>
        <v>4.3151669109042778E-3</v>
      </c>
      <c r="D372" s="63">
        <f t="shared" si="209"/>
        <v>1.5293124715457102E-3</v>
      </c>
      <c r="E372" s="63">
        <f t="shared" si="209"/>
        <v>2.8935696277238854E-3</v>
      </c>
      <c r="F372" s="63">
        <f t="shared" si="209"/>
        <v>5.1699974559554357E-3</v>
      </c>
      <c r="G372" s="63">
        <f t="shared" si="209"/>
        <v>1.7555736617277384E-3</v>
      </c>
      <c r="H372" s="63">
        <f t="shared" si="209"/>
        <v>2.335138842690071E-3</v>
      </c>
      <c r="I372" s="63">
        <f t="shared" si="209"/>
        <v>5.2230841847755866E-3</v>
      </c>
      <c r="J372" s="63">
        <f t="shared" si="209"/>
        <v>4.0637947392360985E-3</v>
      </c>
      <c r="K372" s="63">
        <f t="shared" si="209"/>
        <v>6.6585211942334493E-3</v>
      </c>
      <c r="L372" s="63">
        <f t="shared" ref="L372:T372" si="210">(L371-K371)</f>
        <v>1.7630072349252429E-3</v>
      </c>
      <c r="M372" s="63">
        <f t="shared" si="210"/>
        <v>4.0559609583820516E-3</v>
      </c>
      <c r="N372" s="63">
        <f t="shared" si="210"/>
        <v>1.9797435432868382E-3</v>
      </c>
      <c r="O372" s="63">
        <f t="shared" si="210"/>
        <v>3.6413172684844064E-3</v>
      </c>
      <c r="P372" s="63">
        <f t="shared" si="210"/>
        <v>2.3750330006463566E-3</v>
      </c>
      <c r="Q372" s="63">
        <f t="shared" si="210"/>
        <v>9.0688808263290899E-4</v>
      </c>
      <c r="R372" s="63">
        <f t="shared" si="210"/>
        <v>1.9856076285521412E-3</v>
      </c>
      <c r="S372" s="63">
        <f t="shared" si="210"/>
        <v>-1.4745321755565144E-3</v>
      </c>
      <c r="T372" s="63">
        <f t="shared" si="210"/>
        <v>-4.7967539582009777E-4</v>
      </c>
    </row>
    <row r="373" spans="1:21" ht="52" thickBot="1" x14ac:dyDescent="0.25">
      <c r="A373" s="60" t="s">
        <v>24</v>
      </c>
      <c r="B373" s="63"/>
      <c r="C373" s="63"/>
      <c r="D373" s="63"/>
      <c r="E373" s="63"/>
      <c r="F373" s="63"/>
      <c r="G373" s="63">
        <f>G371-B371</f>
        <v>1.5663620127857047E-2</v>
      </c>
      <c r="H373" s="63">
        <f t="shared" ref="H373:K373" si="211">H371-C371</f>
        <v>1.3683592059642841E-2</v>
      </c>
      <c r="I373" s="63">
        <f t="shared" si="211"/>
        <v>1.7377363772872717E-2</v>
      </c>
      <c r="J373" s="63">
        <f t="shared" si="211"/>
        <v>1.854758888438493E-2</v>
      </c>
      <c r="K373" s="63">
        <f t="shared" si="211"/>
        <v>2.0036112622662944E-2</v>
      </c>
      <c r="L373" s="63">
        <f t="shared" ref="L373:T373" si="212">L371-G371</f>
        <v>2.0043546195860448E-2</v>
      </c>
      <c r="M373" s="63">
        <f t="shared" si="212"/>
        <v>2.1764368311552429E-2</v>
      </c>
      <c r="N373" s="63">
        <f t="shared" si="212"/>
        <v>1.8521027670063681E-2</v>
      </c>
      <c r="O373" s="63">
        <f t="shared" si="212"/>
        <v>1.8098550199311988E-2</v>
      </c>
      <c r="P373" s="63">
        <f t="shared" si="212"/>
        <v>1.3815062005724896E-2</v>
      </c>
      <c r="Q373" s="63">
        <f t="shared" si="212"/>
        <v>1.2958942853432562E-2</v>
      </c>
      <c r="R373" s="63">
        <f t="shared" si="212"/>
        <v>1.0888589523602651E-2</v>
      </c>
      <c r="S373" s="63">
        <f t="shared" si="212"/>
        <v>7.4343138047592988E-3</v>
      </c>
      <c r="T373" s="63">
        <f t="shared" si="212"/>
        <v>3.3133211404547946E-3</v>
      </c>
    </row>
    <row r="374" spans="1:21" ht="52" thickBot="1" x14ac:dyDescent="0.25">
      <c r="A374" s="60" t="s">
        <v>25</v>
      </c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>
        <f t="shared" ref="L374:T374" si="213">L371-B371</f>
        <v>3.5707166323717496E-2</v>
      </c>
      <c r="M374" s="63">
        <f t="shared" si="213"/>
        <v>3.544796037119527E-2</v>
      </c>
      <c r="N374" s="63">
        <f t="shared" si="213"/>
        <v>3.5898391442936398E-2</v>
      </c>
      <c r="O374" s="63">
        <f t="shared" si="213"/>
        <v>3.6646139083696919E-2</v>
      </c>
      <c r="P374" s="63">
        <f t="shared" si="213"/>
        <v>3.385117462838784E-2</v>
      </c>
      <c r="Q374" s="63">
        <f t="shared" si="213"/>
        <v>3.300248904929301E-2</v>
      </c>
      <c r="R374" s="63">
        <f t="shared" si="213"/>
        <v>3.265295783515508E-2</v>
      </c>
      <c r="S374" s="63">
        <f t="shared" si="213"/>
        <v>2.5955341474822979E-2</v>
      </c>
      <c r="T374" s="63">
        <f t="shared" si="213"/>
        <v>2.1411871339766783E-2</v>
      </c>
    </row>
    <row r="375" spans="1:21" ht="16" x14ac:dyDescent="0.2">
      <c r="A375" s="4"/>
      <c r="B375" s="6"/>
      <c r="C375" s="6"/>
      <c r="D375" s="6"/>
      <c r="E375" s="6"/>
      <c r="F375" s="6"/>
      <c r="G375" s="5"/>
      <c r="H375" s="5"/>
      <c r="I375" s="5"/>
      <c r="J375" s="5"/>
      <c r="K375" s="5"/>
      <c r="L375" s="5"/>
    </row>
    <row r="376" spans="1:21" ht="16" x14ac:dyDescent="0.2">
      <c r="A376" s="7" t="s">
        <v>103</v>
      </c>
      <c r="B376" s="7"/>
      <c r="C376" s="7"/>
      <c r="D376" s="7"/>
      <c r="E376" s="7"/>
      <c r="F376" s="7"/>
      <c r="G376" s="8"/>
      <c r="H376" s="8"/>
      <c r="I376" s="8"/>
      <c r="J376" s="8"/>
      <c r="K376" s="8"/>
      <c r="L376" s="8"/>
      <c r="M376" s="9"/>
    </row>
    <row r="377" spans="1:21" ht="17" thickBot="1" x14ac:dyDescent="0.25">
      <c r="A377" s="10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9"/>
    </row>
    <row r="378" spans="1:21" ht="35" thickBot="1" x14ac:dyDescent="0.25">
      <c r="A378" s="25" t="s">
        <v>44</v>
      </c>
      <c r="B378" s="3" t="s">
        <v>0</v>
      </c>
      <c r="C378" s="3" t="s">
        <v>1</v>
      </c>
      <c r="D378" s="3" t="s">
        <v>2</v>
      </c>
      <c r="E378" s="3" t="s">
        <v>3</v>
      </c>
      <c r="F378" s="3" t="s">
        <v>4</v>
      </c>
      <c r="G378" s="3" t="s">
        <v>5</v>
      </c>
      <c r="H378" s="3" t="s">
        <v>6</v>
      </c>
      <c r="I378" s="3" t="s">
        <v>7</v>
      </c>
      <c r="J378" s="3" t="s">
        <v>8</v>
      </c>
      <c r="K378" s="3" t="s">
        <v>9</v>
      </c>
      <c r="L378" s="3" t="s">
        <v>10</v>
      </c>
      <c r="M378" s="3" t="s">
        <v>66</v>
      </c>
      <c r="N378" s="3" t="s">
        <v>75</v>
      </c>
      <c r="O378" s="3" t="s">
        <v>76</v>
      </c>
      <c r="P378" s="3" t="s">
        <v>77</v>
      </c>
      <c r="Q378" s="3" t="s">
        <v>78</v>
      </c>
      <c r="R378" s="3" t="s">
        <v>79</v>
      </c>
      <c r="S378" s="3" t="s">
        <v>81</v>
      </c>
      <c r="T378" s="3" t="s">
        <v>87</v>
      </c>
      <c r="U378" s="26" t="s">
        <v>52</v>
      </c>
    </row>
    <row r="379" spans="1:21" ht="18" thickBot="1" x14ac:dyDescent="0.25">
      <c r="A379" s="11" t="s">
        <v>28</v>
      </c>
      <c r="B379" s="12"/>
      <c r="C379" s="12">
        <f t="shared" ref="C379:K379" si="214">-C349</f>
        <v>-206</v>
      </c>
      <c r="D379" s="12">
        <f t="shared" si="214"/>
        <v>-175</v>
      </c>
      <c r="E379" s="12">
        <f t="shared" si="214"/>
        <v>-204</v>
      </c>
      <c r="F379" s="12">
        <f t="shared" si="214"/>
        <v>-205</v>
      </c>
      <c r="G379" s="12">
        <f t="shared" si="214"/>
        <v>-209</v>
      </c>
      <c r="H379" s="12">
        <f t="shared" si="214"/>
        <v>-184</v>
      </c>
      <c r="I379" s="12">
        <f t="shared" si="214"/>
        <v>-220</v>
      </c>
      <c r="J379" s="12">
        <f t="shared" si="214"/>
        <v>-236</v>
      </c>
      <c r="K379" s="12">
        <f t="shared" si="214"/>
        <v>-252</v>
      </c>
      <c r="L379" s="12">
        <f t="shared" ref="L379:Q379" si="215">-L349</f>
        <v>-255</v>
      </c>
      <c r="M379" s="12">
        <f t="shared" si="215"/>
        <v>-267</v>
      </c>
      <c r="N379" s="12">
        <f t="shared" si="215"/>
        <v>-265</v>
      </c>
      <c r="O379" s="12">
        <f t="shared" si="215"/>
        <v>-279</v>
      </c>
      <c r="P379" s="12">
        <f t="shared" si="215"/>
        <v>-254</v>
      </c>
      <c r="Q379" s="12">
        <f t="shared" si="215"/>
        <v>-264</v>
      </c>
      <c r="R379" s="12">
        <f t="shared" ref="R379:S379" si="216">-R349</f>
        <v>-299</v>
      </c>
      <c r="S379" s="12">
        <f t="shared" si="216"/>
        <v>-259</v>
      </c>
      <c r="T379" s="12">
        <f t="shared" ref="T379" si="217">-T349</f>
        <v>-233</v>
      </c>
      <c r="U379" s="13">
        <f t="shared" ref="U379:U393" si="218">_xlfn.AGGREGATE(1,6,C379:S379)</f>
        <v>-237.23529411764707</v>
      </c>
    </row>
    <row r="380" spans="1:21" ht="18" thickBot="1" x14ac:dyDescent="0.25">
      <c r="A380" s="28">
        <v>1</v>
      </c>
      <c r="B380" s="27" t="s">
        <v>53</v>
      </c>
      <c r="C380" s="29">
        <f t="shared" ref="C380:T391" si="219">B349-C350</f>
        <v>-4</v>
      </c>
      <c r="D380" s="29">
        <f t="shared" si="219"/>
        <v>-5</v>
      </c>
      <c r="E380" s="29">
        <f t="shared" si="219"/>
        <v>2</v>
      </c>
      <c r="F380" s="29">
        <f t="shared" si="219"/>
        <v>4</v>
      </c>
      <c r="G380" s="29">
        <f t="shared" si="219"/>
        <v>-5</v>
      </c>
      <c r="H380" s="14">
        <f t="shared" si="219"/>
        <v>-8</v>
      </c>
      <c r="I380" s="14">
        <f t="shared" si="219"/>
        <v>-11</v>
      </c>
      <c r="J380" s="14">
        <f t="shared" si="219"/>
        <v>-14</v>
      </c>
      <c r="K380" s="14">
        <f t="shared" si="219"/>
        <v>7</v>
      </c>
      <c r="L380" s="14">
        <f t="shared" si="219"/>
        <v>8</v>
      </c>
      <c r="M380" s="14">
        <f t="shared" ref="M380:R380" si="220">L349-M350</f>
        <v>6</v>
      </c>
      <c r="N380" s="14">
        <f t="shared" si="220"/>
        <v>-1</v>
      </c>
      <c r="O380" s="14">
        <f t="shared" si="220"/>
        <v>-9</v>
      </c>
      <c r="P380" s="14">
        <f t="shared" si="220"/>
        <v>1</v>
      </c>
      <c r="Q380" s="14">
        <f t="shared" si="220"/>
        <v>-4</v>
      </c>
      <c r="R380" s="14">
        <f t="shared" si="220"/>
        <v>-19</v>
      </c>
      <c r="S380" s="14">
        <f t="shared" ref="S380:T380" si="221">R349-S350</f>
        <v>-8</v>
      </c>
      <c r="T380" s="14">
        <f t="shared" si="221"/>
        <v>-23</v>
      </c>
      <c r="U380" s="13">
        <f t="shared" si="218"/>
        <v>-3.5294117647058822</v>
      </c>
    </row>
    <row r="381" spans="1:21" ht="18" thickBot="1" x14ac:dyDescent="0.25">
      <c r="A381" s="28">
        <v>2</v>
      </c>
      <c r="B381" s="27" t="s">
        <v>53</v>
      </c>
      <c r="C381" s="29">
        <f t="shared" si="219"/>
        <v>11</v>
      </c>
      <c r="D381" s="29">
        <f t="shared" si="219"/>
        <v>2</v>
      </c>
      <c r="E381" s="29">
        <f t="shared" si="219"/>
        <v>15</v>
      </c>
      <c r="F381" s="29">
        <f t="shared" si="219"/>
        <v>13</v>
      </c>
      <c r="G381" s="29">
        <f t="shared" si="219"/>
        <v>5</v>
      </c>
      <c r="H381" s="14">
        <f t="shared" si="219"/>
        <v>0</v>
      </c>
      <c r="I381" s="14">
        <f t="shared" si="219"/>
        <v>18</v>
      </c>
      <c r="J381" s="14">
        <f t="shared" si="219"/>
        <v>16</v>
      </c>
      <c r="K381" s="14">
        <f t="shared" si="219"/>
        <v>12</v>
      </c>
      <c r="L381" s="14">
        <f t="shared" si="219"/>
        <v>13</v>
      </c>
      <c r="M381" s="14">
        <f t="shared" si="219"/>
        <v>4</v>
      </c>
      <c r="N381" s="14">
        <f t="shared" si="219"/>
        <v>10</v>
      </c>
      <c r="O381" s="14">
        <f t="shared" si="219"/>
        <v>10</v>
      </c>
      <c r="P381" s="14">
        <f t="shared" si="219"/>
        <v>3</v>
      </c>
      <c r="Q381" s="14">
        <f t="shared" si="219"/>
        <v>6</v>
      </c>
      <c r="R381" s="14">
        <f t="shared" si="219"/>
        <v>5</v>
      </c>
      <c r="S381" s="14">
        <f t="shared" si="219"/>
        <v>19</v>
      </c>
      <c r="T381" s="14">
        <f t="shared" si="219"/>
        <v>7</v>
      </c>
      <c r="U381" s="13">
        <f t="shared" si="218"/>
        <v>9.5294117647058822</v>
      </c>
    </row>
    <row r="382" spans="1:21" ht="18" thickBot="1" x14ac:dyDescent="0.25">
      <c r="A382" s="28">
        <v>3</v>
      </c>
      <c r="B382" s="27" t="s">
        <v>53</v>
      </c>
      <c r="C382" s="29">
        <f t="shared" si="219"/>
        <v>1</v>
      </c>
      <c r="D382" s="29">
        <f t="shared" si="219"/>
        <v>-10</v>
      </c>
      <c r="E382" s="29">
        <f t="shared" si="219"/>
        <v>7</v>
      </c>
      <c r="F382" s="29">
        <f t="shared" si="219"/>
        <v>6</v>
      </c>
      <c r="G382" s="29">
        <f t="shared" si="219"/>
        <v>7</v>
      </c>
      <c r="H382" s="14">
        <f t="shared" si="219"/>
        <v>7</v>
      </c>
      <c r="I382" s="14">
        <f t="shared" si="219"/>
        <v>9</v>
      </c>
      <c r="J382" s="14">
        <f t="shared" si="219"/>
        <v>6</v>
      </c>
      <c r="K382" s="14">
        <f t="shared" si="219"/>
        <v>12</v>
      </c>
      <c r="L382" s="14">
        <f t="shared" si="219"/>
        <v>11</v>
      </c>
      <c r="M382" s="14">
        <f t="shared" si="219"/>
        <v>12</v>
      </c>
      <c r="N382" s="14">
        <f t="shared" si="219"/>
        <v>12</v>
      </c>
      <c r="O382" s="14">
        <f t="shared" si="219"/>
        <v>-8</v>
      </c>
      <c r="P382" s="14">
        <f t="shared" si="219"/>
        <v>3</v>
      </c>
      <c r="Q382" s="14">
        <f t="shared" si="219"/>
        <v>19</v>
      </c>
      <c r="R382" s="14">
        <f t="shared" si="219"/>
        <v>18</v>
      </c>
      <c r="S382" s="14">
        <f t="shared" si="219"/>
        <v>14</v>
      </c>
      <c r="T382" s="14">
        <f t="shared" si="219"/>
        <v>14</v>
      </c>
      <c r="U382" s="13">
        <f t="shared" si="218"/>
        <v>7.4117647058823533</v>
      </c>
    </row>
    <row r="383" spans="1:21" ht="18" thickBot="1" x14ac:dyDescent="0.25">
      <c r="A383" s="28">
        <v>4</v>
      </c>
      <c r="B383" s="27" t="s">
        <v>53</v>
      </c>
      <c r="C383" s="29">
        <f t="shared" si="219"/>
        <v>7</v>
      </c>
      <c r="D383" s="29">
        <f t="shared" si="219"/>
        <v>3</v>
      </c>
      <c r="E383" s="29">
        <f t="shared" si="219"/>
        <v>7</v>
      </c>
      <c r="F383" s="29">
        <f t="shared" si="219"/>
        <v>17</v>
      </c>
      <c r="G383" s="29">
        <f t="shared" si="219"/>
        <v>17</v>
      </c>
      <c r="H383" s="14">
        <f t="shared" si="219"/>
        <v>10</v>
      </c>
      <c r="I383" s="14">
        <f t="shared" si="219"/>
        <v>10</v>
      </c>
      <c r="J383" s="14">
        <f t="shared" si="219"/>
        <v>5</v>
      </c>
      <c r="K383" s="14">
        <f t="shared" si="219"/>
        <v>8</v>
      </c>
      <c r="L383" s="14">
        <f t="shared" si="219"/>
        <v>10</v>
      </c>
      <c r="M383" s="14">
        <f t="shared" si="219"/>
        <v>10</v>
      </c>
      <c r="N383" s="14">
        <f t="shared" si="219"/>
        <v>5</v>
      </c>
      <c r="O383" s="14">
        <f t="shared" si="219"/>
        <v>6</v>
      </c>
      <c r="P383" s="14">
        <f t="shared" si="219"/>
        <v>-3</v>
      </c>
      <c r="Q383" s="14">
        <f t="shared" si="219"/>
        <v>8</v>
      </c>
      <c r="R383" s="14">
        <f t="shared" si="219"/>
        <v>12</v>
      </c>
      <c r="S383" s="14">
        <f t="shared" si="219"/>
        <v>24</v>
      </c>
      <c r="T383" s="14">
        <f t="shared" si="219"/>
        <v>8</v>
      </c>
      <c r="U383" s="13">
        <f t="shared" si="218"/>
        <v>9.1764705882352935</v>
      </c>
    </row>
    <row r="384" spans="1:21" ht="18" thickBot="1" x14ac:dyDescent="0.25">
      <c r="A384" s="28">
        <v>5</v>
      </c>
      <c r="B384" s="27" t="s">
        <v>53</v>
      </c>
      <c r="C384" s="29">
        <f t="shared" si="219"/>
        <v>6</v>
      </c>
      <c r="D384" s="29">
        <f t="shared" si="219"/>
        <v>0</v>
      </c>
      <c r="E384" s="29">
        <f t="shared" si="219"/>
        <v>13</v>
      </c>
      <c r="F384" s="29">
        <f t="shared" si="219"/>
        <v>6</v>
      </c>
      <c r="G384" s="29">
        <f t="shared" si="219"/>
        <v>-4</v>
      </c>
      <c r="H384" s="14">
        <f t="shared" si="219"/>
        <v>-6</v>
      </c>
      <c r="I384" s="14">
        <f t="shared" si="219"/>
        <v>-4</v>
      </c>
      <c r="J384" s="14">
        <f t="shared" si="219"/>
        <v>8</v>
      </c>
      <c r="K384" s="14">
        <f t="shared" si="219"/>
        <v>7</v>
      </c>
      <c r="L384" s="14">
        <f t="shared" si="219"/>
        <v>14</v>
      </c>
      <c r="M384" s="14">
        <f t="shared" si="219"/>
        <v>3</v>
      </c>
      <c r="N384" s="14">
        <f t="shared" si="219"/>
        <v>1</v>
      </c>
      <c r="O384" s="14">
        <f t="shared" si="219"/>
        <v>3</v>
      </c>
      <c r="P384" s="14">
        <f t="shared" si="219"/>
        <v>8</v>
      </c>
      <c r="Q384" s="14">
        <f t="shared" si="219"/>
        <v>11</v>
      </c>
      <c r="R384" s="14">
        <f t="shared" si="219"/>
        <v>15</v>
      </c>
      <c r="S384" s="14">
        <f t="shared" si="219"/>
        <v>19</v>
      </c>
      <c r="T384" s="14">
        <f t="shared" si="219"/>
        <v>13</v>
      </c>
      <c r="U384" s="13">
        <f t="shared" si="218"/>
        <v>5.882352941176471</v>
      </c>
    </row>
    <row r="385" spans="1:21" ht="18" thickBot="1" x14ac:dyDescent="0.25">
      <c r="A385" s="28">
        <v>6</v>
      </c>
      <c r="B385" s="27" t="s">
        <v>53</v>
      </c>
      <c r="C385" s="29">
        <f t="shared" si="219"/>
        <v>6</v>
      </c>
      <c r="D385" s="29">
        <f t="shared" si="219"/>
        <v>2</v>
      </c>
      <c r="E385" s="29">
        <f t="shared" si="219"/>
        <v>16</v>
      </c>
      <c r="F385" s="29">
        <f t="shared" si="219"/>
        <v>2</v>
      </c>
      <c r="G385" s="29">
        <f t="shared" si="219"/>
        <v>7</v>
      </c>
      <c r="H385" s="14">
        <f t="shared" si="219"/>
        <v>7</v>
      </c>
      <c r="I385" s="14">
        <f t="shared" si="219"/>
        <v>5</v>
      </c>
      <c r="J385" s="14">
        <f t="shared" si="219"/>
        <v>4</v>
      </c>
      <c r="K385" s="14">
        <f t="shared" si="219"/>
        <v>1</v>
      </c>
      <c r="L385" s="14">
        <f t="shared" si="219"/>
        <v>9</v>
      </c>
      <c r="M385" s="14">
        <f t="shared" si="219"/>
        <v>-3</v>
      </c>
      <c r="N385" s="14">
        <f t="shared" si="219"/>
        <v>5</v>
      </c>
      <c r="O385" s="14">
        <f t="shared" si="219"/>
        <v>1</v>
      </c>
      <c r="P385" s="14">
        <f t="shared" si="219"/>
        <v>-8</v>
      </c>
      <c r="Q385" s="14">
        <f t="shared" si="219"/>
        <v>9</v>
      </c>
      <c r="R385" s="14">
        <f t="shared" si="219"/>
        <v>11</v>
      </c>
      <c r="S385" s="14">
        <f t="shared" si="219"/>
        <v>-4</v>
      </c>
      <c r="T385" s="14">
        <f t="shared" si="219"/>
        <v>1</v>
      </c>
      <c r="U385" s="13">
        <f t="shared" si="218"/>
        <v>4.117647058823529</v>
      </c>
    </row>
    <row r="386" spans="1:21" ht="18" thickBot="1" x14ac:dyDescent="0.25">
      <c r="A386" s="28">
        <v>7</v>
      </c>
      <c r="B386" s="27" t="s">
        <v>53</v>
      </c>
      <c r="C386" s="29">
        <f t="shared" si="219"/>
        <v>4</v>
      </c>
      <c r="D386" s="29">
        <f t="shared" si="219"/>
        <v>6</v>
      </c>
      <c r="E386" s="29">
        <f t="shared" si="219"/>
        <v>10</v>
      </c>
      <c r="F386" s="29">
        <f t="shared" si="219"/>
        <v>1</v>
      </c>
      <c r="G386" s="29">
        <f t="shared" si="219"/>
        <v>9</v>
      </c>
      <c r="H386" s="14">
        <f t="shared" si="219"/>
        <v>6</v>
      </c>
      <c r="I386" s="14">
        <f t="shared" si="219"/>
        <v>4</v>
      </c>
      <c r="J386" s="14">
        <f t="shared" si="219"/>
        <v>12</v>
      </c>
      <c r="K386" s="14">
        <f t="shared" si="219"/>
        <v>-5</v>
      </c>
      <c r="L386" s="14">
        <f t="shared" si="219"/>
        <v>15</v>
      </c>
      <c r="M386" s="14">
        <f t="shared" si="219"/>
        <v>13</v>
      </c>
      <c r="N386" s="14">
        <f t="shared" si="219"/>
        <v>13</v>
      </c>
      <c r="O386" s="14">
        <f t="shared" si="219"/>
        <v>13</v>
      </c>
      <c r="P386" s="14">
        <f t="shared" si="219"/>
        <v>5</v>
      </c>
      <c r="Q386" s="14">
        <f t="shared" si="219"/>
        <v>17</v>
      </c>
      <c r="R386" s="14">
        <f t="shared" si="219"/>
        <v>16</v>
      </c>
      <c r="S386" s="14">
        <f t="shared" si="219"/>
        <v>32</v>
      </c>
      <c r="T386" s="14">
        <f t="shared" si="219"/>
        <v>7</v>
      </c>
      <c r="U386" s="13">
        <f t="shared" si="218"/>
        <v>10.058823529411764</v>
      </c>
    </row>
    <row r="387" spans="1:21" ht="18" thickBot="1" x14ac:dyDescent="0.25">
      <c r="A387" s="28">
        <v>8</v>
      </c>
      <c r="B387" s="27" t="s">
        <v>53</v>
      </c>
      <c r="C387" s="29">
        <f t="shared" si="219"/>
        <v>9</v>
      </c>
      <c r="D387" s="29">
        <f t="shared" si="219"/>
        <v>3</v>
      </c>
      <c r="E387" s="29">
        <f t="shared" si="219"/>
        <v>5</v>
      </c>
      <c r="F387" s="29">
        <f t="shared" si="219"/>
        <v>2</v>
      </c>
      <c r="G387" s="29">
        <f t="shared" si="219"/>
        <v>4</v>
      </c>
      <c r="H387" s="14">
        <f t="shared" si="219"/>
        <v>0</v>
      </c>
      <c r="I387" s="14">
        <f t="shared" si="219"/>
        <v>2</v>
      </c>
      <c r="J387" s="14">
        <f t="shared" si="219"/>
        <v>0</v>
      </c>
      <c r="K387" s="14">
        <f t="shared" si="219"/>
        <v>7</v>
      </c>
      <c r="L387" s="14">
        <f t="shared" si="219"/>
        <v>6</v>
      </c>
      <c r="M387" s="14">
        <f t="shared" si="219"/>
        <v>6</v>
      </c>
      <c r="N387" s="14">
        <f t="shared" si="219"/>
        <v>2</v>
      </c>
      <c r="O387" s="14">
        <f t="shared" si="219"/>
        <v>-3</v>
      </c>
      <c r="P387" s="14">
        <f t="shared" si="219"/>
        <v>0</v>
      </c>
      <c r="Q387" s="14">
        <f t="shared" si="219"/>
        <v>4</v>
      </c>
      <c r="R387" s="14">
        <f t="shared" si="219"/>
        <v>6</v>
      </c>
      <c r="S387" s="14">
        <f t="shared" si="219"/>
        <v>0</v>
      </c>
      <c r="T387" s="14">
        <f t="shared" si="219"/>
        <v>6</v>
      </c>
      <c r="U387" s="13">
        <f t="shared" si="218"/>
        <v>3.1176470588235294</v>
      </c>
    </row>
    <row r="388" spans="1:21" ht="18" thickBot="1" x14ac:dyDescent="0.25">
      <c r="A388" s="28">
        <v>9</v>
      </c>
      <c r="B388" s="27" t="s">
        <v>53</v>
      </c>
      <c r="C388" s="29">
        <f t="shared" si="219"/>
        <v>6</v>
      </c>
      <c r="D388" s="29">
        <f t="shared" si="219"/>
        <v>0</v>
      </c>
      <c r="E388" s="29">
        <f t="shared" si="219"/>
        <v>4</v>
      </c>
      <c r="F388" s="29">
        <f t="shared" si="219"/>
        <v>5</v>
      </c>
      <c r="G388" s="29">
        <f t="shared" si="219"/>
        <v>4</v>
      </c>
      <c r="H388" s="14">
        <f t="shared" si="219"/>
        <v>7</v>
      </c>
      <c r="I388" s="14">
        <f t="shared" si="219"/>
        <v>0</v>
      </c>
      <c r="J388" s="14">
        <f t="shared" si="219"/>
        <v>2</v>
      </c>
      <c r="K388" s="14">
        <f t="shared" si="219"/>
        <v>6</v>
      </c>
      <c r="L388" s="14">
        <f t="shared" si="219"/>
        <v>6</v>
      </c>
      <c r="M388" s="14">
        <f t="shared" si="219"/>
        <v>3</v>
      </c>
      <c r="N388" s="14">
        <f t="shared" si="219"/>
        <v>1</v>
      </c>
      <c r="O388" s="14">
        <f t="shared" si="219"/>
        <v>1</v>
      </c>
      <c r="P388" s="14">
        <f t="shared" si="219"/>
        <v>13</v>
      </c>
      <c r="Q388" s="14">
        <f t="shared" si="219"/>
        <v>-1</v>
      </c>
      <c r="R388" s="14">
        <f t="shared" si="219"/>
        <v>7</v>
      </c>
      <c r="S388" s="14">
        <f t="shared" si="219"/>
        <v>17</v>
      </c>
      <c r="T388" s="14">
        <f t="shared" si="219"/>
        <v>3</v>
      </c>
      <c r="U388" s="13">
        <f t="shared" si="218"/>
        <v>4.7647058823529411</v>
      </c>
    </row>
    <row r="389" spans="1:21" ht="18" thickBot="1" x14ac:dyDescent="0.25">
      <c r="A389" s="28">
        <v>10</v>
      </c>
      <c r="B389" s="27" t="s">
        <v>53</v>
      </c>
      <c r="C389" s="29">
        <f t="shared" si="219"/>
        <v>9</v>
      </c>
      <c r="D389" s="29">
        <f t="shared" si="219"/>
        <v>61</v>
      </c>
      <c r="E389" s="29">
        <f t="shared" si="219"/>
        <v>12</v>
      </c>
      <c r="F389" s="29">
        <f t="shared" si="219"/>
        <v>10</v>
      </c>
      <c r="G389" s="29">
        <f t="shared" si="219"/>
        <v>11</v>
      </c>
      <c r="H389" s="14">
        <f t="shared" si="219"/>
        <v>13</v>
      </c>
      <c r="I389" s="14">
        <f t="shared" si="219"/>
        <v>3</v>
      </c>
      <c r="J389" s="14">
        <f t="shared" si="219"/>
        <v>16</v>
      </c>
      <c r="K389" s="14">
        <f t="shared" si="219"/>
        <v>-3</v>
      </c>
      <c r="L389" s="14">
        <f t="shared" si="219"/>
        <v>8</v>
      </c>
      <c r="M389" s="14">
        <f t="shared" si="219"/>
        <v>12</v>
      </c>
      <c r="N389" s="14">
        <f t="shared" si="219"/>
        <v>21</v>
      </c>
      <c r="O389" s="14">
        <f t="shared" si="219"/>
        <v>28</v>
      </c>
      <c r="P389" s="14">
        <f t="shared" si="219"/>
        <v>11</v>
      </c>
      <c r="Q389" s="14">
        <f t="shared" si="219"/>
        <v>4</v>
      </c>
      <c r="R389" s="14">
        <f t="shared" si="219"/>
        <v>10</v>
      </c>
      <c r="S389" s="14">
        <f t="shared" si="219"/>
        <v>12</v>
      </c>
      <c r="T389" s="14">
        <f t="shared" si="219"/>
        <v>2</v>
      </c>
      <c r="U389" s="13">
        <f t="shared" si="218"/>
        <v>14</v>
      </c>
    </row>
    <row r="390" spans="1:21" ht="18" thickBot="1" x14ac:dyDescent="0.25">
      <c r="A390" s="28">
        <v>11</v>
      </c>
      <c r="B390" s="27" t="s">
        <v>53</v>
      </c>
      <c r="C390" s="29">
        <f t="shared" si="219"/>
        <v>-4</v>
      </c>
      <c r="D390" s="29">
        <f t="shared" si="219"/>
        <v>13</v>
      </c>
      <c r="E390" s="29">
        <f t="shared" si="219"/>
        <v>-14</v>
      </c>
      <c r="F390" s="29">
        <f t="shared" si="219"/>
        <v>-2</v>
      </c>
      <c r="G390" s="29">
        <f t="shared" si="219"/>
        <v>10</v>
      </c>
      <c r="H390" s="14">
        <f t="shared" si="219"/>
        <v>5</v>
      </c>
      <c r="I390" s="14">
        <f t="shared" si="219"/>
        <v>7</v>
      </c>
      <c r="J390" s="14">
        <f t="shared" si="219"/>
        <v>12</v>
      </c>
      <c r="K390" s="14">
        <f t="shared" si="219"/>
        <v>7</v>
      </c>
      <c r="L390" s="14">
        <f t="shared" si="219"/>
        <v>13</v>
      </c>
      <c r="M390" s="14">
        <f t="shared" si="219"/>
        <v>13</v>
      </c>
      <c r="N390" s="14">
        <f t="shared" si="219"/>
        <v>13</v>
      </c>
      <c r="O390" s="14">
        <f t="shared" si="219"/>
        <v>5</v>
      </c>
      <c r="P390" s="14">
        <f t="shared" si="219"/>
        <v>13</v>
      </c>
      <c r="Q390" s="14">
        <f t="shared" si="219"/>
        <v>14</v>
      </c>
      <c r="R390" s="14">
        <f t="shared" si="219"/>
        <v>17</v>
      </c>
      <c r="S390" s="14">
        <f t="shared" si="219"/>
        <v>9</v>
      </c>
      <c r="T390" s="14">
        <f t="shared" si="219"/>
        <v>38</v>
      </c>
      <c r="U390" s="13">
        <f t="shared" si="218"/>
        <v>7.7058823529411766</v>
      </c>
    </row>
    <row r="391" spans="1:21" ht="18" thickBot="1" x14ac:dyDescent="0.25">
      <c r="A391" s="28">
        <v>12</v>
      </c>
      <c r="B391" s="27" t="s">
        <v>53</v>
      </c>
      <c r="C391" s="29">
        <f t="shared" si="219"/>
        <v>13</v>
      </c>
      <c r="D391" s="29">
        <f t="shared" si="219"/>
        <v>15</v>
      </c>
      <c r="E391" s="29">
        <f t="shared" si="219"/>
        <v>5</v>
      </c>
      <c r="F391" s="29">
        <f t="shared" si="219"/>
        <v>-27</v>
      </c>
      <c r="G391" s="29">
        <f t="shared" si="219"/>
        <v>3</v>
      </c>
      <c r="H391" s="14">
        <f t="shared" si="219"/>
        <v>5</v>
      </c>
      <c r="I391" s="14">
        <f t="shared" si="219"/>
        <v>3</v>
      </c>
      <c r="J391" s="14">
        <f t="shared" si="219"/>
        <v>1</v>
      </c>
      <c r="K391" s="14">
        <f t="shared" si="219"/>
        <v>1</v>
      </c>
      <c r="L391" s="14">
        <f t="shared" si="219"/>
        <v>1</v>
      </c>
      <c r="M391" s="14">
        <f t="shared" si="219"/>
        <v>13</v>
      </c>
      <c r="N391" s="14">
        <f t="shared" si="219"/>
        <v>13</v>
      </c>
      <c r="O391" s="14">
        <f t="shared" si="219"/>
        <v>8</v>
      </c>
      <c r="P391" s="14">
        <f t="shared" si="219"/>
        <v>7</v>
      </c>
      <c r="Q391" s="14">
        <f t="shared" si="219"/>
        <v>9</v>
      </c>
      <c r="R391" s="14">
        <f t="shared" si="219"/>
        <v>3</v>
      </c>
      <c r="S391" s="14">
        <f t="shared" si="219"/>
        <v>6</v>
      </c>
      <c r="T391" s="14">
        <f t="shared" si="219"/>
        <v>15</v>
      </c>
      <c r="U391" s="13">
        <f t="shared" si="218"/>
        <v>4.6470588235294121</v>
      </c>
    </row>
    <row r="392" spans="1:21" ht="18" thickBot="1" x14ac:dyDescent="0.25">
      <c r="A392" s="23" t="s">
        <v>47</v>
      </c>
      <c r="B392" s="24" t="s">
        <v>56</v>
      </c>
      <c r="C392" s="30" t="s">
        <v>46</v>
      </c>
      <c r="D392" s="30" t="s">
        <v>46</v>
      </c>
      <c r="E392" s="30" t="s">
        <v>46</v>
      </c>
      <c r="F392" s="30">
        <f t="shared" ref="F392:L392" si="222">B350-F354</f>
        <v>14</v>
      </c>
      <c r="G392" s="30">
        <f t="shared" si="222"/>
        <v>22</v>
      </c>
      <c r="H392" s="30">
        <f t="shared" si="222"/>
        <v>32</v>
      </c>
      <c r="I392" s="30">
        <f t="shared" si="222"/>
        <v>26</v>
      </c>
      <c r="J392" s="30">
        <f t="shared" si="222"/>
        <v>30</v>
      </c>
      <c r="K392" s="30">
        <f t="shared" si="222"/>
        <v>21</v>
      </c>
      <c r="L392" s="30">
        <f t="shared" si="222"/>
        <v>46</v>
      </c>
      <c r="M392" s="30">
        <f t="shared" ref="M392:T392" si="223">I350-M354</f>
        <v>41</v>
      </c>
      <c r="N392" s="30">
        <f t="shared" si="223"/>
        <v>34</v>
      </c>
      <c r="O392" s="30">
        <f t="shared" si="223"/>
        <v>33</v>
      </c>
      <c r="P392" s="30">
        <f t="shared" si="223"/>
        <v>30</v>
      </c>
      <c r="Q392" s="30">
        <f t="shared" si="223"/>
        <v>10</v>
      </c>
      <c r="R392" s="30">
        <f t="shared" si="223"/>
        <v>36</v>
      </c>
      <c r="S392" s="30">
        <f t="shared" si="223"/>
        <v>53</v>
      </c>
      <c r="T392" s="202">
        <f t="shared" si="223"/>
        <v>61</v>
      </c>
      <c r="U392" s="13">
        <f t="shared" si="218"/>
        <v>30.571428571428573</v>
      </c>
    </row>
    <row r="393" spans="1:21" ht="18" thickBot="1" x14ac:dyDescent="0.25">
      <c r="A393" s="31" t="s">
        <v>54</v>
      </c>
      <c r="B393" s="15" t="s">
        <v>56</v>
      </c>
      <c r="C393" s="16" t="s">
        <v>46</v>
      </c>
      <c r="D393" s="16" t="s">
        <v>46</v>
      </c>
      <c r="E393" s="16" t="s">
        <v>46</v>
      </c>
      <c r="F393" s="16" t="s">
        <v>46</v>
      </c>
      <c r="G393" s="16">
        <f t="shared" ref="G393:L393" si="224">B356-G361</f>
        <v>22</v>
      </c>
      <c r="H393" s="16">
        <f t="shared" si="224"/>
        <v>32</v>
      </c>
      <c r="I393" s="16">
        <f t="shared" si="224"/>
        <v>29</v>
      </c>
      <c r="J393" s="16">
        <f t="shared" si="224"/>
        <v>27</v>
      </c>
      <c r="K393" s="16">
        <f t="shared" si="224"/>
        <v>27</v>
      </c>
      <c r="L393" s="16">
        <f t="shared" si="224"/>
        <v>24</v>
      </c>
      <c r="M393" s="16">
        <f t="shared" ref="M393:T393" si="225">H356-M361</f>
        <v>27</v>
      </c>
      <c r="N393" s="16">
        <f t="shared" si="225"/>
        <v>40</v>
      </c>
      <c r="O393" s="16">
        <f t="shared" si="225"/>
        <v>46</v>
      </c>
      <c r="P393" s="16">
        <f t="shared" si="225"/>
        <v>42</v>
      </c>
      <c r="Q393" s="16">
        <f t="shared" si="225"/>
        <v>57</v>
      </c>
      <c r="R393" s="16">
        <f t="shared" si="225"/>
        <v>31</v>
      </c>
      <c r="S393" s="16">
        <f t="shared" si="225"/>
        <v>37</v>
      </c>
      <c r="T393" s="203">
        <f t="shared" si="225"/>
        <v>33</v>
      </c>
      <c r="U393" s="13">
        <f t="shared" si="218"/>
        <v>33.92307692307692</v>
      </c>
    </row>
    <row r="394" spans="1:21" ht="16" x14ac:dyDescent="0.2">
      <c r="A394" s="32"/>
      <c r="B394" s="33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</row>
    <row r="395" spans="1:21" ht="16" x14ac:dyDescent="0.2">
      <c r="A395" s="7" t="s">
        <v>104</v>
      </c>
      <c r="B395" s="7"/>
      <c r="C395" s="7"/>
      <c r="D395" s="7"/>
      <c r="E395" s="7"/>
      <c r="F395" s="7"/>
      <c r="G395" s="7"/>
      <c r="H395" s="8"/>
      <c r="I395" s="8"/>
      <c r="J395" s="8"/>
      <c r="K395" s="8"/>
      <c r="L395" s="8"/>
      <c r="M395" s="9"/>
    </row>
    <row r="396" spans="1:21" ht="17" thickBot="1" x14ac:dyDescent="0.25">
      <c r="A396" s="10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9"/>
    </row>
    <row r="397" spans="1:21" ht="35" thickBot="1" x14ac:dyDescent="0.25">
      <c r="A397" s="70" t="s">
        <v>44</v>
      </c>
      <c r="B397" s="54" t="s">
        <v>0</v>
      </c>
      <c r="C397" s="54" t="s">
        <v>1</v>
      </c>
      <c r="D397" s="54" t="s">
        <v>2</v>
      </c>
      <c r="E397" s="54" t="s">
        <v>3</v>
      </c>
      <c r="F397" s="54" t="s">
        <v>4</v>
      </c>
      <c r="G397" s="54" t="s">
        <v>5</v>
      </c>
      <c r="H397" s="54" t="s">
        <v>6</v>
      </c>
      <c r="I397" s="54" t="s">
        <v>7</v>
      </c>
      <c r="J397" s="54" t="s">
        <v>8</v>
      </c>
      <c r="K397" s="54" t="s">
        <v>9</v>
      </c>
      <c r="L397" s="54" t="s">
        <v>10</v>
      </c>
      <c r="M397" s="54" t="s">
        <v>66</v>
      </c>
      <c r="N397" s="54" t="s">
        <v>75</v>
      </c>
      <c r="O397" s="54" t="s">
        <v>76</v>
      </c>
      <c r="P397" s="54" t="s">
        <v>77</v>
      </c>
      <c r="Q397" s="54" t="s">
        <v>78</v>
      </c>
      <c r="R397" s="54" t="s">
        <v>79</v>
      </c>
      <c r="S397" s="54" t="s">
        <v>81</v>
      </c>
      <c r="T397" s="54" t="s">
        <v>87</v>
      </c>
      <c r="U397" s="70" t="s">
        <v>52</v>
      </c>
    </row>
    <row r="398" spans="1:21" ht="18" thickBot="1" x14ac:dyDescent="0.25">
      <c r="A398" s="78">
        <v>1</v>
      </c>
      <c r="B398" s="90" t="s">
        <v>42</v>
      </c>
      <c r="C398" s="45">
        <f t="shared" ref="C398:T409" si="226">(B349-C350)/B349</f>
        <v>-2.5477707006369428E-2</v>
      </c>
      <c r="D398" s="45">
        <f t="shared" si="226"/>
        <v>-2.4271844660194174E-2</v>
      </c>
      <c r="E398" s="45">
        <f t="shared" si="226"/>
        <v>1.1428571428571429E-2</v>
      </c>
      <c r="F398" s="45">
        <f t="shared" si="226"/>
        <v>1.9607843137254902E-2</v>
      </c>
      <c r="G398" s="45">
        <f t="shared" si="226"/>
        <v>-2.4390243902439025E-2</v>
      </c>
      <c r="H398" s="45">
        <f t="shared" si="226"/>
        <v>-3.8277511961722487E-2</v>
      </c>
      <c r="I398" s="45">
        <f t="shared" si="226"/>
        <v>-5.9782608695652176E-2</v>
      </c>
      <c r="J398" s="45">
        <f t="shared" si="226"/>
        <v>-6.363636363636363E-2</v>
      </c>
      <c r="K398" s="45">
        <f t="shared" si="226"/>
        <v>2.9661016949152543E-2</v>
      </c>
      <c r="L398" s="45">
        <f t="shared" si="226"/>
        <v>3.1746031746031744E-2</v>
      </c>
      <c r="M398" s="45">
        <f t="shared" ref="M398:R398" si="227">(L349-M350)/L349</f>
        <v>2.3529411764705882E-2</v>
      </c>
      <c r="N398" s="45">
        <f t="shared" si="227"/>
        <v>-3.7453183520599251E-3</v>
      </c>
      <c r="O398" s="45">
        <f t="shared" si="227"/>
        <v>-3.3962264150943396E-2</v>
      </c>
      <c r="P398" s="45">
        <f t="shared" si="227"/>
        <v>3.5842293906810036E-3</v>
      </c>
      <c r="Q398" s="45">
        <f t="shared" si="227"/>
        <v>-1.5748031496062992E-2</v>
      </c>
      <c r="R398" s="45">
        <f t="shared" si="227"/>
        <v>-7.1969696969696975E-2</v>
      </c>
      <c r="S398" s="45">
        <f t="shared" ref="S398:T398" si="228">(R349-S350)/R349</f>
        <v>-2.6755852842809364E-2</v>
      </c>
      <c r="T398" s="45">
        <f t="shared" si="228"/>
        <v>-8.8803088803088806E-2</v>
      </c>
      <c r="U398" s="44">
        <f t="shared" ref="U398:U413" si="229">_xlfn.AGGREGATE(1,6,C398:S398)</f>
        <v>-1.5791784662230357E-2</v>
      </c>
    </row>
    <row r="399" spans="1:21" ht="18" thickBot="1" x14ac:dyDescent="0.25">
      <c r="A399" s="78">
        <v>2</v>
      </c>
      <c r="B399" s="90" t="s">
        <v>42</v>
      </c>
      <c r="C399" s="45">
        <f t="shared" si="226"/>
        <v>7.1428571428571425E-2</v>
      </c>
      <c r="D399" s="45">
        <f t="shared" si="226"/>
        <v>1.2422360248447204E-2</v>
      </c>
      <c r="E399" s="45">
        <f t="shared" si="226"/>
        <v>7.1090047393364927E-2</v>
      </c>
      <c r="F399" s="45">
        <f t="shared" si="226"/>
        <v>7.5144508670520235E-2</v>
      </c>
      <c r="G399" s="45">
        <f t="shared" si="226"/>
        <v>2.5000000000000001E-2</v>
      </c>
      <c r="H399" s="45">
        <f t="shared" si="226"/>
        <v>0</v>
      </c>
      <c r="I399" s="45">
        <f t="shared" si="226"/>
        <v>8.294930875576037E-2</v>
      </c>
      <c r="J399" s="45">
        <f t="shared" si="226"/>
        <v>8.2051282051282051E-2</v>
      </c>
      <c r="K399" s="45">
        <f t="shared" si="226"/>
        <v>5.128205128205128E-2</v>
      </c>
      <c r="L399" s="45">
        <f t="shared" si="226"/>
        <v>5.6768558951965066E-2</v>
      </c>
      <c r="M399" s="45">
        <f t="shared" si="226"/>
        <v>1.6393442622950821E-2</v>
      </c>
      <c r="N399" s="45">
        <f t="shared" si="226"/>
        <v>4.0160642570281124E-2</v>
      </c>
      <c r="O399" s="45">
        <f t="shared" si="226"/>
        <v>3.7313432835820892E-2</v>
      </c>
      <c r="P399" s="45">
        <f t="shared" si="226"/>
        <v>1.0948905109489052E-2</v>
      </c>
      <c r="Q399" s="45">
        <f t="shared" si="226"/>
        <v>2.1582733812949641E-2</v>
      </c>
      <c r="R399" s="45">
        <f t="shared" si="226"/>
        <v>1.937984496124031E-2</v>
      </c>
      <c r="S399" s="45">
        <f t="shared" si="226"/>
        <v>6.7137809187279157E-2</v>
      </c>
      <c r="T399" s="45">
        <f t="shared" si="226"/>
        <v>2.2801302931596091E-2</v>
      </c>
      <c r="U399" s="44">
        <f t="shared" si="229"/>
        <v>4.359138234599845E-2</v>
      </c>
    </row>
    <row r="400" spans="1:21" ht="18" thickBot="1" x14ac:dyDescent="0.25">
      <c r="A400" s="78">
        <v>3</v>
      </c>
      <c r="B400" s="90" t="s">
        <v>42</v>
      </c>
      <c r="C400" s="45">
        <f t="shared" si="226"/>
        <v>7.2992700729927005E-3</v>
      </c>
      <c r="D400" s="45">
        <f t="shared" si="226"/>
        <v>-6.9930069930069935E-2</v>
      </c>
      <c r="E400" s="45">
        <f t="shared" si="226"/>
        <v>4.40251572327044E-2</v>
      </c>
      <c r="F400" s="45">
        <f t="shared" si="226"/>
        <v>3.0612244897959183E-2</v>
      </c>
      <c r="G400" s="45">
        <f t="shared" si="226"/>
        <v>4.3749999999999997E-2</v>
      </c>
      <c r="H400" s="45">
        <f t="shared" si="226"/>
        <v>3.5897435897435895E-2</v>
      </c>
      <c r="I400" s="45">
        <f t="shared" si="226"/>
        <v>4.2857142857142858E-2</v>
      </c>
      <c r="J400" s="45">
        <f t="shared" si="226"/>
        <v>3.015075376884422E-2</v>
      </c>
      <c r="K400" s="45">
        <f t="shared" si="226"/>
        <v>6.7039106145251395E-2</v>
      </c>
      <c r="L400" s="45">
        <f t="shared" si="226"/>
        <v>4.954954954954955E-2</v>
      </c>
      <c r="M400" s="45">
        <f t="shared" si="226"/>
        <v>5.5555555555555552E-2</v>
      </c>
      <c r="N400" s="45">
        <f t="shared" si="226"/>
        <v>0.05</v>
      </c>
      <c r="O400" s="45">
        <f t="shared" si="226"/>
        <v>-3.3472803347280332E-2</v>
      </c>
      <c r="P400" s="45">
        <f t="shared" si="226"/>
        <v>1.1627906976744186E-2</v>
      </c>
      <c r="Q400" s="45">
        <f t="shared" si="226"/>
        <v>7.0110701107011064E-2</v>
      </c>
      <c r="R400" s="45">
        <f t="shared" si="226"/>
        <v>6.6176470588235295E-2</v>
      </c>
      <c r="S400" s="45">
        <f t="shared" si="226"/>
        <v>5.533596837944664E-2</v>
      </c>
      <c r="T400" s="45">
        <f t="shared" si="226"/>
        <v>5.3030303030303032E-2</v>
      </c>
      <c r="U400" s="44">
        <f t="shared" si="229"/>
        <v>3.2740258220677804E-2</v>
      </c>
    </row>
    <row r="401" spans="1:21" ht="18" thickBot="1" x14ac:dyDescent="0.25">
      <c r="A401" s="78">
        <v>4</v>
      </c>
      <c r="B401" s="90" t="s">
        <v>42</v>
      </c>
      <c r="C401" s="45">
        <f t="shared" si="226"/>
        <v>4.4303797468354431E-2</v>
      </c>
      <c r="D401" s="45">
        <f t="shared" si="226"/>
        <v>2.2058823529411766E-2</v>
      </c>
      <c r="E401" s="45">
        <f t="shared" si="226"/>
        <v>4.5751633986928102E-2</v>
      </c>
      <c r="F401" s="45">
        <f t="shared" si="226"/>
        <v>0.1118421052631579</v>
      </c>
      <c r="G401" s="45">
        <f t="shared" si="226"/>
        <v>8.9473684210526316E-2</v>
      </c>
      <c r="H401" s="45">
        <f t="shared" si="226"/>
        <v>6.535947712418301E-2</v>
      </c>
      <c r="I401" s="45">
        <f t="shared" si="226"/>
        <v>5.3191489361702128E-2</v>
      </c>
      <c r="J401" s="45">
        <f t="shared" si="226"/>
        <v>2.4875621890547265E-2</v>
      </c>
      <c r="K401" s="45">
        <f t="shared" si="226"/>
        <v>4.145077720207254E-2</v>
      </c>
      <c r="L401" s="45">
        <f t="shared" si="226"/>
        <v>5.9880239520958084E-2</v>
      </c>
      <c r="M401" s="45">
        <f t="shared" si="226"/>
        <v>4.7393364928909949E-2</v>
      </c>
      <c r="N401" s="45">
        <f t="shared" si="226"/>
        <v>2.4509803921568627E-2</v>
      </c>
      <c r="O401" s="45">
        <f t="shared" si="226"/>
        <v>2.6315789473684209E-2</v>
      </c>
      <c r="P401" s="45">
        <f t="shared" si="226"/>
        <v>-1.2145748987854251E-2</v>
      </c>
      <c r="Q401" s="45">
        <f t="shared" si="226"/>
        <v>3.1372549019607843E-2</v>
      </c>
      <c r="R401" s="45">
        <f t="shared" si="226"/>
        <v>4.7619047619047616E-2</v>
      </c>
      <c r="S401" s="45">
        <f t="shared" si="226"/>
        <v>9.4488188976377951E-2</v>
      </c>
      <c r="T401" s="45">
        <f t="shared" si="226"/>
        <v>3.3472803347280332E-2</v>
      </c>
      <c r="U401" s="44">
        <f t="shared" si="229"/>
        <v>4.8102390853481385E-2</v>
      </c>
    </row>
    <row r="402" spans="1:21" ht="18" thickBot="1" x14ac:dyDescent="0.25">
      <c r="A402" s="78">
        <v>5</v>
      </c>
      <c r="B402" s="90" t="s">
        <v>42</v>
      </c>
      <c r="C402" s="45">
        <f t="shared" si="226"/>
        <v>5.128205128205128E-2</v>
      </c>
      <c r="D402" s="45">
        <f t="shared" si="226"/>
        <v>0</v>
      </c>
      <c r="E402" s="45">
        <f t="shared" si="226"/>
        <v>9.7744360902255634E-2</v>
      </c>
      <c r="F402" s="45">
        <f t="shared" si="226"/>
        <v>4.1095890410958902E-2</v>
      </c>
      <c r="G402" s="45">
        <f t="shared" si="226"/>
        <v>-2.9629629629629631E-2</v>
      </c>
      <c r="H402" s="45">
        <f t="shared" si="226"/>
        <v>-3.4682080924855488E-2</v>
      </c>
      <c r="I402" s="45">
        <f t="shared" si="226"/>
        <v>-2.7972027972027972E-2</v>
      </c>
      <c r="J402" s="45">
        <f t="shared" si="226"/>
        <v>4.49438202247191E-2</v>
      </c>
      <c r="K402" s="45">
        <f t="shared" si="226"/>
        <v>3.5714285714285712E-2</v>
      </c>
      <c r="L402" s="45">
        <f t="shared" si="226"/>
        <v>7.567567567567568E-2</v>
      </c>
      <c r="M402" s="45">
        <f t="shared" si="226"/>
        <v>1.9108280254777069E-2</v>
      </c>
      <c r="N402" s="45">
        <f t="shared" si="226"/>
        <v>4.9751243781094526E-3</v>
      </c>
      <c r="O402" s="45">
        <f t="shared" si="226"/>
        <v>1.507537688442211E-2</v>
      </c>
      <c r="P402" s="45">
        <f t="shared" si="226"/>
        <v>3.6036036036036036E-2</v>
      </c>
      <c r="Q402" s="45">
        <f t="shared" si="226"/>
        <v>4.3999999999999997E-2</v>
      </c>
      <c r="R402" s="45">
        <f t="shared" si="226"/>
        <v>6.0728744939271252E-2</v>
      </c>
      <c r="S402" s="45">
        <f t="shared" si="226"/>
        <v>7.9166666666666663E-2</v>
      </c>
      <c r="T402" s="45">
        <f t="shared" si="226"/>
        <v>5.6521739130434782E-2</v>
      </c>
      <c r="U402" s="44">
        <f t="shared" si="229"/>
        <v>3.0191916167218575E-2</v>
      </c>
    </row>
    <row r="403" spans="1:21" ht="18" thickBot="1" x14ac:dyDescent="0.25">
      <c r="A403" s="78">
        <v>6</v>
      </c>
      <c r="B403" s="90" t="s">
        <v>42</v>
      </c>
      <c r="C403" s="45">
        <f t="shared" si="226"/>
        <v>4.2553191489361701E-2</v>
      </c>
      <c r="D403" s="45">
        <f t="shared" si="226"/>
        <v>1.8018018018018018E-2</v>
      </c>
      <c r="E403" s="45">
        <f t="shared" si="226"/>
        <v>0.10596026490066225</v>
      </c>
      <c r="F403" s="45">
        <f t="shared" si="226"/>
        <v>1.6666666666666666E-2</v>
      </c>
      <c r="G403" s="45">
        <f t="shared" si="226"/>
        <v>0.05</v>
      </c>
      <c r="H403" s="45">
        <f t="shared" si="226"/>
        <v>5.0359712230215826E-2</v>
      </c>
      <c r="I403" s="45">
        <f t="shared" si="226"/>
        <v>2.7932960893854747E-2</v>
      </c>
      <c r="J403" s="45">
        <f t="shared" si="226"/>
        <v>2.7210884353741496E-2</v>
      </c>
      <c r="K403" s="45">
        <f t="shared" si="226"/>
        <v>5.8823529411764705E-3</v>
      </c>
      <c r="L403" s="45">
        <f t="shared" si="226"/>
        <v>4.7619047619047616E-2</v>
      </c>
      <c r="M403" s="45">
        <f t="shared" ref="M403:R403" si="230">(L354-M355)/L354</f>
        <v>-1.7543859649122806E-2</v>
      </c>
      <c r="N403" s="45">
        <f t="shared" si="230"/>
        <v>3.2467532467532464E-2</v>
      </c>
      <c r="O403" s="45">
        <f t="shared" si="230"/>
        <v>5.0000000000000001E-3</v>
      </c>
      <c r="P403" s="45">
        <f t="shared" si="230"/>
        <v>-4.0816326530612242E-2</v>
      </c>
      <c r="Q403" s="45">
        <f t="shared" si="230"/>
        <v>4.2056074766355138E-2</v>
      </c>
      <c r="R403" s="45">
        <f t="shared" si="230"/>
        <v>4.6025104602510462E-2</v>
      </c>
      <c r="S403" s="45">
        <f t="shared" ref="S403:T403" si="231">(R354-S355)/R354</f>
        <v>-1.7241379310344827E-2</v>
      </c>
      <c r="T403" s="45">
        <f t="shared" si="231"/>
        <v>4.5248868778280547E-3</v>
      </c>
      <c r="U403" s="44">
        <f t="shared" si="229"/>
        <v>2.6008837968180178E-2</v>
      </c>
    </row>
    <row r="404" spans="1:21" ht="18" thickBot="1" x14ac:dyDescent="0.25">
      <c r="A404" s="78">
        <v>7</v>
      </c>
      <c r="B404" s="90" t="s">
        <v>42</v>
      </c>
      <c r="C404" s="45">
        <f t="shared" si="226"/>
        <v>0.04</v>
      </c>
      <c r="D404" s="45">
        <f t="shared" si="226"/>
        <v>4.4444444444444446E-2</v>
      </c>
      <c r="E404" s="45">
        <f t="shared" si="226"/>
        <v>9.1743119266055051E-2</v>
      </c>
      <c r="F404" s="45">
        <f t="shared" si="226"/>
        <v>7.4074074074074077E-3</v>
      </c>
      <c r="G404" s="45">
        <f t="shared" si="226"/>
        <v>7.6271186440677971E-2</v>
      </c>
      <c r="H404" s="45">
        <f t="shared" si="226"/>
        <v>4.5112781954887216E-2</v>
      </c>
      <c r="I404" s="45">
        <f t="shared" si="226"/>
        <v>3.0303030303030304E-2</v>
      </c>
      <c r="J404" s="45">
        <f t="shared" si="226"/>
        <v>6.8965517241379309E-2</v>
      </c>
      <c r="K404" s="45">
        <f t="shared" si="226"/>
        <v>-3.4965034965034968E-2</v>
      </c>
      <c r="L404" s="45">
        <f t="shared" si="226"/>
        <v>8.8757396449704137E-2</v>
      </c>
      <c r="M404" s="45">
        <f t="shared" si="226"/>
        <v>7.2222222222222215E-2</v>
      </c>
      <c r="N404" s="45">
        <f t="shared" si="226"/>
        <v>7.4712643678160925E-2</v>
      </c>
      <c r="O404" s="45">
        <f t="shared" si="226"/>
        <v>8.7248322147651006E-2</v>
      </c>
      <c r="P404" s="45">
        <f t="shared" si="226"/>
        <v>2.5125628140703519E-2</v>
      </c>
      <c r="Q404" s="45">
        <f t="shared" si="226"/>
        <v>8.3333333333333329E-2</v>
      </c>
      <c r="R404" s="45">
        <f t="shared" si="226"/>
        <v>7.8048780487804878E-2</v>
      </c>
      <c r="S404" s="45">
        <f t="shared" si="226"/>
        <v>0.14035087719298245</v>
      </c>
      <c r="T404" s="45">
        <f t="shared" si="226"/>
        <v>2.9661016949152543E-2</v>
      </c>
      <c r="U404" s="44">
        <f t="shared" si="229"/>
        <v>5.9945979749729955E-2</v>
      </c>
    </row>
    <row r="405" spans="1:21" ht="18" thickBot="1" x14ac:dyDescent="0.25">
      <c r="A405" s="78">
        <v>8</v>
      </c>
      <c r="B405" s="90" t="s">
        <v>42</v>
      </c>
      <c r="C405" s="45">
        <f t="shared" si="226"/>
        <v>8.8235294117647065E-2</v>
      </c>
      <c r="D405" s="45">
        <f t="shared" si="226"/>
        <v>3.125E-2</v>
      </c>
      <c r="E405" s="45">
        <f t="shared" si="226"/>
        <v>3.875968992248062E-2</v>
      </c>
      <c r="F405" s="45">
        <f t="shared" si="226"/>
        <v>2.0202020202020204E-2</v>
      </c>
      <c r="G405" s="45">
        <f t="shared" si="226"/>
        <v>2.9850746268656716E-2</v>
      </c>
      <c r="H405" s="45">
        <f t="shared" si="226"/>
        <v>0</v>
      </c>
      <c r="I405" s="45">
        <f t="shared" si="226"/>
        <v>1.5748031496062992E-2</v>
      </c>
      <c r="J405" s="45">
        <f t="shared" si="226"/>
        <v>0</v>
      </c>
      <c r="K405" s="45">
        <f t="shared" si="226"/>
        <v>4.3209876543209874E-2</v>
      </c>
      <c r="L405" s="45">
        <f t="shared" si="226"/>
        <v>4.0540540540540543E-2</v>
      </c>
      <c r="M405" s="45">
        <f t="shared" si="226"/>
        <v>3.896103896103896E-2</v>
      </c>
      <c r="N405" s="45">
        <f t="shared" si="226"/>
        <v>1.1976047904191617E-2</v>
      </c>
      <c r="O405" s="45">
        <f t="shared" si="226"/>
        <v>-1.8633540372670808E-2</v>
      </c>
      <c r="P405" s="45">
        <f t="shared" si="226"/>
        <v>0</v>
      </c>
      <c r="Q405" s="45">
        <f t="shared" si="226"/>
        <v>2.0618556701030927E-2</v>
      </c>
      <c r="R405" s="45">
        <f t="shared" si="226"/>
        <v>3.2085561497326207E-2</v>
      </c>
      <c r="S405" s="45">
        <f t="shared" si="226"/>
        <v>0</v>
      </c>
      <c r="T405" s="45">
        <f t="shared" si="226"/>
        <v>3.0612244897959183E-2</v>
      </c>
      <c r="U405" s="44">
        <f t="shared" si="229"/>
        <v>2.3106109634207939E-2</v>
      </c>
    </row>
    <row r="406" spans="1:21" ht="18" thickBot="1" x14ac:dyDescent="0.25">
      <c r="A406" s="78">
        <v>9</v>
      </c>
      <c r="B406" s="90" t="s">
        <v>42</v>
      </c>
      <c r="C406" s="45">
        <f t="shared" si="226"/>
        <v>4.878048780487805E-2</v>
      </c>
      <c r="D406" s="45">
        <f t="shared" si="226"/>
        <v>0</v>
      </c>
      <c r="E406" s="45">
        <f t="shared" si="226"/>
        <v>4.3010752688172046E-2</v>
      </c>
      <c r="F406" s="45">
        <f t="shared" si="226"/>
        <v>4.0322580645161289E-2</v>
      </c>
      <c r="G406" s="45">
        <f t="shared" si="226"/>
        <v>4.1237113402061855E-2</v>
      </c>
      <c r="H406" s="45">
        <f t="shared" si="226"/>
        <v>5.3846153846153849E-2</v>
      </c>
      <c r="I406" s="45">
        <f t="shared" si="226"/>
        <v>0</v>
      </c>
      <c r="J406" s="45">
        <f t="shared" si="226"/>
        <v>1.6E-2</v>
      </c>
      <c r="K406" s="45">
        <f t="shared" si="226"/>
        <v>4.6875E-2</v>
      </c>
      <c r="L406" s="45">
        <f t="shared" si="226"/>
        <v>3.870967741935484E-2</v>
      </c>
      <c r="M406" s="45">
        <f t="shared" si="226"/>
        <v>2.1126760563380281E-2</v>
      </c>
      <c r="N406" s="45">
        <f t="shared" si="226"/>
        <v>6.7567567567567571E-3</v>
      </c>
      <c r="O406" s="45">
        <f t="shared" si="226"/>
        <v>6.0606060606060606E-3</v>
      </c>
      <c r="P406" s="45">
        <f t="shared" si="226"/>
        <v>7.926829268292683E-2</v>
      </c>
      <c r="Q406" s="45">
        <f t="shared" si="226"/>
        <v>-7.3529411764705881E-3</v>
      </c>
      <c r="R406" s="45">
        <f t="shared" si="226"/>
        <v>3.6842105263157891E-2</v>
      </c>
      <c r="S406" s="45">
        <f t="shared" si="226"/>
        <v>9.3922651933701654E-2</v>
      </c>
      <c r="T406" s="45">
        <f t="shared" si="226"/>
        <v>1.5873015873015872E-2</v>
      </c>
      <c r="U406" s="44">
        <f t="shared" si="229"/>
        <v>3.3259176346461222E-2</v>
      </c>
    </row>
    <row r="407" spans="1:21" ht="18" thickBot="1" x14ac:dyDescent="0.25">
      <c r="A407" s="78">
        <v>10</v>
      </c>
      <c r="B407" s="90" t="s">
        <v>42</v>
      </c>
      <c r="C407" s="45">
        <f t="shared" si="226"/>
        <v>0.09</v>
      </c>
      <c r="D407" s="45">
        <f t="shared" si="226"/>
        <v>0.5213675213675214</v>
      </c>
      <c r="E407" s="45">
        <f t="shared" si="226"/>
        <v>0.12903225806451613</v>
      </c>
      <c r="F407" s="45">
        <f t="shared" si="226"/>
        <v>0.11235955056179775</v>
      </c>
      <c r="G407" s="45">
        <f t="shared" si="226"/>
        <v>9.2436974789915971E-2</v>
      </c>
      <c r="H407" s="45">
        <f t="shared" si="226"/>
        <v>0.13978494623655913</v>
      </c>
      <c r="I407" s="45">
        <f t="shared" si="226"/>
        <v>2.4390243902439025E-2</v>
      </c>
      <c r="J407" s="45">
        <f t="shared" si="226"/>
        <v>0.14678899082568808</v>
      </c>
      <c r="K407" s="45">
        <f t="shared" si="226"/>
        <v>-2.4390243902439025E-2</v>
      </c>
      <c r="L407" s="45">
        <f t="shared" si="226"/>
        <v>6.5573770491803282E-2</v>
      </c>
      <c r="M407" s="45">
        <f t="shared" si="226"/>
        <v>8.0536912751677847E-2</v>
      </c>
      <c r="N407" s="45">
        <f t="shared" si="226"/>
        <v>0.15107913669064749</v>
      </c>
      <c r="O407" s="45">
        <f t="shared" si="226"/>
        <v>0.19047619047619047</v>
      </c>
      <c r="P407" s="45">
        <f t="shared" si="226"/>
        <v>6.7073170731707321E-2</v>
      </c>
      <c r="Q407" s="45">
        <f t="shared" si="226"/>
        <v>2.6490066225165563E-2</v>
      </c>
      <c r="R407" s="45">
        <f t="shared" si="226"/>
        <v>7.2992700729927001E-2</v>
      </c>
      <c r="S407" s="45">
        <f t="shared" si="226"/>
        <v>6.5573770491803282E-2</v>
      </c>
      <c r="T407" s="45">
        <f t="shared" si="226"/>
        <v>1.2195121951219513E-2</v>
      </c>
      <c r="U407" s="44">
        <f t="shared" si="229"/>
        <v>0.11479799767264239</v>
      </c>
    </row>
    <row r="408" spans="1:21" ht="18" thickBot="1" x14ac:dyDescent="0.25">
      <c r="A408" s="78">
        <v>11</v>
      </c>
      <c r="B408" s="90" t="s">
        <v>42</v>
      </c>
      <c r="C408" s="45">
        <f t="shared" si="226"/>
        <v>-4.7058823529411764E-2</v>
      </c>
      <c r="D408" s="45">
        <f t="shared" si="226"/>
        <v>0.14285714285714285</v>
      </c>
      <c r="E408" s="45">
        <f t="shared" si="226"/>
        <v>-0.25</v>
      </c>
      <c r="F408" s="45">
        <f t="shared" si="226"/>
        <v>-2.4691358024691357E-2</v>
      </c>
      <c r="G408" s="45">
        <f t="shared" si="226"/>
        <v>0.12658227848101267</v>
      </c>
      <c r="H408" s="45">
        <f t="shared" si="226"/>
        <v>4.6296296296296294E-2</v>
      </c>
      <c r="I408" s="45">
        <f t="shared" si="226"/>
        <v>8.7499999999999994E-2</v>
      </c>
      <c r="J408" s="45">
        <f t="shared" si="226"/>
        <v>0.1</v>
      </c>
      <c r="K408" s="45">
        <f t="shared" si="226"/>
        <v>7.5268817204301078E-2</v>
      </c>
      <c r="L408" s="45">
        <f t="shared" si="226"/>
        <v>0.10317460317460317</v>
      </c>
      <c r="M408" s="45">
        <f t="shared" si="226"/>
        <v>0.11403508771929824</v>
      </c>
      <c r="N408" s="45">
        <f t="shared" si="226"/>
        <v>9.4890510948905105E-2</v>
      </c>
      <c r="O408" s="45">
        <f t="shared" si="226"/>
        <v>4.2372881355932202E-2</v>
      </c>
      <c r="P408" s="45">
        <f t="shared" si="226"/>
        <v>0.1092436974789916</v>
      </c>
      <c r="Q408" s="45">
        <f t="shared" si="226"/>
        <v>9.1503267973856203E-2</v>
      </c>
      <c r="R408" s="45">
        <f t="shared" si="226"/>
        <v>0.11564625850340136</v>
      </c>
      <c r="S408" s="45">
        <f t="shared" si="226"/>
        <v>7.0866141732283464E-2</v>
      </c>
      <c r="T408" s="45">
        <f t="shared" si="226"/>
        <v>0.22222222222222221</v>
      </c>
      <c r="U408" s="44">
        <f t="shared" si="229"/>
        <v>5.8734517774818897E-2</v>
      </c>
    </row>
    <row r="409" spans="1:21" ht="18" thickBot="1" x14ac:dyDescent="0.25">
      <c r="A409" s="78">
        <v>12</v>
      </c>
      <c r="B409" s="90" t="s">
        <v>42</v>
      </c>
      <c r="C409" s="45">
        <f t="shared" si="226"/>
        <v>0.17567567567567569</v>
      </c>
      <c r="D409" s="45">
        <f t="shared" si="226"/>
        <v>0.16853932584269662</v>
      </c>
      <c r="E409" s="45">
        <f t="shared" si="226"/>
        <v>6.4102564102564097E-2</v>
      </c>
      <c r="F409" s="45">
        <f t="shared" si="226"/>
        <v>-0.38571428571428573</v>
      </c>
      <c r="G409" s="45">
        <f t="shared" si="226"/>
        <v>3.614457831325301E-2</v>
      </c>
      <c r="H409" s="45">
        <f t="shared" si="226"/>
        <v>7.2463768115942032E-2</v>
      </c>
      <c r="I409" s="45">
        <f t="shared" si="226"/>
        <v>2.9126213592233011E-2</v>
      </c>
      <c r="J409" s="45">
        <f t="shared" si="226"/>
        <v>1.3698630136986301E-2</v>
      </c>
      <c r="K409" s="45">
        <f t="shared" si="226"/>
        <v>9.2592592592592587E-3</v>
      </c>
      <c r="L409" s="45">
        <f t="shared" si="226"/>
        <v>1.1627906976744186E-2</v>
      </c>
      <c r="M409" s="45">
        <f t="shared" si="226"/>
        <v>0.11504424778761062</v>
      </c>
      <c r="N409" s="45">
        <f t="shared" si="226"/>
        <v>0.12871287128712872</v>
      </c>
      <c r="O409" s="45">
        <f t="shared" si="226"/>
        <v>6.4516129032258063E-2</v>
      </c>
      <c r="P409" s="45">
        <f t="shared" si="226"/>
        <v>6.1946902654867256E-2</v>
      </c>
      <c r="Q409" s="45">
        <f t="shared" si="226"/>
        <v>8.4905660377358486E-2</v>
      </c>
      <c r="R409" s="45">
        <f t="shared" si="226"/>
        <v>2.1582733812949641E-2</v>
      </c>
      <c r="S409" s="45">
        <f t="shared" si="226"/>
        <v>4.6153846153846156E-2</v>
      </c>
      <c r="T409" s="45">
        <f t="shared" si="226"/>
        <v>0.1271186440677966</v>
      </c>
      <c r="U409" s="44">
        <f t="shared" si="229"/>
        <v>4.222270749453455E-2</v>
      </c>
    </row>
    <row r="410" spans="1:21" ht="18" thickBot="1" x14ac:dyDescent="0.25">
      <c r="A410" s="47" t="s">
        <v>47</v>
      </c>
      <c r="B410" s="48" t="s">
        <v>55</v>
      </c>
      <c r="C410" s="75" t="s">
        <v>46</v>
      </c>
      <c r="D410" s="75" t="s">
        <v>46</v>
      </c>
      <c r="E410" s="75" t="s">
        <v>46</v>
      </c>
      <c r="F410" s="49">
        <f t="shared" ref="F410:L410" si="232">(B350-F354)/B350</f>
        <v>9.0909090909090912E-2</v>
      </c>
      <c r="G410" s="49">
        <f t="shared" si="232"/>
        <v>0.13664596273291926</v>
      </c>
      <c r="H410" s="49">
        <f t="shared" si="232"/>
        <v>0.15165876777251186</v>
      </c>
      <c r="I410" s="49">
        <f t="shared" si="232"/>
        <v>0.15028901734104047</v>
      </c>
      <c r="J410" s="49">
        <f t="shared" si="232"/>
        <v>0.15</v>
      </c>
      <c r="K410" s="49">
        <f t="shared" si="232"/>
        <v>0.1</v>
      </c>
      <c r="L410" s="49">
        <f t="shared" si="232"/>
        <v>0.2119815668202765</v>
      </c>
      <c r="M410" s="49">
        <f t="shared" ref="M410:T410" si="233">(I350-M354)/I350</f>
        <v>0.21025641025641026</v>
      </c>
      <c r="N410" s="49">
        <f t="shared" si="233"/>
        <v>0.14529914529914531</v>
      </c>
      <c r="O410" s="49">
        <f t="shared" si="233"/>
        <v>0.14410480349344978</v>
      </c>
      <c r="P410" s="49">
        <f t="shared" si="233"/>
        <v>0.12295081967213115</v>
      </c>
      <c r="Q410" s="49">
        <f t="shared" si="233"/>
        <v>4.0160642570281124E-2</v>
      </c>
      <c r="R410" s="49">
        <f t="shared" si="233"/>
        <v>0.13432835820895522</v>
      </c>
      <c r="S410" s="49">
        <f t="shared" si="233"/>
        <v>0.19343065693430658</v>
      </c>
      <c r="T410" s="45">
        <f t="shared" si="233"/>
        <v>0.21942446043165467</v>
      </c>
      <c r="U410" s="44">
        <f t="shared" si="229"/>
        <v>0.14157251728646558</v>
      </c>
    </row>
    <row r="411" spans="1:21" ht="35" thickBot="1" x14ac:dyDescent="0.25">
      <c r="A411" s="47" t="s">
        <v>48</v>
      </c>
      <c r="B411" s="48"/>
      <c r="C411" s="49"/>
      <c r="D411" s="49"/>
      <c r="E411" s="49"/>
      <c r="F411" s="49"/>
      <c r="G411" s="49"/>
      <c r="H411" s="49"/>
      <c r="I411" s="49"/>
      <c r="J411" s="49">
        <f t="shared" ref="J411:T411" si="234">AVERAGE(F410:J410)</f>
        <v>0.13590056775111251</v>
      </c>
      <c r="K411" s="49">
        <f t="shared" si="234"/>
        <v>0.13771874956929434</v>
      </c>
      <c r="L411" s="49">
        <f t="shared" si="234"/>
        <v>0.15278587038676578</v>
      </c>
      <c r="M411" s="49">
        <f t="shared" si="234"/>
        <v>0.16450539888354546</v>
      </c>
      <c r="N411" s="49">
        <f t="shared" si="234"/>
        <v>0.16350742447516642</v>
      </c>
      <c r="O411" s="49">
        <f t="shared" si="234"/>
        <v>0.16232838517385637</v>
      </c>
      <c r="P411" s="49">
        <f t="shared" si="234"/>
        <v>0.1669185491082826</v>
      </c>
      <c r="Q411" s="49">
        <f t="shared" si="234"/>
        <v>0.13255436425828351</v>
      </c>
      <c r="R411" s="49">
        <f t="shared" si="234"/>
        <v>0.11736875384879253</v>
      </c>
      <c r="S411" s="49">
        <f t="shared" si="234"/>
        <v>0.12699505617582479</v>
      </c>
      <c r="T411" s="45">
        <f t="shared" si="234"/>
        <v>0.14205898756346574</v>
      </c>
      <c r="U411" s="44">
        <f t="shared" si="229"/>
        <v>0.14605831196309244</v>
      </c>
    </row>
    <row r="412" spans="1:21" ht="18" thickBot="1" x14ac:dyDescent="0.25">
      <c r="A412" s="47" t="s">
        <v>54</v>
      </c>
      <c r="B412" s="48" t="s">
        <v>55</v>
      </c>
      <c r="C412" s="75" t="s">
        <v>46</v>
      </c>
      <c r="D412" s="75" t="s">
        <v>46</v>
      </c>
      <c r="E412" s="75" t="s">
        <v>46</v>
      </c>
      <c r="F412" s="75" t="s">
        <v>46</v>
      </c>
      <c r="G412" s="52">
        <f t="shared" ref="G412:M412" si="235">(B356-G361)/B356</f>
        <v>0.21568627450980393</v>
      </c>
      <c r="H412" s="52">
        <f t="shared" si="235"/>
        <v>0.33333333333333331</v>
      </c>
      <c r="I412" s="52">
        <f t="shared" si="235"/>
        <v>0.22480620155038761</v>
      </c>
      <c r="J412" s="52">
        <f t="shared" si="235"/>
        <v>0.27272727272727271</v>
      </c>
      <c r="K412" s="52">
        <f t="shared" si="235"/>
        <v>0.20149253731343283</v>
      </c>
      <c r="L412" s="52">
        <f t="shared" si="235"/>
        <v>0.22018348623853212</v>
      </c>
      <c r="M412" s="52">
        <f t="shared" si="235"/>
        <v>0.2125984251968504</v>
      </c>
      <c r="N412" s="52">
        <f t="shared" ref="N412:T412" si="236">(I356-N361)/I356</f>
        <v>0.3125</v>
      </c>
      <c r="O412" s="52">
        <f t="shared" si="236"/>
        <v>0.2839506172839506</v>
      </c>
      <c r="P412" s="52">
        <f t="shared" si="236"/>
        <v>0.28378378378378377</v>
      </c>
      <c r="Q412" s="52">
        <f t="shared" si="236"/>
        <v>0.37012987012987014</v>
      </c>
      <c r="R412" s="52">
        <f t="shared" si="236"/>
        <v>0.18562874251497005</v>
      </c>
      <c r="S412" s="52">
        <f t="shared" si="236"/>
        <v>0.22981366459627328</v>
      </c>
      <c r="T412" s="111">
        <f t="shared" si="236"/>
        <v>0.24264705882352941</v>
      </c>
      <c r="U412" s="44">
        <f t="shared" si="229"/>
        <v>0.25743340070603543</v>
      </c>
    </row>
    <row r="413" spans="1:21" ht="35" thickBot="1" x14ac:dyDescent="0.25">
      <c r="A413" s="51" t="s">
        <v>50</v>
      </c>
      <c r="B413" s="52"/>
      <c r="C413" s="52"/>
      <c r="D413" s="52"/>
      <c r="E413" s="52"/>
      <c r="F413" s="52"/>
      <c r="G413" s="52"/>
      <c r="H413" s="52"/>
      <c r="I413" s="52"/>
      <c r="J413" s="49"/>
      <c r="K413" s="49">
        <f t="shared" ref="K413:T413" si="237">AVERAGE(G412:K412)</f>
        <v>0.24960912388684608</v>
      </c>
      <c r="L413" s="49">
        <f t="shared" si="237"/>
        <v>0.25050856623259171</v>
      </c>
      <c r="M413" s="49">
        <f t="shared" si="237"/>
        <v>0.22636158460529515</v>
      </c>
      <c r="N413" s="49">
        <f t="shared" si="237"/>
        <v>0.24390034429521762</v>
      </c>
      <c r="O413" s="49">
        <f t="shared" si="237"/>
        <v>0.24614501320655319</v>
      </c>
      <c r="P413" s="49">
        <f t="shared" si="237"/>
        <v>0.26260326250062338</v>
      </c>
      <c r="Q413" s="49">
        <f t="shared" si="237"/>
        <v>0.29259253927889095</v>
      </c>
      <c r="R413" s="49">
        <f t="shared" si="237"/>
        <v>0.28719860274251491</v>
      </c>
      <c r="S413" s="49">
        <f t="shared" si="237"/>
        <v>0.27066133566176953</v>
      </c>
      <c r="T413" s="45">
        <f t="shared" si="237"/>
        <v>0.26240062396968533</v>
      </c>
      <c r="U413" s="44">
        <f t="shared" si="229"/>
        <v>0.25884226360114471</v>
      </c>
    </row>
    <row r="415" spans="1:21" ht="16" x14ac:dyDescent="0.2">
      <c r="A415" s="140" t="s">
        <v>105</v>
      </c>
      <c r="B415" s="141"/>
      <c r="C415" s="141"/>
      <c r="D415" s="141"/>
      <c r="E415" s="141"/>
      <c r="F415" s="141"/>
      <c r="G415" s="141"/>
      <c r="H415" s="141"/>
      <c r="I415" s="141"/>
      <c r="J415" s="141"/>
      <c r="K415" s="141"/>
      <c r="L415" s="141"/>
      <c r="M415" s="142"/>
    </row>
    <row r="416" spans="1:21" ht="17" thickBo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20" ht="18" thickBot="1" x14ac:dyDescent="0.25">
      <c r="A417" s="54"/>
      <c r="B417" s="54" t="s">
        <v>0</v>
      </c>
      <c r="C417" s="54" t="s">
        <v>1</v>
      </c>
      <c r="D417" s="54" t="s">
        <v>2</v>
      </c>
      <c r="E417" s="54" t="s">
        <v>3</v>
      </c>
      <c r="F417" s="54" t="s">
        <v>4</v>
      </c>
      <c r="G417" s="54" t="s">
        <v>5</v>
      </c>
      <c r="H417" s="54" t="s">
        <v>6</v>
      </c>
      <c r="I417" s="54" t="s">
        <v>7</v>
      </c>
      <c r="J417" s="54" t="s">
        <v>8</v>
      </c>
      <c r="K417" s="54" t="s">
        <v>9</v>
      </c>
      <c r="L417" s="54" t="s">
        <v>10</v>
      </c>
      <c r="M417" s="54" t="s">
        <v>66</v>
      </c>
      <c r="N417" s="54" t="s">
        <v>75</v>
      </c>
      <c r="O417" s="54" t="s">
        <v>76</v>
      </c>
      <c r="P417" s="54" t="s">
        <v>77</v>
      </c>
      <c r="Q417" s="54" t="s">
        <v>78</v>
      </c>
      <c r="R417" s="54" t="s">
        <v>79</v>
      </c>
      <c r="S417" s="54" t="s">
        <v>81</v>
      </c>
      <c r="T417" s="54" t="s">
        <v>87</v>
      </c>
    </row>
    <row r="418" spans="1:20" ht="18" thickBot="1" x14ac:dyDescent="0.25">
      <c r="A418" s="38" t="s">
        <v>11</v>
      </c>
      <c r="B418" s="55">
        <v>38</v>
      </c>
      <c r="C418" s="55">
        <v>33</v>
      </c>
      <c r="D418" s="55">
        <v>36</v>
      </c>
      <c r="E418" s="55">
        <v>40</v>
      </c>
      <c r="F418" s="57">
        <v>36</v>
      </c>
      <c r="G418" s="56">
        <v>40</v>
      </c>
      <c r="H418" s="56">
        <v>35</v>
      </c>
      <c r="I418" s="56">
        <v>35</v>
      </c>
      <c r="J418" s="56">
        <v>30</v>
      </c>
      <c r="K418" s="56">
        <v>37</v>
      </c>
      <c r="L418" s="56">
        <v>47</v>
      </c>
      <c r="M418" s="56">
        <v>35</v>
      </c>
      <c r="N418" s="56">
        <v>57</v>
      </c>
      <c r="O418" s="56">
        <v>43</v>
      </c>
      <c r="P418" s="56">
        <v>53</v>
      </c>
      <c r="Q418" s="56">
        <v>45</v>
      </c>
      <c r="R418" s="56">
        <v>44</v>
      </c>
      <c r="S418" s="56">
        <v>24</v>
      </c>
      <c r="T418" s="56">
        <v>33</v>
      </c>
    </row>
    <row r="419" spans="1:20" ht="17" thickBot="1" x14ac:dyDescent="0.25">
      <c r="A419" s="38">
        <v>1</v>
      </c>
      <c r="B419" s="55">
        <v>31</v>
      </c>
      <c r="C419" s="55">
        <v>32</v>
      </c>
      <c r="D419" s="55">
        <v>32</v>
      </c>
      <c r="E419" s="55">
        <v>36</v>
      </c>
      <c r="F419" s="57">
        <v>41</v>
      </c>
      <c r="G419" s="56">
        <v>39</v>
      </c>
      <c r="H419" s="56">
        <v>36</v>
      </c>
      <c r="I419" s="56">
        <v>28</v>
      </c>
      <c r="J419" s="56">
        <v>36</v>
      </c>
      <c r="K419" s="56">
        <v>28</v>
      </c>
      <c r="L419" s="56">
        <v>37</v>
      </c>
      <c r="M419" s="56">
        <v>44</v>
      </c>
      <c r="N419" s="187">
        <v>43</v>
      </c>
      <c r="O419" s="187">
        <v>57</v>
      </c>
      <c r="P419" s="187">
        <v>44</v>
      </c>
      <c r="Q419" s="187">
        <v>62</v>
      </c>
      <c r="R419" s="187">
        <v>46</v>
      </c>
      <c r="S419" s="187">
        <v>47</v>
      </c>
      <c r="T419" s="200">
        <v>30</v>
      </c>
    </row>
    <row r="420" spans="1:20" ht="17" thickBot="1" x14ac:dyDescent="0.25">
      <c r="A420" s="38">
        <v>2</v>
      </c>
      <c r="B420" s="55">
        <v>36</v>
      </c>
      <c r="C420" s="55">
        <v>29</v>
      </c>
      <c r="D420" s="55">
        <v>28</v>
      </c>
      <c r="E420" s="55">
        <v>33</v>
      </c>
      <c r="F420" s="57">
        <v>32</v>
      </c>
      <c r="G420" s="56">
        <v>41</v>
      </c>
      <c r="H420" s="56">
        <v>27</v>
      </c>
      <c r="I420" s="56">
        <v>33</v>
      </c>
      <c r="J420" s="56">
        <v>26</v>
      </c>
      <c r="K420" s="56">
        <v>30</v>
      </c>
      <c r="L420" s="56">
        <v>28</v>
      </c>
      <c r="M420" s="56">
        <v>33</v>
      </c>
      <c r="N420" s="187">
        <v>43</v>
      </c>
      <c r="O420" s="187">
        <v>42</v>
      </c>
      <c r="P420" s="187">
        <v>54</v>
      </c>
      <c r="Q420" s="187">
        <v>39</v>
      </c>
      <c r="R420" s="187">
        <v>59</v>
      </c>
      <c r="S420" s="187">
        <v>36</v>
      </c>
      <c r="T420" s="200">
        <v>46</v>
      </c>
    </row>
    <row r="421" spans="1:20" ht="17" thickBot="1" x14ac:dyDescent="0.25">
      <c r="A421" s="38">
        <v>3</v>
      </c>
      <c r="B421" s="55">
        <v>26</v>
      </c>
      <c r="C421" s="55">
        <v>35</v>
      </c>
      <c r="D421" s="55">
        <v>23</v>
      </c>
      <c r="E421" s="55">
        <v>27</v>
      </c>
      <c r="F421" s="57">
        <v>29</v>
      </c>
      <c r="G421" s="56">
        <v>31</v>
      </c>
      <c r="H421" s="56">
        <v>33</v>
      </c>
      <c r="I421" s="56">
        <v>20</v>
      </c>
      <c r="J421" s="56">
        <v>31</v>
      </c>
      <c r="K421" s="56">
        <v>22</v>
      </c>
      <c r="L421" s="56">
        <v>27</v>
      </c>
      <c r="M421" s="56">
        <v>25</v>
      </c>
      <c r="N421" s="187">
        <v>36</v>
      </c>
      <c r="O421" s="187">
        <v>41</v>
      </c>
      <c r="P421" s="187">
        <v>38</v>
      </c>
      <c r="Q421" s="187">
        <v>48</v>
      </c>
      <c r="R421" s="187">
        <v>36</v>
      </c>
      <c r="S421" s="187">
        <v>54</v>
      </c>
      <c r="T421" s="200">
        <v>33</v>
      </c>
    </row>
    <row r="422" spans="1:20" ht="17" thickBot="1" x14ac:dyDescent="0.25">
      <c r="A422" s="38">
        <v>4</v>
      </c>
      <c r="B422" s="55">
        <v>24</v>
      </c>
      <c r="C422" s="55">
        <v>24</v>
      </c>
      <c r="D422" s="55">
        <v>35</v>
      </c>
      <c r="E422" s="55">
        <v>22</v>
      </c>
      <c r="F422" s="57">
        <v>21</v>
      </c>
      <c r="G422" s="56">
        <v>28</v>
      </c>
      <c r="H422" s="56">
        <v>29</v>
      </c>
      <c r="I422" s="56">
        <v>30</v>
      </c>
      <c r="J422" s="56">
        <v>20</v>
      </c>
      <c r="K422" s="56">
        <v>27</v>
      </c>
      <c r="L422" s="56">
        <v>20</v>
      </c>
      <c r="M422" s="56">
        <v>25</v>
      </c>
      <c r="N422" s="187">
        <v>28</v>
      </c>
      <c r="O422" s="187">
        <v>35</v>
      </c>
      <c r="P422" s="187">
        <v>38</v>
      </c>
      <c r="Q422" s="187">
        <v>37</v>
      </c>
      <c r="R422" s="187">
        <v>40</v>
      </c>
      <c r="S422" s="187">
        <v>32</v>
      </c>
      <c r="T422" s="200">
        <v>51</v>
      </c>
    </row>
    <row r="423" spans="1:20" ht="17" thickBot="1" x14ac:dyDescent="0.25">
      <c r="A423" s="38">
        <v>5</v>
      </c>
      <c r="B423" s="55">
        <v>18</v>
      </c>
      <c r="C423" s="55">
        <v>43</v>
      </c>
      <c r="D423" s="55">
        <v>19</v>
      </c>
      <c r="E423" s="55">
        <v>37</v>
      </c>
      <c r="F423" s="57">
        <v>22</v>
      </c>
      <c r="G423" s="56">
        <v>22</v>
      </c>
      <c r="H423" s="56">
        <v>25</v>
      </c>
      <c r="I423" s="56">
        <v>27</v>
      </c>
      <c r="J423" s="56">
        <v>29</v>
      </c>
      <c r="K423" s="56">
        <v>19</v>
      </c>
      <c r="L423" s="56">
        <v>27</v>
      </c>
      <c r="M423" s="56">
        <v>19</v>
      </c>
      <c r="N423" s="187">
        <v>25</v>
      </c>
      <c r="O423" s="187">
        <v>28</v>
      </c>
      <c r="P423" s="187">
        <v>34</v>
      </c>
      <c r="Q423" s="187">
        <v>35</v>
      </c>
      <c r="R423" s="187">
        <v>34</v>
      </c>
      <c r="S423" s="187">
        <v>37</v>
      </c>
      <c r="T423" s="200">
        <v>32</v>
      </c>
    </row>
    <row r="424" spans="1:20" ht="17" thickBot="1" x14ac:dyDescent="0.25">
      <c r="A424" s="38">
        <v>6</v>
      </c>
      <c r="B424" s="55">
        <v>19</v>
      </c>
      <c r="C424" s="55">
        <v>30</v>
      </c>
      <c r="D424" s="55">
        <v>42</v>
      </c>
      <c r="E424" s="55">
        <v>22</v>
      </c>
      <c r="F424" s="57">
        <f>26+29</f>
        <v>55</v>
      </c>
      <c r="G424" s="56">
        <v>34</v>
      </c>
      <c r="H424" s="56">
        <v>30</v>
      </c>
      <c r="I424" s="56">
        <v>24</v>
      </c>
      <c r="J424" s="56">
        <v>25</v>
      </c>
      <c r="K424" s="56">
        <v>22</v>
      </c>
      <c r="L424" s="56">
        <v>18</v>
      </c>
      <c r="M424" s="56">
        <v>24</v>
      </c>
      <c r="N424" s="187">
        <v>17</v>
      </c>
      <c r="O424" s="187">
        <v>25</v>
      </c>
      <c r="P424" s="187">
        <v>26</v>
      </c>
      <c r="Q424" s="187">
        <v>33</v>
      </c>
      <c r="R424" s="187">
        <v>36</v>
      </c>
      <c r="S424" s="187">
        <v>27</v>
      </c>
      <c r="T424" s="200">
        <v>37</v>
      </c>
    </row>
    <row r="425" spans="1:20" ht="17" thickBot="1" x14ac:dyDescent="0.25">
      <c r="A425" s="38">
        <v>7</v>
      </c>
      <c r="B425" s="55">
        <v>18</v>
      </c>
      <c r="C425" s="55">
        <v>19</v>
      </c>
      <c r="D425" s="55">
        <v>29</v>
      </c>
      <c r="E425" s="55">
        <v>36</v>
      </c>
      <c r="F425" s="57">
        <v>21</v>
      </c>
      <c r="G425" s="56">
        <v>40</v>
      </c>
      <c r="H425" s="56">
        <v>19</v>
      </c>
      <c r="I425" s="56">
        <v>20</v>
      </c>
      <c r="J425" s="56">
        <v>24</v>
      </c>
      <c r="K425" s="56">
        <v>24</v>
      </c>
      <c r="L425" s="56">
        <v>21</v>
      </c>
      <c r="M425" s="56">
        <v>20</v>
      </c>
      <c r="N425" s="187">
        <v>25</v>
      </c>
      <c r="O425" s="187">
        <v>17</v>
      </c>
      <c r="P425" s="187">
        <v>25</v>
      </c>
      <c r="Q425" s="187">
        <v>24</v>
      </c>
      <c r="R425" s="187">
        <v>31</v>
      </c>
      <c r="S425" s="187">
        <v>32</v>
      </c>
      <c r="T425" s="200">
        <v>27</v>
      </c>
    </row>
    <row r="426" spans="1:20" ht="17" thickBot="1" x14ac:dyDescent="0.25">
      <c r="A426" s="38">
        <v>8</v>
      </c>
      <c r="B426" s="55">
        <v>23</v>
      </c>
      <c r="C426" s="55">
        <v>18</v>
      </c>
      <c r="D426" s="55">
        <v>19</v>
      </c>
      <c r="E426" s="55">
        <v>26</v>
      </c>
      <c r="F426" s="57">
        <v>26</v>
      </c>
      <c r="G426" s="56">
        <v>18</v>
      </c>
      <c r="H426" s="56">
        <v>29</v>
      </c>
      <c r="I426" s="56">
        <v>17</v>
      </c>
      <c r="J426" s="56">
        <v>17</v>
      </c>
      <c r="K426" s="56">
        <v>23</v>
      </c>
      <c r="L426" s="56">
        <v>23</v>
      </c>
      <c r="M426" s="56">
        <v>17</v>
      </c>
      <c r="N426" s="187">
        <v>14</v>
      </c>
      <c r="O426" s="187">
        <v>24</v>
      </c>
      <c r="P426" s="187">
        <v>16</v>
      </c>
      <c r="Q426" s="187">
        <v>22</v>
      </c>
      <c r="R426" s="187">
        <v>21</v>
      </c>
      <c r="S426" s="187">
        <v>30</v>
      </c>
      <c r="T426" s="200">
        <v>29</v>
      </c>
    </row>
    <row r="427" spans="1:20" ht="17" thickBot="1" x14ac:dyDescent="0.25">
      <c r="A427" s="38">
        <v>9</v>
      </c>
      <c r="B427" s="55">
        <v>20</v>
      </c>
      <c r="C427" s="55">
        <v>23</v>
      </c>
      <c r="D427" s="55">
        <v>18</v>
      </c>
      <c r="E427" s="55">
        <v>18</v>
      </c>
      <c r="F427" s="57">
        <v>21</v>
      </c>
      <c r="G427" s="56">
        <v>25</v>
      </c>
      <c r="H427" s="56">
        <v>17</v>
      </c>
      <c r="I427" s="56">
        <v>28</v>
      </c>
      <c r="J427" s="56">
        <v>17</v>
      </c>
      <c r="K427" s="56">
        <v>16</v>
      </c>
      <c r="L427" s="56">
        <v>19</v>
      </c>
      <c r="M427" s="56">
        <v>24</v>
      </c>
      <c r="N427" s="187">
        <v>15</v>
      </c>
      <c r="O427" s="187">
        <v>13</v>
      </c>
      <c r="P427" s="187">
        <v>23</v>
      </c>
      <c r="Q427" s="187">
        <v>18</v>
      </c>
      <c r="R427" s="187">
        <v>19</v>
      </c>
      <c r="S427" s="187">
        <v>12</v>
      </c>
      <c r="T427" s="200">
        <v>29</v>
      </c>
    </row>
    <row r="428" spans="1:20" ht="17" thickBot="1" x14ac:dyDescent="0.25">
      <c r="A428" s="38">
        <v>10</v>
      </c>
      <c r="B428" s="55">
        <v>17</v>
      </c>
      <c r="C428" s="55">
        <v>12</v>
      </c>
      <c r="D428" s="55">
        <v>18</v>
      </c>
      <c r="E428" s="55">
        <v>11</v>
      </c>
      <c r="F428" s="55" t="s">
        <v>65</v>
      </c>
      <c r="G428" s="56">
        <v>17</v>
      </c>
      <c r="H428" s="56">
        <v>21</v>
      </c>
      <c r="I428" s="56">
        <v>14</v>
      </c>
      <c r="J428" s="56">
        <v>28</v>
      </c>
      <c r="K428" s="56">
        <v>13</v>
      </c>
      <c r="L428" s="56">
        <v>15</v>
      </c>
      <c r="M428" s="56">
        <v>15</v>
      </c>
      <c r="N428" s="187">
        <v>20</v>
      </c>
      <c r="O428" s="187">
        <v>16</v>
      </c>
      <c r="P428" s="187">
        <v>10</v>
      </c>
      <c r="Q428" s="187">
        <v>22</v>
      </c>
      <c r="R428" s="187">
        <v>15</v>
      </c>
      <c r="S428" s="187">
        <v>12</v>
      </c>
      <c r="T428" s="200">
        <v>14</v>
      </c>
    </row>
    <row r="429" spans="1:20" ht="17" thickBot="1" x14ac:dyDescent="0.25">
      <c r="A429" s="38">
        <v>11</v>
      </c>
      <c r="B429" s="55">
        <v>18</v>
      </c>
      <c r="C429" s="55">
        <v>17</v>
      </c>
      <c r="D429" s="55">
        <v>10</v>
      </c>
      <c r="E429" s="55">
        <v>16</v>
      </c>
      <c r="F429" s="57">
        <v>10</v>
      </c>
      <c r="G429" s="55" t="s">
        <v>65</v>
      </c>
      <c r="H429" s="56">
        <v>17</v>
      </c>
      <c r="I429" s="56">
        <v>16</v>
      </c>
      <c r="J429" s="56">
        <v>13</v>
      </c>
      <c r="K429" s="56">
        <v>27</v>
      </c>
      <c r="L429" s="56">
        <v>12</v>
      </c>
      <c r="M429" s="56">
        <v>13</v>
      </c>
      <c r="N429" s="187">
        <v>16</v>
      </c>
      <c r="O429" s="187">
        <v>17</v>
      </c>
      <c r="P429" s="187">
        <v>13</v>
      </c>
      <c r="Q429" s="187">
        <v>10</v>
      </c>
      <c r="R429" s="187">
        <v>17</v>
      </c>
      <c r="S429" s="187">
        <v>13</v>
      </c>
      <c r="T429" s="200">
        <v>8</v>
      </c>
    </row>
    <row r="430" spans="1:20" ht="17" thickBot="1" x14ac:dyDescent="0.25">
      <c r="A430" s="38">
        <v>12</v>
      </c>
      <c r="B430" s="55" t="s">
        <v>65</v>
      </c>
      <c r="C430" s="55">
        <v>17</v>
      </c>
      <c r="D430" s="55">
        <v>16</v>
      </c>
      <c r="E430" s="55" t="s">
        <v>65</v>
      </c>
      <c r="F430" s="57">
        <v>12</v>
      </c>
      <c r="G430" s="55" t="s">
        <v>65</v>
      </c>
      <c r="H430" s="55" t="s">
        <v>65</v>
      </c>
      <c r="I430" s="55" t="s">
        <v>65</v>
      </c>
      <c r="J430" s="56">
        <v>14</v>
      </c>
      <c r="K430" s="56">
        <v>12</v>
      </c>
      <c r="L430" s="56">
        <v>25</v>
      </c>
      <c r="M430" s="56">
        <v>11</v>
      </c>
      <c r="N430" s="187">
        <v>13</v>
      </c>
      <c r="O430" s="187">
        <v>10</v>
      </c>
      <c r="P430" s="187">
        <v>16</v>
      </c>
      <c r="Q430" s="187">
        <v>12</v>
      </c>
      <c r="R430" s="187">
        <v>9</v>
      </c>
      <c r="S430" s="187">
        <v>16</v>
      </c>
      <c r="T430" s="200">
        <v>5</v>
      </c>
    </row>
    <row r="431" spans="1:20" ht="18" thickBot="1" x14ac:dyDescent="0.25">
      <c r="A431" s="38" t="s">
        <v>13</v>
      </c>
      <c r="B431" s="55"/>
      <c r="C431" s="55"/>
      <c r="D431" s="55"/>
      <c r="E431" s="55"/>
      <c r="F431" s="57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</row>
    <row r="432" spans="1:20" ht="18" thickBot="1" x14ac:dyDescent="0.25">
      <c r="A432" s="60" t="s">
        <v>14</v>
      </c>
      <c r="B432" s="55" t="s">
        <v>65</v>
      </c>
      <c r="C432" s="61">
        <v>332</v>
      </c>
      <c r="D432" s="61">
        <v>325</v>
      </c>
      <c r="E432" s="120">
        <v>324</v>
      </c>
      <c r="F432" s="120">
        <v>326</v>
      </c>
      <c r="G432" s="65">
        <f>SUM(G418:G428)</f>
        <v>335</v>
      </c>
      <c r="H432" s="121">
        <v>328</v>
      </c>
      <c r="I432" s="121">
        <v>299</v>
      </c>
      <c r="J432" s="61">
        <v>310</v>
      </c>
      <c r="K432" s="61">
        <v>300</v>
      </c>
      <c r="L432" s="61">
        <v>319</v>
      </c>
      <c r="M432" s="61">
        <f t="shared" ref="M432:R432" si="238">SUM(M418:M430)</f>
        <v>305</v>
      </c>
      <c r="N432" s="61">
        <f t="shared" si="238"/>
        <v>352</v>
      </c>
      <c r="O432" s="61">
        <f t="shared" si="238"/>
        <v>368</v>
      </c>
      <c r="P432" s="61">
        <f t="shared" si="238"/>
        <v>390</v>
      </c>
      <c r="Q432" s="61">
        <f t="shared" si="238"/>
        <v>407</v>
      </c>
      <c r="R432" s="61">
        <f t="shared" si="238"/>
        <v>407</v>
      </c>
      <c r="S432" s="61">
        <f t="shared" ref="S432:T432" si="239">SUM(S418:S430)</f>
        <v>372</v>
      </c>
      <c r="T432" s="201">
        <f t="shared" si="239"/>
        <v>374</v>
      </c>
    </row>
    <row r="433" spans="1:21" ht="35" thickBot="1" x14ac:dyDescent="0.25">
      <c r="A433" s="60" t="s">
        <v>51</v>
      </c>
      <c r="B433" s="62"/>
      <c r="C433" s="63" t="e">
        <f>((C432-B432)/B432)</f>
        <v>#VALUE!</v>
      </c>
      <c r="D433" s="63">
        <f>((D432-C432)/C432)</f>
        <v>-2.1084337349397589E-2</v>
      </c>
      <c r="E433" s="63">
        <f>((E432-D432)/D432)</f>
        <v>-3.0769230769230769E-3</v>
      </c>
      <c r="F433" s="63">
        <f>((F432-E432)/E432)</f>
        <v>6.1728395061728392E-3</v>
      </c>
      <c r="G433" s="63">
        <f t="shared" ref="G433:T433" si="240">((G432-F432)/F432)</f>
        <v>2.7607361963190184E-2</v>
      </c>
      <c r="H433" s="63">
        <f t="shared" si="240"/>
        <v>-2.0895522388059702E-2</v>
      </c>
      <c r="I433" s="63">
        <f t="shared" si="240"/>
        <v>-8.8414634146341459E-2</v>
      </c>
      <c r="J433" s="63">
        <f t="shared" si="240"/>
        <v>3.678929765886288E-2</v>
      </c>
      <c r="K433" s="63">
        <f t="shared" si="240"/>
        <v>-3.2258064516129031E-2</v>
      </c>
      <c r="L433" s="63">
        <f t="shared" si="240"/>
        <v>6.3333333333333339E-2</v>
      </c>
      <c r="M433" s="63">
        <f t="shared" si="240"/>
        <v>-4.3887147335423198E-2</v>
      </c>
      <c r="N433" s="63">
        <f t="shared" si="240"/>
        <v>0.1540983606557377</v>
      </c>
      <c r="O433" s="63">
        <f t="shared" si="240"/>
        <v>4.5454545454545456E-2</v>
      </c>
      <c r="P433" s="63">
        <f t="shared" si="240"/>
        <v>5.9782608695652176E-2</v>
      </c>
      <c r="Q433" s="63">
        <f t="shared" si="240"/>
        <v>4.3589743589743588E-2</v>
      </c>
      <c r="R433" s="63">
        <f t="shared" si="240"/>
        <v>0</v>
      </c>
      <c r="S433" s="63">
        <f t="shared" si="240"/>
        <v>-8.5995085995085999E-2</v>
      </c>
      <c r="T433" s="63">
        <f t="shared" si="240"/>
        <v>5.3763440860215058E-3</v>
      </c>
    </row>
    <row r="434" spans="1:21" ht="52" thickBot="1" x14ac:dyDescent="0.25">
      <c r="A434" s="60" t="s">
        <v>16</v>
      </c>
      <c r="B434" s="63"/>
      <c r="C434" s="63"/>
      <c r="D434" s="63"/>
      <c r="E434" s="63"/>
      <c r="F434" s="63"/>
      <c r="G434" s="63" t="e">
        <f t="shared" ref="G434:L434" si="241">(G432-B432)/B432</f>
        <v>#VALUE!</v>
      </c>
      <c r="H434" s="63">
        <f t="shared" si="241"/>
        <v>-1.2048192771084338E-2</v>
      </c>
      <c r="I434" s="63">
        <f t="shared" si="241"/>
        <v>-0.08</v>
      </c>
      <c r="J434" s="63">
        <f t="shared" si="241"/>
        <v>-4.3209876543209874E-2</v>
      </c>
      <c r="K434" s="63">
        <f t="shared" si="241"/>
        <v>-7.9754601226993863E-2</v>
      </c>
      <c r="L434" s="63">
        <f t="shared" si="241"/>
        <v>-4.7761194029850747E-2</v>
      </c>
      <c r="M434" s="63" t="s">
        <v>65</v>
      </c>
      <c r="N434" s="63" t="s">
        <v>65</v>
      </c>
      <c r="O434" s="63" t="s">
        <v>65</v>
      </c>
      <c r="P434" s="63" t="s">
        <v>65</v>
      </c>
      <c r="Q434" s="63" t="s">
        <v>65</v>
      </c>
      <c r="R434" s="63" t="s">
        <v>65</v>
      </c>
      <c r="S434" s="63" t="s">
        <v>65</v>
      </c>
      <c r="T434" s="63" t="s">
        <v>65</v>
      </c>
    </row>
    <row r="435" spans="1:21" ht="52" thickBot="1" x14ac:dyDescent="0.25">
      <c r="A435" s="60" t="s">
        <v>17</v>
      </c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 t="e">
        <f t="shared" ref="L435:T435" si="242">(L432-B432)/B432</f>
        <v>#VALUE!</v>
      </c>
      <c r="M435" s="63">
        <f t="shared" si="242"/>
        <v>-8.1325301204819275E-2</v>
      </c>
      <c r="N435" s="63">
        <f t="shared" si="242"/>
        <v>8.3076923076923076E-2</v>
      </c>
      <c r="O435" s="63">
        <f t="shared" si="242"/>
        <v>0.13580246913580246</v>
      </c>
      <c r="P435" s="63">
        <f t="shared" si="242"/>
        <v>0.19631901840490798</v>
      </c>
      <c r="Q435" s="63">
        <f t="shared" si="242"/>
        <v>0.21492537313432836</v>
      </c>
      <c r="R435" s="63">
        <f t="shared" si="242"/>
        <v>0.24085365853658536</v>
      </c>
      <c r="S435" s="63">
        <f t="shared" si="242"/>
        <v>0.24414715719063546</v>
      </c>
      <c r="T435" s="63">
        <f t="shared" si="242"/>
        <v>0.20645161290322581</v>
      </c>
    </row>
    <row r="436" spans="1:21" ht="35" thickBot="1" x14ac:dyDescent="0.25">
      <c r="A436" s="60" t="s">
        <v>18</v>
      </c>
      <c r="B436" s="64">
        <v>7393</v>
      </c>
      <c r="C436" s="64">
        <v>7201</v>
      </c>
      <c r="D436" s="64">
        <v>6960</v>
      </c>
      <c r="E436" s="64">
        <v>6792</v>
      </c>
      <c r="F436" s="64">
        <v>6424</v>
      </c>
      <c r="G436" s="92">
        <v>6287</v>
      </c>
      <c r="H436" s="92">
        <v>6055</v>
      </c>
      <c r="I436" s="92">
        <v>5520</v>
      </c>
      <c r="J436" s="92">
        <v>5206</v>
      </c>
      <c r="K436" s="92">
        <v>5046</v>
      </c>
      <c r="L436" s="92">
        <v>4947</v>
      </c>
      <c r="M436" s="92">
        <v>4641</v>
      </c>
      <c r="N436" s="92">
        <v>4590</v>
      </c>
      <c r="O436" s="92">
        <v>4640</v>
      </c>
      <c r="P436" s="92">
        <v>4696</v>
      </c>
      <c r="Q436" s="92">
        <v>4743</v>
      </c>
      <c r="R436" s="92">
        <v>4645</v>
      </c>
      <c r="S436" s="92">
        <v>4468</v>
      </c>
      <c r="T436" s="92">
        <v>4479</v>
      </c>
    </row>
    <row r="437" spans="1:21" ht="52" thickBot="1" x14ac:dyDescent="0.25">
      <c r="A437" s="60" t="s">
        <v>19</v>
      </c>
      <c r="B437" s="66"/>
      <c r="C437" s="63">
        <f t="shared" ref="C437:T437" si="243">(C436-B436)/B436</f>
        <v>-2.5970512647098608E-2</v>
      </c>
      <c r="D437" s="63">
        <f t="shared" si="243"/>
        <v>-3.3467573948062768E-2</v>
      </c>
      <c r="E437" s="63">
        <f t="shared" si="243"/>
        <v>-2.4137931034482758E-2</v>
      </c>
      <c r="F437" s="63">
        <f t="shared" si="243"/>
        <v>-5.418138987043581E-2</v>
      </c>
      <c r="G437" s="63">
        <f t="shared" si="243"/>
        <v>-2.1326276463262763E-2</v>
      </c>
      <c r="H437" s="63">
        <f t="shared" si="243"/>
        <v>-3.6901542866231908E-2</v>
      </c>
      <c r="I437" s="63">
        <f t="shared" si="243"/>
        <v>-8.8356729975227088E-2</v>
      </c>
      <c r="J437" s="63">
        <f t="shared" si="243"/>
        <v>-5.6884057971014493E-2</v>
      </c>
      <c r="K437" s="63">
        <f t="shared" si="243"/>
        <v>-3.0733768728390318E-2</v>
      </c>
      <c r="L437" s="63">
        <f t="shared" si="243"/>
        <v>-1.9619500594530322E-2</v>
      </c>
      <c r="M437" s="63">
        <f t="shared" si="243"/>
        <v>-6.1855670103092786E-2</v>
      </c>
      <c r="N437" s="63">
        <f t="shared" si="243"/>
        <v>-1.098901098901099E-2</v>
      </c>
      <c r="O437" s="63">
        <f t="shared" si="243"/>
        <v>1.0893246187363835E-2</v>
      </c>
      <c r="P437" s="63">
        <f t="shared" si="243"/>
        <v>1.2068965517241379E-2</v>
      </c>
      <c r="Q437" s="63">
        <f t="shared" si="243"/>
        <v>1.0008517887563885E-2</v>
      </c>
      <c r="R437" s="63">
        <f t="shared" si="243"/>
        <v>-2.0662028252161079E-2</v>
      </c>
      <c r="S437" s="63">
        <f t="shared" si="243"/>
        <v>-3.8105489773950486E-2</v>
      </c>
      <c r="T437" s="63">
        <f t="shared" si="243"/>
        <v>2.4619516562220233E-3</v>
      </c>
    </row>
    <row r="438" spans="1:21" ht="52" thickBot="1" x14ac:dyDescent="0.25">
      <c r="A438" s="60" t="s">
        <v>20</v>
      </c>
      <c r="B438" s="66"/>
      <c r="C438" s="67"/>
      <c r="D438" s="67"/>
      <c r="E438" s="67"/>
      <c r="F438" s="67"/>
      <c r="G438" s="63">
        <f t="shared" ref="G438:T438" si="244">(G436-B436)/B436</f>
        <v>-0.14960097389422428</v>
      </c>
      <c r="H438" s="63">
        <f t="shared" si="244"/>
        <v>-0.15914456325510346</v>
      </c>
      <c r="I438" s="63">
        <f t="shared" si="244"/>
        <v>-0.20689655172413793</v>
      </c>
      <c r="J438" s="63">
        <f t="shared" si="244"/>
        <v>-0.23351001177856301</v>
      </c>
      <c r="K438" s="63">
        <f t="shared" si="244"/>
        <v>-0.21450809464508094</v>
      </c>
      <c r="L438" s="63">
        <f t="shared" si="244"/>
        <v>-0.21313822172737396</v>
      </c>
      <c r="M438" s="63">
        <f t="shared" si="244"/>
        <v>-0.23352601156069364</v>
      </c>
      <c r="N438" s="63">
        <f t="shared" si="244"/>
        <v>-0.16847826086956522</v>
      </c>
      <c r="O438" s="63">
        <f t="shared" si="244"/>
        <v>-0.10872070687668076</v>
      </c>
      <c r="P438" s="63">
        <f t="shared" si="244"/>
        <v>-6.9361870788743563E-2</v>
      </c>
      <c r="Q438" s="63">
        <f t="shared" si="244"/>
        <v>-4.1237113402061855E-2</v>
      </c>
      <c r="R438" s="63">
        <f t="shared" si="244"/>
        <v>8.6188321482439127E-4</v>
      </c>
      <c r="S438" s="63">
        <f t="shared" si="244"/>
        <v>-2.6579520697167756E-2</v>
      </c>
      <c r="T438" s="63">
        <f t="shared" si="244"/>
        <v>-3.4698275862068965E-2</v>
      </c>
    </row>
    <row r="439" spans="1:21" ht="52" thickBot="1" x14ac:dyDescent="0.25">
      <c r="A439" s="60" t="s">
        <v>21</v>
      </c>
      <c r="B439" s="66"/>
      <c r="C439" s="67"/>
      <c r="D439" s="67"/>
      <c r="E439" s="67"/>
      <c r="F439" s="67"/>
      <c r="G439" s="63"/>
      <c r="H439" s="63"/>
      <c r="I439" s="63"/>
      <c r="J439" s="63"/>
      <c r="K439" s="63"/>
      <c r="L439" s="63">
        <f t="shared" ref="L439:T439" si="245">(L436-B436)/B436</f>
        <v>-0.33085351007709995</v>
      </c>
      <c r="M439" s="63">
        <f t="shared" si="245"/>
        <v>-0.35550617969726428</v>
      </c>
      <c r="N439" s="63">
        <f t="shared" si="245"/>
        <v>-0.34051724137931033</v>
      </c>
      <c r="O439" s="63">
        <f t="shared" si="245"/>
        <v>-0.31684334511189632</v>
      </c>
      <c r="P439" s="63">
        <f t="shared" si="245"/>
        <v>-0.26899128268991285</v>
      </c>
      <c r="Q439" s="63">
        <f t="shared" si="245"/>
        <v>-0.24558613010975028</v>
      </c>
      <c r="R439" s="63">
        <f t="shared" si="245"/>
        <v>-0.23286540049545829</v>
      </c>
      <c r="S439" s="63">
        <f t="shared" si="245"/>
        <v>-0.19057971014492753</v>
      </c>
      <c r="T439" s="63">
        <f t="shared" si="245"/>
        <v>-0.13964656165962352</v>
      </c>
    </row>
    <row r="440" spans="1:21" ht="18" thickBot="1" x14ac:dyDescent="0.25">
      <c r="A440" s="60" t="s">
        <v>22</v>
      </c>
      <c r="B440" s="63" t="e">
        <f>B432/B436</f>
        <v>#VALUE!</v>
      </c>
      <c r="C440" s="63">
        <f>C432/C436</f>
        <v>4.610470767948896E-2</v>
      </c>
      <c r="D440" s="63">
        <f>D432/D436</f>
        <v>4.6695402298850573E-2</v>
      </c>
      <c r="E440" s="63">
        <f>E432/E436</f>
        <v>4.7703180212014133E-2</v>
      </c>
      <c r="F440" s="63">
        <f>F432/F436</f>
        <v>5.0747198007471982E-2</v>
      </c>
      <c r="G440" s="63">
        <f t="shared" ref="G440:L440" si="246">G432/G436</f>
        <v>5.3284555431843489E-2</v>
      </c>
      <c r="H440" s="63">
        <f t="shared" si="246"/>
        <v>5.4170107349298099E-2</v>
      </c>
      <c r="I440" s="63">
        <f t="shared" si="246"/>
        <v>5.4166666666666669E-2</v>
      </c>
      <c r="J440" s="63">
        <f t="shared" si="246"/>
        <v>5.9546676911256244E-2</v>
      </c>
      <c r="K440" s="63">
        <f t="shared" si="246"/>
        <v>5.9453032104637336E-2</v>
      </c>
      <c r="L440" s="63">
        <f t="shared" si="246"/>
        <v>6.4483525368910458E-2</v>
      </c>
      <c r="M440" s="63">
        <f t="shared" ref="M440:N440" si="247">M432/M436</f>
        <v>6.5718595130359839E-2</v>
      </c>
      <c r="N440" s="63">
        <f t="shared" si="247"/>
        <v>7.6688453159041395E-2</v>
      </c>
      <c r="O440" s="63">
        <f t="shared" ref="O440:P440" si="248">O432/O436</f>
        <v>7.9310344827586213E-2</v>
      </c>
      <c r="P440" s="63">
        <f t="shared" si="248"/>
        <v>8.3049403747870523E-2</v>
      </c>
      <c r="Q440" s="63">
        <f t="shared" ref="Q440:R440" si="249">Q432/Q436</f>
        <v>8.5810668353362846E-2</v>
      </c>
      <c r="R440" s="63">
        <f t="shared" si="249"/>
        <v>8.7621097954790103E-2</v>
      </c>
      <c r="S440" s="63">
        <f t="shared" ref="S440:T440" si="250">S432/S436</f>
        <v>8.3258728737690246E-2</v>
      </c>
      <c r="T440" s="63">
        <f t="shared" si="250"/>
        <v>8.3500781424425088E-2</v>
      </c>
    </row>
    <row r="441" spans="1:21" ht="52" thickBot="1" x14ac:dyDescent="0.25">
      <c r="A441" s="60" t="s">
        <v>23</v>
      </c>
      <c r="B441" s="63"/>
      <c r="C441" s="63" t="e">
        <f t="shared" ref="C441:K441" si="251">(C440-B440)</f>
        <v>#VALUE!</v>
      </c>
      <c r="D441" s="63">
        <f t="shared" si="251"/>
        <v>5.9069461936161333E-4</v>
      </c>
      <c r="E441" s="63">
        <f t="shared" si="251"/>
        <v>1.00777791316356E-3</v>
      </c>
      <c r="F441" s="63">
        <f t="shared" si="251"/>
        <v>3.0440177954578485E-3</v>
      </c>
      <c r="G441" s="63">
        <f t="shared" si="251"/>
        <v>2.5373574243715072E-3</v>
      </c>
      <c r="H441" s="63">
        <f t="shared" si="251"/>
        <v>8.8555191745461059E-4</v>
      </c>
      <c r="I441" s="63">
        <f t="shared" si="251"/>
        <v>-3.4406826314309358E-6</v>
      </c>
      <c r="J441" s="63">
        <f t="shared" si="251"/>
        <v>5.3800102445895753E-3</v>
      </c>
      <c r="K441" s="63">
        <f t="shared" si="251"/>
        <v>-9.364480661890745E-5</v>
      </c>
      <c r="L441" s="63">
        <f t="shared" ref="L441:T441" si="252">(L440-K440)</f>
        <v>5.0304932642731212E-3</v>
      </c>
      <c r="M441" s="63">
        <f t="shared" si="252"/>
        <v>1.2350697614493811E-3</v>
      </c>
      <c r="N441" s="63">
        <f t="shared" si="252"/>
        <v>1.0969858028681556E-2</v>
      </c>
      <c r="O441" s="63">
        <f t="shared" si="252"/>
        <v>2.6218916685448179E-3</v>
      </c>
      <c r="P441" s="63">
        <f t="shared" si="252"/>
        <v>3.7390589202843105E-3</v>
      </c>
      <c r="Q441" s="63">
        <f t="shared" si="252"/>
        <v>2.7612646054923223E-3</v>
      </c>
      <c r="R441" s="63">
        <f t="shared" si="252"/>
        <v>1.8104296014272575E-3</v>
      </c>
      <c r="S441" s="63">
        <f t="shared" si="252"/>
        <v>-4.3623692170998568E-3</v>
      </c>
      <c r="T441" s="63">
        <f t="shared" si="252"/>
        <v>2.4205268673484215E-4</v>
      </c>
    </row>
    <row r="442" spans="1:21" ht="52" thickBot="1" x14ac:dyDescent="0.25">
      <c r="A442" s="60" t="s">
        <v>24</v>
      </c>
      <c r="B442" s="63"/>
      <c r="C442" s="63"/>
      <c r="D442" s="63"/>
      <c r="E442" s="63"/>
      <c r="F442" s="63"/>
      <c r="G442" s="63" t="e">
        <f>G440-B440</f>
        <v>#VALUE!</v>
      </c>
      <c r="H442" s="63">
        <f t="shared" ref="H442:K442" si="253">H440-C440</f>
        <v>8.0653996698091396E-3</v>
      </c>
      <c r="I442" s="63">
        <f t="shared" si="253"/>
        <v>7.4712643678160953E-3</v>
      </c>
      <c r="J442" s="63">
        <f t="shared" si="253"/>
        <v>1.1843496699242111E-2</v>
      </c>
      <c r="K442" s="63">
        <f t="shared" si="253"/>
        <v>8.7058340971653547E-3</v>
      </c>
      <c r="L442" s="63">
        <f>L440-G440</f>
        <v>1.1198969937066969E-2</v>
      </c>
      <c r="M442" s="63" t="s">
        <v>65</v>
      </c>
      <c r="N442" s="63" t="s">
        <v>65</v>
      </c>
      <c r="O442" s="63" t="s">
        <v>65</v>
      </c>
      <c r="P442" s="63" t="s">
        <v>65</v>
      </c>
      <c r="Q442" s="63" t="s">
        <v>65</v>
      </c>
      <c r="R442" s="63" t="s">
        <v>65</v>
      </c>
      <c r="S442" s="63" t="s">
        <v>65</v>
      </c>
      <c r="T442" s="63" t="s">
        <v>65</v>
      </c>
    </row>
    <row r="443" spans="1:21" ht="52" thickBot="1" x14ac:dyDescent="0.25">
      <c r="A443" s="60" t="s">
        <v>25</v>
      </c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 t="e">
        <f t="shared" ref="L443:T443" si="254">L440-B440</f>
        <v>#VALUE!</v>
      </c>
      <c r="M443" s="63">
        <f t="shared" si="254"/>
        <v>1.9613887450870879E-2</v>
      </c>
      <c r="N443" s="63">
        <f t="shared" si="254"/>
        <v>2.9993050860190822E-2</v>
      </c>
      <c r="O443" s="63">
        <f t="shared" si="254"/>
        <v>3.160716461557208E-2</v>
      </c>
      <c r="P443" s="63">
        <f t="shared" si="254"/>
        <v>3.2302205740398542E-2</v>
      </c>
      <c r="Q443" s="63">
        <f t="shared" si="254"/>
        <v>3.2526112921519357E-2</v>
      </c>
      <c r="R443" s="63">
        <f t="shared" si="254"/>
        <v>3.3450990605492004E-2</v>
      </c>
      <c r="S443" s="63">
        <f t="shared" si="254"/>
        <v>2.9092062071023578E-2</v>
      </c>
      <c r="T443" s="63">
        <f t="shared" si="254"/>
        <v>2.3954104513168845E-2</v>
      </c>
    </row>
    <row r="444" spans="1:21" ht="16" x14ac:dyDescent="0.2">
      <c r="A444" s="4"/>
      <c r="B444" s="6"/>
      <c r="C444" s="6"/>
      <c r="D444" s="6"/>
      <c r="E444" s="6"/>
      <c r="F444" s="6"/>
      <c r="G444" s="5"/>
      <c r="H444" s="5"/>
      <c r="I444" s="5"/>
      <c r="J444" s="5"/>
      <c r="K444" s="5"/>
      <c r="L444" s="5"/>
    </row>
    <row r="445" spans="1:21" ht="16" x14ac:dyDescent="0.2">
      <c r="A445" s="7" t="s">
        <v>106</v>
      </c>
      <c r="B445" s="7"/>
      <c r="C445" s="7"/>
      <c r="D445" s="7"/>
      <c r="E445" s="7"/>
      <c r="F445" s="7"/>
      <c r="G445" s="8"/>
      <c r="H445" s="8"/>
      <c r="I445" s="8"/>
      <c r="J445" s="8"/>
      <c r="K445" s="8"/>
      <c r="L445" s="8"/>
      <c r="M445" s="9"/>
    </row>
    <row r="446" spans="1:21" ht="17" thickBot="1" x14ac:dyDescent="0.25">
      <c r="A446" s="10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9"/>
    </row>
    <row r="447" spans="1:21" ht="35" thickBot="1" x14ac:dyDescent="0.25">
      <c r="A447" s="70" t="s">
        <v>44</v>
      </c>
      <c r="B447" s="54" t="s">
        <v>0</v>
      </c>
      <c r="C447" s="54" t="s">
        <v>1</v>
      </c>
      <c r="D447" s="54" t="s">
        <v>2</v>
      </c>
      <c r="E447" s="54" t="s">
        <v>3</v>
      </c>
      <c r="F447" s="54" t="s">
        <v>4</v>
      </c>
      <c r="G447" s="54" t="s">
        <v>5</v>
      </c>
      <c r="H447" s="54" t="s">
        <v>6</v>
      </c>
      <c r="I447" s="54" t="s">
        <v>7</v>
      </c>
      <c r="J447" s="54" t="s">
        <v>8</v>
      </c>
      <c r="K447" s="54" t="s">
        <v>9</v>
      </c>
      <c r="L447" s="54" t="s">
        <v>10</v>
      </c>
      <c r="M447" s="54" t="s">
        <v>66</v>
      </c>
      <c r="N447" s="54" t="s">
        <v>75</v>
      </c>
      <c r="O447" s="54" t="s">
        <v>76</v>
      </c>
      <c r="P447" s="54" t="s">
        <v>77</v>
      </c>
      <c r="Q447" s="54" t="s">
        <v>78</v>
      </c>
      <c r="R447" s="54" t="s">
        <v>79</v>
      </c>
      <c r="S447" s="54" t="s">
        <v>81</v>
      </c>
      <c r="T447" s="54" t="s">
        <v>87</v>
      </c>
      <c r="U447" s="70" t="s">
        <v>52</v>
      </c>
    </row>
    <row r="448" spans="1:21" ht="18" thickBot="1" x14ac:dyDescent="0.25">
      <c r="A448" s="71" t="s">
        <v>28</v>
      </c>
      <c r="B448" s="72"/>
      <c r="C448" s="72">
        <f t="shared" ref="C448:K448" si="255">-C418</f>
        <v>-33</v>
      </c>
      <c r="D448" s="72">
        <f t="shared" si="255"/>
        <v>-36</v>
      </c>
      <c r="E448" s="72">
        <f t="shared" si="255"/>
        <v>-40</v>
      </c>
      <c r="F448" s="72">
        <f t="shared" si="255"/>
        <v>-36</v>
      </c>
      <c r="G448" s="72">
        <f t="shared" si="255"/>
        <v>-40</v>
      </c>
      <c r="H448" s="72">
        <f t="shared" si="255"/>
        <v>-35</v>
      </c>
      <c r="I448" s="72">
        <f t="shared" si="255"/>
        <v>-35</v>
      </c>
      <c r="J448" s="72">
        <f t="shared" si="255"/>
        <v>-30</v>
      </c>
      <c r="K448" s="72">
        <f t="shared" si="255"/>
        <v>-37</v>
      </c>
      <c r="L448" s="72">
        <f t="shared" ref="L448:Q448" si="256">-L418</f>
        <v>-47</v>
      </c>
      <c r="M448" s="76">
        <f t="shared" si="256"/>
        <v>-35</v>
      </c>
      <c r="N448" s="76">
        <f t="shared" si="256"/>
        <v>-57</v>
      </c>
      <c r="O448" s="76">
        <f t="shared" si="256"/>
        <v>-43</v>
      </c>
      <c r="P448" s="76">
        <f t="shared" si="256"/>
        <v>-53</v>
      </c>
      <c r="Q448" s="76">
        <f t="shared" si="256"/>
        <v>-45</v>
      </c>
      <c r="R448" s="76">
        <f t="shared" ref="R448:S448" si="257">-R418</f>
        <v>-44</v>
      </c>
      <c r="S448" s="76">
        <f t="shared" si="257"/>
        <v>-24</v>
      </c>
      <c r="T448" s="72">
        <f t="shared" ref="T448" si="258">-T418</f>
        <v>-33</v>
      </c>
      <c r="U448" s="72">
        <f t="shared" ref="U448:U462" si="259">_xlfn.AGGREGATE(1,6,C448:S448)</f>
        <v>-39.411764705882355</v>
      </c>
    </row>
    <row r="449" spans="1:21" ht="18" thickBot="1" x14ac:dyDescent="0.25">
      <c r="A449" s="78">
        <v>1</v>
      </c>
      <c r="B449" s="48" t="s">
        <v>53</v>
      </c>
      <c r="C449" s="79">
        <f t="shared" ref="C449:T460" si="260">B418-C419</f>
        <v>6</v>
      </c>
      <c r="D449" s="79">
        <f t="shared" si="260"/>
        <v>1</v>
      </c>
      <c r="E449" s="79">
        <f t="shared" si="260"/>
        <v>0</v>
      </c>
      <c r="F449" s="79">
        <f t="shared" si="260"/>
        <v>-1</v>
      </c>
      <c r="G449" s="79">
        <f t="shared" si="260"/>
        <v>-3</v>
      </c>
      <c r="H449" s="72">
        <f t="shared" si="260"/>
        <v>4</v>
      </c>
      <c r="I449" s="72">
        <f t="shared" si="260"/>
        <v>7</v>
      </c>
      <c r="J449" s="72">
        <f t="shared" si="260"/>
        <v>-1</v>
      </c>
      <c r="K449" s="72">
        <f t="shared" si="260"/>
        <v>2</v>
      </c>
      <c r="L449" s="72">
        <f t="shared" si="260"/>
        <v>0</v>
      </c>
      <c r="M449" s="72">
        <f t="shared" ref="M449:R449" si="261">L418-M419</f>
        <v>3</v>
      </c>
      <c r="N449" s="72">
        <f t="shared" si="261"/>
        <v>-8</v>
      </c>
      <c r="O449" s="72">
        <f t="shared" si="261"/>
        <v>0</v>
      </c>
      <c r="P449" s="72">
        <f t="shared" si="261"/>
        <v>-1</v>
      </c>
      <c r="Q449" s="72">
        <f t="shared" si="261"/>
        <v>-9</v>
      </c>
      <c r="R449" s="72">
        <f t="shared" si="261"/>
        <v>-1</v>
      </c>
      <c r="S449" s="72">
        <f t="shared" ref="S449:T449" si="262">R418-S419</f>
        <v>-3</v>
      </c>
      <c r="T449" s="72">
        <f t="shared" si="262"/>
        <v>-6</v>
      </c>
      <c r="U449" s="72">
        <f t="shared" si="259"/>
        <v>-0.23529411764705882</v>
      </c>
    </row>
    <row r="450" spans="1:21" ht="18" thickBot="1" x14ac:dyDescent="0.25">
      <c r="A450" s="78">
        <v>2</v>
      </c>
      <c r="B450" s="48" t="s">
        <v>53</v>
      </c>
      <c r="C450" s="79">
        <f t="shared" si="260"/>
        <v>2</v>
      </c>
      <c r="D450" s="79">
        <f t="shared" si="260"/>
        <v>4</v>
      </c>
      <c r="E450" s="79">
        <f t="shared" si="260"/>
        <v>-1</v>
      </c>
      <c r="F450" s="79">
        <f t="shared" si="260"/>
        <v>4</v>
      </c>
      <c r="G450" s="79">
        <f t="shared" si="260"/>
        <v>0</v>
      </c>
      <c r="H450" s="72">
        <f t="shared" si="260"/>
        <v>12</v>
      </c>
      <c r="I450" s="72">
        <f t="shared" si="260"/>
        <v>3</v>
      </c>
      <c r="J450" s="72">
        <f t="shared" si="260"/>
        <v>2</v>
      </c>
      <c r="K450" s="72">
        <f t="shared" si="260"/>
        <v>6</v>
      </c>
      <c r="L450" s="72">
        <f t="shared" si="260"/>
        <v>0</v>
      </c>
      <c r="M450" s="72">
        <f t="shared" si="260"/>
        <v>4</v>
      </c>
      <c r="N450" s="72">
        <f t="shared" si="260"/>
        <v>1</v>
      </c>
      <c r="O450" s="72">
        <f t="shared" si="260"/>
        <v>1</v>
      </c>
      <c r="P450" s="72">
        <f t="shared" si="260"/>
        <v>3</v>
      </c>
      <c r="Q450" s="72">
        <f t="shared" si="260"/>
        <v>5</v>
      </c>
      <c r="R450" s="72">
        <f t="shared" si="260"/>
        <v>3</v>
      </c>
      <c r="S450" s="72">
        <f t="shared" si="260"/>
        <v>10</v>
      </c>
      <c r="T450" s="72">
        <f t="shared" si="260"/>
        <v>1</v>
      </c>
      <c r="U450" s="72">
        <f t="shared" si="259"/>
        <v>3.4705882352941178</v>
      </c>
    </row>
    <row r="451" spans="1:21" ht="18" thickBot="1" x14ac:dyDescent="0.25">
      <c r="A451" s="78">
        <v>3</v>
      </c>
      <c r="B451" s="48" t="s">
        <v>53</v>
      </c>
      <c r="C451" s="79">
        <f t="shared" si="260"/>
        <v>1</v>
      </c>
      <c r="D451" s="79">
        <f t="shared" si="260"/>
        <v>6</v>
      </c>
      <c r="E451" s="79">
        <f t="shared" si="260"/>
        <v>1</v>
      </c>
      <c r="F451" s="79">
        <f t="shared" si="260"/>
        <v>4</v>
      </c>
      <c r="G451" s="79">
        <f t="shared" si="260"/>
        <v>1</v>
      </c>
      <c r="H451" s="72">
        <f t="shared" si="260"/>
        <v>8</v>
      </c>
      <c r="I451" s="72">
        <f t="shared" si="260"/>
        <v>7</v>
      </c>
      <c r="J451" s="72">
        <f t="shared" si="260"/>
        <v>2</v>
      </c>
      <c r="K451" s="72">
        <f t="shared" si="260"/>
        <v>4</v>
      </c>
      <c r="L451" s="72">
        <f t="shared" si="260"/>
        <v>3</v>
      </c>
      <c r="M451" s="72">
        <f t="shared" si="260"/>
        <v>3</v>
      </c>
      <c r="N451" s="72">
        <f t="shared" si="260"/>
        <v>-3</v>
      </c>
      <c r="O451" s="72">
        <f t="shared" si="260"/>
        <v>2</v>
      </c>
      <c r="P451" s="72">
        <f t="shared" si="260"/>
        <v>4</v>
      </c>
      <c r="Q451" s="72">
        <f t="shared" si="260"/>
        <v>6</v>
      </c>
      <c r="R451" s="72">
        <f t="shared" si="260"/>
        <v>3</v>
      </c>
      <c r="S451" s="72">
        <f t="shared" si="260"/>
        <v>5</v>
      </c>
      <c r="T451" s="72">
        <f t="shared" si="260"/>
        <v>3</v>
      </c>
      <c r="U451" s="72">
        <f t="shared" si="259"/>
        <v>3.3529411764705883</v>
      </c>
    </row>
    <row r="452" spans="1:21" ht="18" thickBot="1" x14ac:dyDescent="0.25">
      <c r="A452" s="78">
        <v>4</v>
      </c>
      <c r="B452" s="48" t="s">
        <v>53</v>
      </c>
      <c r="C452" s="79">
        <f t="shared" si="260"/>
        <v>2</v>
      </c>
      <c r="D452" s="79">
        <f t="shared" si="260"/>
        <v>0</v>
      </c>
      <c r="E452" s="79">
        <f t="shared" si="260"/>
        <v>1</v>
      </c>
      <c r="F452" s="79">
        <f t="shared" si="260"/>
        <v>6</v>
      </c>
      <c r="G452" s="79">
        <f t="shared" si="260"/>
        <v>1</v>
      </c>
      <c r="H452" s="72">
        <f t="shared" si="260"/>
        <v>2</v>
      </c>
      <c r="I452" s="72">
        <f t="shared" si="260"/>
        <v>3</v>
      </c>
      <c r="J452" s="72">
        <f t="shared" si="260"/>
        <v>0</v>
      </c>
      <c r="K452" s="72">
        <f t="shared" si="260"/>
        <v>4</v>
      </c>
      <c r="L452" s="72">
        <f t="shared" si="260"/>
        <v>2</v>
      </c>
      <c r="M452" s="72">
        <f t="shared" si="260"/>
        <v>2</v>
      </c>
      <c r="N452" s="72">
        <f t="shared" si="260"/>
        <v>-3</v>
      </c>
      <c r="O452" s="72">
        <f t="shared" si="260"/>
        <v>1</v>
      </c>
      <c r="P452" s="72">
        <f t="shared" si="260"/>
        <v>3</v>
      </c>
      <c r="Q452" s="72">
        <f t="shared" si="260"/>
        <v>1</v>
      </c>
      <c r="R452" s="72">
        <f t="shared" si="260"/>
        <v>8</v>
      </c>
      <c r="S452" s="72">
        <f t="shared" si="260"/>
        <v>4</v>
      </c>
      <c r="T452" s="72">
        <f t="shared" si="260"/>
        <v>3</v>
      </c>
      <c r="U452" s="72">
        <f t="shared" si="259"/>
        <v>2.1764705882352939</v>
      </c>
    </row>
    <row r="453" spans="1:21" ht="18" thickBot="1" x14ac:dyDescent="0.25">
      <c r="A453" s="78">
        <v>5</v>
      </c>
      <c r="B453" s="48" t="s">
        <v>53</v>
      </c>
      <c r="C453" s="79">
        <f t="shared" si="260"/>
        <v>-19</v>
      </c>
      <c r="D453" s="79">
        <f t="shared" si="260"/>
        <v>5</v>
      </c>
      <c r="E453" s="79">
        <f t="shared" si="260"/>
        <v>-2</v>
      </c>
      <c r="F453" s="79">
        <f t="shared" si="260"/>
        <v>0</v>
      </c>
      <c r="G453" s="79">
        <f t="shared" si="260"/>
        <v>-1</v>
      </c>
      <c r="H453" s="72">
        <f t="shared" si="260"/>
        <v>3</v>
      </c>
      <c r="I453" s="72">
        <f t="shared" si="260"/>
        <v>2</v>
      </c>
      <c r="J453" s="72">
        <f t="shared" si="260"/>
        <v>1</v>
      </c>
      <c r="K453" s="72">
        <f t="shared" si="260"/>
        <v>1</v>
      </c>
      <c r="L453" s="72">
        <f t="shared" si="260"/>
        <v>0</v>
      </c>
      <c r="M453" s="72">
        <f t="shared" si="260"/>
        <v>1</v>
      </c>
      <c r="N453" s="72">
        <f t="shared" si="260"/>
        <v>0</v>
      </c>
      <c r="O453" s="72">
        <f t="shared" si="260"/>
        <v>0</v>
      </c>
      <c r="P453" s="72">
        <f t="shared" si="260"/>
        <v>1</v>
      </c>
      <c r="Q453" s="72">
        <f t="shared" si="260"/>
        <v>3</v>
      </c>
      <c r="R453" s="72">
        <f t="shared" si="260"/>
        <v>3</v>
      </c>
      <c r="S453" s="72">
        <f t="shared" si="260"/>
        <v>3</v>
      </c>
      <c r="T453" s="72">
        <f t="shared" si="260"/>
        <v>0</v>
      </c>
      <c r="U453" s="72">
        <f t="shared" si="259"/>
        <v>5.8823529411764705E-2</v>
      </c>
    </row>
    <row r="454" spans="1:21" ht="18" thickBot="1" x14ac:dyDescent="0.25">
      <c r="A454" s="78">
        <v>6</v>
      </c>
      <c r="B454" s="48" t="s">
        <v>53</v>
      </c>
      <c r="C454" s="79">
        <f t="shared" si="260"/>
        <v>-12</v>
      </c>
      <c r="D454" s="79">
        <f t="shared" si="260"/>
        <v>1</v>
      </c>
      <c r="E454" s="79">
        <f t="shared" si="260"/>
        <v>-3</v>
      </c>
      <c r="F454" s="79">
        <f t="shared" si="260"/>
        <v>-18</v>
      </c>
      <c r="G454" s="79">
        <f t="shared" si="260"/>
        <v>-12</v>
      </c>
      <c r="H454" s="72">
        <f t="shared" si="260"/>
        <v>-8</v>
      </c>
      <c r="I454" s="72">
        <f t="shared" si="260"/>
        <v>1</v>
      </c>
      <c r="J454" s="72">
        <f t="shared" si="260"/>
        <v>2</v>
      </c>
      <c r="K454" s="72">
        <f t="shared" si="260"/>
        <v>7</v>
      </c>
      <c r="L454" s="72">
        <f t="shared" si="260"/>
        <v>1</v>
      </c>
      <c r="M454" s="72">
        <f t="shared" si="260"/>
        <v>3</v>
      </c>
      <c r="N454" s="72">
        <f t="shared" si="260"/>
        <v>2</v>
      </c>
      <c r="O454" s="72">
        <f t="shared" si="260"/>
        <v>0</v>
      </c>
      <c r="P454" s="72">
        <f t="shared" si="260"/>
        <v>2</v>
      </c>
      <c r="Q454" s="72">
        <f t="shared" si="260"/>
        <v>1</v>
      </c>
      <c r="R454" s="72">
        <f t="shared" si="260"/>
        <v>-1</v>
      </c>
      <c r="S454" s="72">
        <f t="shared" si="260"/>
        <v>7</v>
      </c>
      <c r="T454" s="72">
        <f t="shared" si="260"/>
        <v>0</v>
      </c>
      <c r="U454" s="72">
        <f t="shared" si="259"/>
        <v>-1.588235294117647</v>
      </c>
    </row>
    <row r="455" spans="1:21" ht="18" thickBot="1" x14ac:dyDescent="0.25">
      <c r="A455" s="78">
        <v>7</v>
      </c>
      <c r="B455" s="48" t="s">
        <v>53</v>
      </c>
      <c r="C455" s="79">
        <f t="shared" si="260"/>
        <v>0</v>
      </c>
      <c r="D455" s="79">
        <f t="shared" si="260"/>
        <v>1</v>
      </c>
      <c r="E455" s="79">
        <f t="shared" si="260"/>
        <v>6</v>
      </c>
      <c r="F455" s="79">
        <f t="shared" si="260"/>
        <v>1</v>
      </c>
      <c r="G455" s="79">
        <f t="shared" si="260"/>
        <v>15</v>
      </c>
      <c r="H455" s="72">
        <f t="shared" si="260"/>
        <v>15</v>
      </c>
      <c r="I455" s="72">
        <f t="shared" si="260"/>
        <v>10</v>
      </c>
      <c r="J455" s="72">
        <f t="shared" si="260"/>
        <v>0</v>
      </c>
      <c r="K455" s="72">
        <f t="shared" si="260"/>
        <v>1</v>
      </c>
      <c r="L455" s="72">
        <f t="shared" si="260"/>
        <v>1</v>
      </c>
      <c r="M455" s="72">
        <f t="shared" si="260"/>
        <v>-2</v>
      </c>
      <c r="N455" s="72">
        <f t="shared" si="260"/>
        <v>-1</v>
      </c>
      <c r="O455" s="72">
        <f t="shared" si="260"/>
        <v>0</v>
      </c>
      <c r="P455" s="72">
        <f t="shared" si="260"/>
        <v>0</v>
      </c>
      <c r="Q455" s="72">
        <f t="shared" si="260"/>
        <v>2</v>
      </c>
      <c r="R455" s="72">
        <f t="shared" si="260"/>
        <v>2</v>
      </c>
      <c r="S455" s="72">
        <f t="shared" si="260"/>
        <v>4</v>
      </c>
      <c r="T455" s="72">
        <f t="shared" si="260"/>
        <v>0</v>
      </c>
      <c r="U455" s="72">
        <f t="shared" si="259"/>
        <v>3.2352941176470589</v>
      </c>
    </row>
    <row r="456" spans="1:21" ht="18" thickBot="1" x14ac:dyDescent="0.25">
      <c r="A456" s="78">
        <v>8</v>
      </c>
      <c r="B456" s="48" t="s">
        <v>53</v>
      </c>
      <c r="C456" s="79">
        <f t="shared" si="260"/>
        <v>0</v>
      </c>
      <c r="D456" s="79">
        <f t="shared" si="260"/>
        <v>0</v>
      </c>
      <c r="E456" s="79">
        <f t="shared" si="260"/>
        <v>3</v>
      </c>
      <c r="F456" s="79">
        <f t="shared" si="260"/>
        <v>10</v>
      </c>
      <c r="G456" s="79">
        <f t="shared" si="260"/>
        <v>3</v>
      </c>
      <c r="H456" s="72">
        <f t="shared" si="260"/>
        <v>11</v>
      </c>
      <c r="I456" s="72">
        <f t="shared" si="260"/>
        <v>2</v>
      </c>
      <c r="J456" s="72">
        <f t="shared" si="260"/>
        <v>3</v>
      </c>
      <c r="K456" s="72">
        <f t="shared" si="260"/>
        <v>1</v>
      </c>
      <c r="L456" s="72">
        <f t="shared" si="260"/>
        <v>1</v>
      </c>
      <c r="M456" s="72">
        <f t="shared" si="260"/>
        <v>4</v>
      </c>
      <c r="N456" s="72">
        <f t="shared" si="260"/>
        <v>6</v>
      </c>
      <c r="O456" s="72">
        <f t="shared" si="260"/>
        <v>1</v>
      </c>
      <c r="P456" s="72">
        <f t="shared" si="260"/>
        <v>1</v>
      </c>
      <c r="Q456" s="72">
        <f t="shared" si="260"/>
        <v>3</v>
      </c>
      <c r="R456" s="72">
        <f t="shared" si="260"/>
        <v>3</v>
      </c>
      <c r="S456" s="72">
        <f t="shared" si="260"/>
        <v>1</v>
      </c>
      <c r="T456" s="72">
        <f t="shared" si="260"/>
        <v>3</v>
      </c>
      <c r="U456" s="72">
        <f t="shared" si="259"/>
        <v>3.1176470588235294</v>
      </c>
    </row>
    <row r="457" spans="1:21" ht="18" thickBot="1" x14ac:dyDescent="0.25">
      <c r="A457" s="78">
        <v>9</v>
      </c>
      <c r="B457" s="48" t="s">
        <v>53</v>
      </c>
      <c r="C457" s="79">
        <f t="shared" si="260"/>
        <v>0</v>
      </c>
      <c r="D457" s="79">
        <f t="shared" si="260"/>
        <v>0</v>
      </c>
      <c r="E457" s="79">
        <f t="shared" si="260"/>
        <v>1</v>
      </c>
      <c r="F457" s="79">
        <f t="shared" si="260"/>
        <v>5</v>
      </c>
      <c r="G457" s="79">
        <f t="shared" si="260"/>
        <v>1</v>
      </c>
      <c r="H457" s="72">
        <f t="shared" si="260"/>
        <v>1</v>
      </c>
      <c r="I457" s="72">
        <f t="shared" si="260"/>
        <v>1</v>
      </c>
      <c r="J457" s="72">
        <f t="shared" si="260"/>
        <v>0</v>
      </c>
      <c r="K457" s="72">
        <f t="shared" si="260"/>
        <v>1</v>
      </c>
      <c r="L457" s="72">
        <f t="shared" si="260"/>
        <v>4</v>
      </c>
      <c r="M457" s="72">
        <f t="shared" si="260"/>
        <v>-1</v>
      </c>
      <c r="N457" s="72">
        <f t="shared" si="260"/>
        <v>2</v>
      </c>
      <c r="O457" s="72">
        <f t="shared" si="260"/>
        <v>1</v>
      </c>
      <c r="P457" s="72">
        <f t="shared" si="260"/>
        <v>1</v>
      </c>
      <c r="Q457" s="72">
        <f t="shared" si="260"/>
        <v>-2</v>
      </c>
      <c r="R457" s="72">
        <f t="shared" si="260"/>
        <v>3</v>
      </c>
      <c r="S457" s="72">
        <f t="shared" si="260"/>
        <v>9</v>
      </c>
      <c r="T457" s="72">
        <f t="shared" si="260"/>
        <v>1</v>
      </c>
      <c r="U457" s="72">
        <f t="shared" si="259"/>
        <v>1.588235294117647</v>
      </c>
    </row>
    <row r="458" spans="1:21" ht="18" thickBot="1" x14ac:dyDescent="0.25">
      <c r="A458" s="78">
        <v>10</v>
      </c>
      <c r="B458" s="48" t="s">
        <v>53</v>
      </c>
      <c r="C458" s="79">
        <f t="shared" si="260"/>
        <v>8</v>
      </c>
      <c r="D458" s="79">
        <f t="shared" si="260"/>
        <v>5</v>
      </c>
      <c r="E458" s="79">
        <f t="shared" si="260"/>
        <v>7</v>
      </c>
      <c r="F458" s="79" t="e">
        <f t="shared" si="260"/>
        <v>#VALUE!</v>
      </c>
      <c r="G458" s="79">
        <f t="shared" si="260"/>
        <v>4</v>
      </c>
      <c r="H458" s="72">
        <f t="shared" si="260"/>
        <v>4</v>
      </c>
      <c r="I458" s="72">
        <f t="shared" si="260"/>
        <v>3</v>
      </c>
      <c r="J458" s="72">
        <f t="shared" si="260"/>
        <v>0</v>
      </c>
      <c r="K458" s="72">
        <f t="shared" si="260"/>
        <v>4</v>
      </c>
      <c r="L458" s="72">
        <f t="shared" si="260"/>
        <v>1</v>
      </c>
      <c r="M458" s="72">
        <f t="shared" si="260"/>
        <v>4</v>
      </c>
      <c r="N458" s="72">
        <f t="shared" ref="N458:T458" si="263">M427-N428</f>
        <v>4</v>
      </c>
      <c r="O458" s="72">
        <f t="shared" si="263"/>
        <v>-1</v>
      </c>
      <c r="P458" s="72">
        <f t="shared" si="263"/>
        <v>3</v>
      </c>
      <c r="Q458" s="72">
        <f t="shared" si="263"/>
        <v>1</v>
      </c>
      <c r="R458" s="72">
        <f t="shared" si="263"/>
        <v>3</v>
      </c>
      <c r="S458" s="72">
        <f t="shared" si="263"/>
        <v>7</v>
      </c>
      <c r="T458" s="72">
        <f t="shared" si="263"/>
        <v>-2</v>
      </c>
      <c r="U458" s="72">
        <f t="shared" si="259"/>
        <v>3.5625</v>
      </c>
    </row>
    <row r="459" spans="1:21" ht="18" thickBot="1" x14ac:dyDescent="0.25">
      <c r="A459" s="78">
        <v>11</v>
      </c>
      <c r="B459" s="48" t="s">
        <v>53</v>
      </c>
      <c r="C459" s="79">
        <f t="shared" si="260"/>
        <v>0</v>
      </c>
      <c r="D459" s="79">
        <f t="shared" si="260"/>
        <v>2</v>
      </c>
      <c r="E459" s="79">
        <f t="shared" si="260"/>
        <v>2</v>
      </c>
      <c r="F459" s="79">
        <f t="shared" si="260"/>
        <v>1</v>
      </c>
      <c r="G459" s="79" t="e">
        <f>F428-G429</f>
        <v>#VALUE!</v>
      </c>
      <c r="H459" s="72">
        <f t="shared" si="260"/>
        <v>0</v>
      </c>
      <c r="I459" s="72">
        <f t="shared" si="260"/>
        <v>5</v>
      </c>
      <c r="J459" s="72">
        <f t="shared" si="260"/>
        <v>1</v>
      </c>
      <c r="K459" s="72">
        <f t="shared" si="260"/>
        <v>1</v>
      </c>
      <c r="L459" s="72">
        <f t="shared" si="260"/>
        <v>1</v>
      </c>
      <c r="M459" s="72">
        <f t="shared" si="260"/>
        <v>2</v>
      </c>
      <c r="N459" s="72">
        <f t="shared" si="260"/>
        <v>-1</v>
      </c>
      <c r="O459" s="72">
        <f t="shared" si="260"/>
        <v>3</v>
      </c>
      <c r="P459" s="72">
        <f t="shared" si="260"/>
        <v>3</v>
      </c>
      <c r="Q459" s="72">
        <f t="shared" si="260"/>
        <v>0</v>
      </c>
      <c r="R459" s="72">
        <f t="shared" si="260"/>
        <v>5</v>
      </c>
      <c r="S459" s="72">
        <f t="shared" si="260"/>
        <v>2</v>
      </c>
      <c r="T459" s="72">
        <f t="shared" si="260"/>
        <v>4</v>
      </c>
      <c r="U459" s="72">
        <f t="shared" si="259"/>
        <v>1.6875</v>
      </c>
    </row>
    <row r="460" spans="1:21" ht="18" thickBot="1" x14ac:dyDescent="0.25">
      <c r="A460" s="78">
        <v>12</v>
      </c>
      <c r="B460" s="48" t="s">
        <v>53</v>
      </c>
      <c r="C460" s="79">
        <f t="shared" si="260"/>
        <v>1</v>
      </c>
      <c r="D460" s="79">
        <f t="shared" si="260"/>
        <v>1</v>
      </c>
      <c r="E460" s="79" t="e">
        <f t="shared" si="260"/>
        <v>#VALUE!</v>
      </c>
      <c r="F460" s="79">
        <f t="shared" si="260"/>
        <v>4</v>
      </c>
      <c r="G460" s="79" t="e">
        <f t="shared" si="260"/>
        <v>#VALUE!</v>
      </c>
      <c r="H460" s="72" t="e">
        <f t="shared" si="260"/>
        <v>#VALUE!</v>
      </c>
      <c r="I460" s="72" t="e">
        <f t="shared" si="260"/>
        <v>#VALUE!</v>
      </c>
      <c r="J460" s="72">
        <f t="shared" si="260"/>
        <v>2</v>
      </c>
      <c r="K460" s="72">
        <f t="shared" si="260"/>
        <v>1</v>
      </c>
      <c r="L460" s="72">
        <f t="shared" si="260"/>
        <v>2</v>
      </c>
      <c r="M460" s="72">
        <f t="shared" si="260"/>
        <v>1</v>
      </c>
      <c r="N460" s="72">
        <f t="shared" si="260"/>
        <v>0</v>
      </c>
      <c r="O460" s="72">
        <f t="shared" si="260"/>
        <v>6</v>
      </c>
      <c r="P460" s="72">
        <f t="shared" si="260"/>
        <v>1</v>
      </c>
      <c r="Q460" s="72">
        <f t="shared" si="260"/>
        <v>1</v>
      </c>
      <c r="R460" s="72">
        <f t="shared" si="260"/>
        <v>1</v>
      </c>
      <c r="S460" s="72">
        <f t="shared" si="260"/>
        <v>1</v>
      </c>
      <c r="T460" s="72">
        <f t="shared" si="260"/>
        <v>8</v>
      </c>
      <c r="U460" s="72">
        <f t="shared" si="259"/>
        <v>1.6923076923076923</v>
      </c>
    </row>
    <row r="461" spans="1:21" ht="18" thickBot="1" x14ac:dyDescent="0.25">
      <c r="A461" s="47" t="s">
        <v>47</v>
      </c>
      <c r="B461" s="48" t="s">
        <v>57</v>
      </c>
      <c r="C461" s="75" t="s">
        <v>46</v>
      </c>
      <c r="D461" s="75" t="s">
        <v>46</v>
      </c>
      <c r="E461" s="75" t="s">
        <v>46</v>
      </c>
      <c r="F461" s="75">
        <f t="shared" ref="F461:T461" si="264">B419-F423</f>
        <v>9</v>
      </c>
      <c r="G461" s="75">
        <f t="shared" si="264"/>
        <v>10</v>
      </c>
      <c r="H461" s="75">
        <f t="shared" si="264"/>
        <v>7</v>
      </c>
      <c r="I461" s="75">
        <f t="shared" si="264"/>
        <v>9</v>
      </c>
      <c r="J461" s="75">
        <f t="shared" si="264"/>
        <v>12</v>
      </c>
      <c r="K461" s="75">
        <f t="shared" si="264"/>
        <v>20</v>
      </c>
      <c r="L461" s="75">
        <f t="shared" si="264"/>
        <v>9</v>
      </c>
      <c r="M461" s="75">
        <f t="shared" si="264"/>
        <v>9</v>
      </c>
      <c r="N461" s="75">
        <f t="shared" si="264"/>
        <v>11</v>
      </c>
      <c r="O461" s="75">
        <f t="shared" si="264"/>
        <v>0</v>
      </c>
      <c r="P461" s="75">
        <f t="shared" si="264"/>
        <v>3</v>
      </c>
      <c r="Q461" s="75">
        <f t="shared" si="264"/>
        <v>9</v>
      </c>
      <c r="R461" s="75">
        <f t="shared" si="264"/>
        <v>9</v>
      </c>
      <c r="S461" s="75">
        <f t="shared" si="264"/>
        <v>20</v>
      </c>
      <c r="T461" s="79">
        <f t="shared" si="264"/>
        <v>12</v>
      </c>
      <c r="U461" s="72">
        <f t="shared" si="259"/>
        <v>9.7857142857142865</v>
      </c>
    </row>
    <row r="462" spans="1:21" ht="18" thickBot="1" x14ac:dyDescent="0.25">
      <c r="A462" s="47" t="s">
        <v>54</v>
      </c>
      <c r="B462" s="48" t="s">
        <v>57</v>
      </c>
      <c r="C462" s="75" t="s">
        <v>46</v>
      </c>
      <c r="D462" s="75" t="s">
        <v>46</v>
      </c>
      <c r="E462" s="75" t="s">
        <v>46</v>
      </c>
      <c r="F462" s="75" t="s">
        <v>46</v>
      </c>
      <c r="G462" s="75" t="e">
        <f t="shared" ref="G462:T462" si="265">B425-G430</f>
        <v>#VALUE!</v>
      </c>
      <c r="H462" s="75" t="e">
        <f t="shared" si="265"/>
        <v>#VALUE!</v>
      </c>
      <c r="I462" s="75" t="e">
        <f t="shared" si="265"/>
        <v>#VALUE!</v>
      </c>
      <c r="J462" s="75">
        <f t="shared" si="265"/>
        <v>22</v>
      </c>
      <c r="K462" s="75">
        <f t="shared" si="265"/>
        <v>9</v>
      </c>
      <c r="L462" s="75">
        <f t="shared" si="265"/>
        <v>15</v>
      </c>
      <c r="M462" s="75">
        <f t="shared" si="265"/>
        <v>8</v>
      </c>
      <c r="N462" s="75">
        <f t="shared" si="265"/>
        <v>7</v>
      </c>
      <c r="O462" s="75">
        <f t="shared" si="265"/>
        <v>14</v>
      </c>
      <c r="P462" s="75">
        <f t="shared" si="265"/>
        <v>8</v>
      </c>
      <c r="Q462" s="75">
        <f t="shared" si="265"/>
        <v>9</v>
      </c>
      <c r="R462" s="75">
        <f t="shared" si="265"/>
        <v>11</v>
      </c>
      <c r="S462" s="75">
        <f t="shared" si="265"/>
        <v>9</v>
      </c>
      <c r="T462" s="79">
        <f t="shared" si="265"/>
        <v>12</v>
      </c>
      <c r="U462" s="72">
        <f t="shared" si="259"/>
        <v>11.2</v>
      </c>
    </row>
    <row r="463" spans="1:21" ht="16" x14ac:dyDescent="0.2">
      <c r="A463" s="32"/>
      <c r="B463" s="33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</row>
    <row r="464" spans="1:21" ht="16" x14ac:dyDescent="0.2">
      <c r="A464" s="7" t="s">
        <v>107</v>
      </c>
      <c r="B464" s="7"/>
      <c r="C464" s="7"/>
      <c r="D464" s="7"/>
      <c r="E464" s="7"/>
      <c r="F464" s="7"/>
      <c r="G464" s="7"/>
      <c r="H464" s="8"/>
      <c r="I464" s="8"/>
      <c r="J464" s="8"/>
      <c r="K464" s="8"/>
      <c r="L464" s="8"/>
      <c r="M464" s="9"/>
    </row>
    <row r="465" spans="1:21" ht="17" thickBot="1" x14ac:dyDescent="0.25">
      <c r="A465" s="10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9"/>
    </row>
    <row r="466" spans="1:21" ht="35" thickBot="1" x14ac:dyDescent="0.25">
      <c r="A466" s="70" t="s">
        <v>44</v>
      </c>
      <c r="B466" s="54" t="s">
        <v>0</v>
      </c>
      <c r="C466" s="54" t="s">
        <v>1</v>
      </c>
      <c r="D466" s="54" t="s">
        <v>2</v>
      </c>
      <c r="E466" s="54" t="s">
        <v>3</v>
      </c>
      <c r="F466" s="54" t="s">
        <v>4</v>
      </c>
      <c r="G466" s="54" t="s">
        <v>5</v>
      </c>
      <c r="H466" s="54" t="s">
        <v>6</v>
      </c>
      <c r="I466" s="54" t="s">
        <v>7</v>
      </c>
      <c r="J466" s="54" t="s">
        <v>8</v>
      </c>
      <c r="K466" s="54" t="s">
        <v>9</v>
      </c>
      <c r="L466" s="54" t="s">
        <v>10</v>
      </c>
      <c r="M466" s="54" t="s">
        <v>66</v>
      </c>
      <c r="N466" s="54" t="s">
        <v>75</v>
      </c>
      <c r="O466" s="54" t="s">
        <v>76</v>
      </c>
      <c r="P466" s="54" t="s">
        <v>77</v>
      </c>
      <c r="Q466" s="54" t="s">
        <v>78</v>
      </c>
      <c r="R466" s="54" t="s">
        <v>79</v>
      </c>
      <c r="S466" s="54" t="s">
        <v>81</v>
      </c>
      <c r="T466" s="54" t="s">
        <v>87</v>
      </c>
      <c r="U466" s="70" t="s">
        <v>52</v>
      </c>
    </row>
    <row r="467" spans="1:21" ht="18" thickBot="1" x14ac:dyDescent="0.25">
      <c r="A467" s="78">
        <v>1</v>
      </c>
      <c r="B467" s="93" t="s">
        <v>42</v>
      </c>
      <c r="C467" s="45">
        <f t="shared" ref="C467:T478" si="266">(B418-C419)/B418</f>
        <v>0.15789473684210525</v>
      </c>
      <c r="D467" s="45">
        <f t="shared" si="266"/>
        <v>3.0303030303030304E-2</v>
      </c>
      <c r="E467" s="45">
        <f t="shared" si="266"/>
        <v>0</v>
      </c>
      <c r="F467" s="45">
        <f t="shared" si="266"/>
        <v>-2.5000000000000001E-2</v>
      </c>
      <c r="G467" s="45">
        <f t="shared" si="266"/>
        <v>-8.3333333333333329E-2</v>
      </c>
      <c r="H467" s="45">
        <f t="shared" si="266"/>
        <v>0.1</v>
      </c>
      <c r="I467" s="45">
        <f t="shared" si="266"/>
        <v>0.2</v>
      </c>
      <c r="J467" s="45">
        <f t="shared" si="266"/>
        <v>-2.8571428571428571E-2</v>
      </c>
      <c r="K467" s="45">
        <f t="shared" si="266"/>
        <v>6.6666666666666666E-2</v>
      </c>
      <c r="L467" s="45">
        <f t="shared" si="266"/>
        <v>0</v>
      </c>
      <c r="M467" s="45">
        <f t="shared" ref="M467:R467" si="267">(L418-M419)/L418</f>
        <v>6.3829787234042548E-2</v>
      </c>
      <c r="N467" s="45">
        <f t="shared" si="267"/>
        <v>-0.22857142857142856</v>
      </c>
      <c r="O467" s="45">
        <f t="shared" si="267"/>
        <v>0</v>
      </c>
      <c r="P467" s="45">
        <f t="shared" si="267"/>
        <v>-2.3255813953488372E-2</v>
      </c>
      <c r="Q467" s="45">
        <f t="shared" si="267"/>
        <v>-0.16981132075471697</v>
      </c>
      <c r="R467" s="45">
        <f t="shared" si="267"/>
        <v>-2.2222222222222223E-2</v>
      </c>
      <c r="S467" s="45">
        <f t="shared" ref="S467:T467" si="268">(R418-S419)/R418</f>
        <v>-6.8181818181818177E-2</v>
      </c>
      <c r="T467" s="45">
        <f t="shared" si="268"/>
        <v>-0.25</v>
      </c>
      <c r="U467" s="44">
        <f t="shared" ref="U467:U482" si="269">_xlfn.AGGREGATE(1,6,C467:S467)</f>
        <v>-1.7795967377994956E-3</v>
      </c>
    </row>
    <row r="468" spans="1:21" ht="18" thickBot="1" x14ac:dyDescent="0.25">
      <c r="A468" s="78">
        <v>2</v>
      </c>
      <c r="B468" s="93" t="s">
        <v>42</v>
      </c>
      <c r="C468" s="45">
        <f t="shared" si="266"/>
        <v>6.4516129032258063E-2</v>
      </c>
      <c r="D468" s="45">
        <f t="shared" si="266"/>
        <v>0.125</v>
      </c>
      <c r="E468" s="45">
        <f t="shared" si="266"/>
        <v>-3.125E-2</v>
      </c>
      <c r="F468" s="45">
        <f t="shared" si="266"/>
        <v>0.1111111111111111</v>
      </c>
      <c r="G468" s="45">
        <f t="shared" si="266"/>
        <v>0</v>
      </c>
      <c r="H468" s="45">
        <f t="shared" si="266"/>
        <v>0.30769230769230771</v>
      </c>
      <c r="I468" s="45">
        <f t="shared" si="266"/>
        <v>8.3333333333333329E-2</v>
      </c>
      <c r="J468" s="45">
        <f t="shared" si="266"/>
        <v>7.1428571428571425E-2</v>
      </c>
      <c r="K468" s="45">
        <f t="shared" si="266"/>
        <v>0.16666666666666666</v>
      </c>
      <c r="L468" s="45">
        <f t="shared" si="266"/>
        <v>0</v>
      </c>
      <c r="M468" s="45">
        <f t="shared" si="266"/>
        <v>0.10810810810810811</v>
      </c>
      <c r="N468" s="45">
        <f t="shared" si="266"/>
        <v>2.2727272727272728E-2</v>
      </c>
      <c r="O468" s="45">
        <f t="shared" si="266"/>
        <v>2.3255813953488372E-2</v>
      </c>
      <c r="P468" s="45">
        <f t="shared" si="266"/>
        <v>5.2631578947368418E-2</v>
      </c>
      <c r="Q468" s="45">
        <f t="shared" si="266"/>
        <v>0.11363636363636363</v>
      </c>
      <c r="R468" s="45">
        <f t="shared" si="266"/>
        <v>4.8387096774193547E-2</v>
      </c>
      <c r="S468" s="45">
        <f t="shared" si="266"/>
        <v>0.21739130434782608</v>
      </c>
      <c r="T468" s="45">
        <f t="shared" si="266"/>
        <v>2.1276595744680851E-2</v>
      </c>
      <c r="U468" s="44">
        <f t="shared" si="269"/>
        <v>8.7331509279933481E-2</v>
      </c>
    </row>
    <row r="469" spans="1:21" ht="18" thickBot="1" x14ac:dyDescent="0.25">
      <c r="A469" s="78">
        <v>3</v>
      </c>
      <c r="B469" s="93" t="s">
        <v>42</v>
      </c>
      <c r="C469" s="45">
        <f t="shared" si="266"/>
        <v>2.7777777777777776E-2</v>
      </c>
      <c r="D469" s="45">
        <f t="shared" si="266"/>
        <v>0.20689655172413793</v>
      </c>
      <c r="E469" s="45">
        <f t="shared" si="266"/>
        <v>3.5714285714285712E-2</v>
      </c>
      <c r="F469" s="45">
        <f t="shared" si="266"/>
        <v>0.12121212121212122</v>
      </c>
      <c r="G469" s="45">
        <f t="shared" si="266"/>
        <v>3.125E-2</v>
      </c>
      <c r="H469" s="45">
        <f t="shared" si="266"/>
        <v>0.1951219512195122</v>
      </c>
      <c r="I469" s="45">
        <f t="shared" si="266"/>
        <v>0.25925925925925924</v>
      </c>
      <c r="J469" s="45">
        <f t="shared" si="266"/>
        <v>6.0606060606060608E-2</v>
      </c>
      <c r="K469" s="45">
        <f t="shared" si="266"/>
        <v>0.15384615384615385</v>
      </c>
      <c r="L469" s="45">
        <f t="shared" si="266"/>
        <v>0.1</v>
      </c>
      <c r="M469" s="45">
        <f t="shared" si="266"/>
        <v>0.10714285714285714</v>
      </c>
      <c r="N469" s="45">
        <f t="shared" si="266"/>
        <v>-9.0909090909090912E-2</v>
      </c>
      <c r="O469" s="45">
        <f t="shared" si="266"/>
        <v>4.6511627906976744E-2</v>
      </c>
      <c r="P469" s="45">
        <f t="shared" si="266"/>
        <v>9.5238095238095233E-2</v>
      </c>
      <c r="Q469" s="45">
        <f t="shared" si="266"/>
        <v>0.1111111111111111</v>
      </c>
      <c r="R469" s="45">
        <f t="shared" si="266"/>
        <v>7.6923076923076927E-2</v>
      </c>
      <c r="S469" s="45">
        <f t="shared" si="266"/>
        <v>8.4745762711864403E-2</v>
      </c>
      <c r="T469" s="45">
        <f t="shared" si="266"/>
        <v>8.3333333333333329E-2</v>
      </c>
      <c r="U469" s="44">
        <f t="shared" si="269"/>
        <v>9.5438094204952917E-2</v>
      </c>
    </row>
    <row r="470" spans="1:21" ht="18" thickBot="1" x14ac:dyDescent="0.25">
      <c r="A470" s="78">
        <v>4</v>
      </c>
      <c r="B470" s="93" t="s">
        <v>42</v>
      </c>
      <c r="C470" s="45">
        <f t="shared" si="266"/>
        <v>7.6923076923076927E-2</v>
      </c>
      <c r="D470" s="45">
        <f t="shared" si="266"/>
        <v>0</v>
      </c>
      <c r="E470" s="45">
        <f t="shared" si="266"/>
        <v>4.3478260869565216E-2</v>
      </c>
      <c r="F470" s="45">
        <f t="shared" si="266"/>
        <v>0.22222222222222221</v>
      </c>
      <c r="G470" s="45">
        <f t="shared" si="266"/>
        <v>3.4482758620689655E-2</v>
      </c>
      <c r="H470" s="45">
        <f t="shared" si="266"/>
        <v>6.4516129032258063E-2</v>
      </c>
      <c r="I470" s="45">
        <f t="shared" si="266"/>
        <v>9.0909090909090912E-2</v>
      </c>
      <c r="J470" s="45">
        <f t="shared" si="266"/>
        <v>0</v>
      </c>
      <c r="K470" s="45">
        <f t="shared" si="266"/>
        <v>0.12903225806451613</v>
      </c>
      <c r="L470" s="45">
        <f t="shared" si="266"/>
        <v>9.0909090909090912E-2</v>
      </c>
      <c r="M470" s="45">
        <f t="shared" si="266"/>
        <v>7.407407407407407E-2</v>
      </c>
      <c r="N470" s="45">
        <f t="shared" si="266"/>
        <v>-0.12</v>
      </c>
      <c r="O470" s="45">
        <f t="shared" si="266"/>
        <v>2.7777777777777776E-2</v>
      </c>
      <c r="P470" s="45">
        <f t="shared" si="266"/>
        <v>7.3170731707317069E-2</v>
      </c>
      <c r="Q470" s="45">
        <f t="shared" si="266"/>
        <v>2.6315789473684209E-2</v>
      </c>
      <c r="R470" s="45">
        <f t="shared" si="266"/>
        <v>0.16666666666666666</v>
      </c>
      <c r="S470" s="45">
        <f t="shared" si="266"/>
        <v>0.1111111111111111</v>
      </c>
      <c r="T470" s="45">
        <f t="shared" si="266"/>
        <v>5.5555555555555552E-2</v>
      </c>
      <c r="U470" s="44">
        <f t="shared" si="269"/>
        <v>6.5387590491831835E-2</v>
      </c>
    </row>
    <row r="471" spans="1:21" ht="18" thickBot="1" x14ac:dyDescent="0.25">
      <c r="A471" s="78">
        <v>5</v>
      </c>
      <c r="B471" s="93" t="s">
        <v>42</v>
      </c>
      <c r="C471" s="45">
        <f t="shared" si="266"/>
        <v>-0.79166666666666663</v>
      </c>
      <c r="D471" s="45">
        <f t="shared" si="266"/>
        <v>0.20833333333333334</v>
      </c>
      <c r="E471" s="45">
        <f t="shared" si="266"/>
        <v>-5.7142857142857141E-2</v>
      </c>
      <c r="F471" s="45">
        <f t="shared" si="266"/>
        <v>0</v>
      </c>
      <c r="G471" s="45">
        <f t="shared" si="266"/>
        <v>-4.7619047619047616E-2</v>
      </c>
      <c r="H471" s="45">
        <f t="shared" si="266"/>
        <v>0.10714285714285714</v>
      </c>
      <c r="I471" s="45">
        <f t="shared" si="266"/>
        <v>6.8965517241379309E-2</v>
      </c>
      <c r="J471" s="45">
        <f t="shared" si="266"/>
        <v>3.3333333333333333E-2</v>
      </c>
      <c r="K471" s="45">
        <f t="shared" si="266"/>
        <v>0.05</v>
      </c>
      <c r="L471" s="45">
        <f t="shared" si="266"/>
        <v>0</v>
      </c>
      <c r="M471" s="45">
        <f t="shared" si="266"/>
        <v>0.05</v>
      </c>
      <c r="N471" s="45">
        <f t="shared" si="266"/>
        <v>0</v>
      </c>
      <c r="O471" s="45">
        <f t="shared" si="266"/>
        <v>0</v>
      </c>
      <c r="P471" s="45">
        <f t="shared" si="266"/>
        <v>2.8571428571428571E-2</v>
      </c>
      <c r="Q471" s="45">
        <f t="shared" si="266"/>
        <v>7.8947368421052627E-2</v>
      </c>
      <c r="R471" s="45">
        <f t="shared" si="266"/>
        <v>8.1081081081081086E-2</v>
      </c>
      <c r="S471" s="45">
        <f t="shared" si="266"/>
        <v>7.4999999999999997E-2</v>
      </c>
      <c r="T471" s="45">
        <f t="shared" si="266"/>
        <v>0</v>
      </c>
      <c r="U471" s="44">
        <f t="shared" si="269"/>
        <v>-6.7678619002415315E-3</v>
      </c>
    </row>
    <row r="472" spans="1:21" ht="18" thickBot="1" x14ac:dyDescent="0.25">
      <c r="A472" s="78">
        <v>6</v>
      </c>
      <c r="B472" s="93" t="s">
        <v>42</v>
      </c>
      <c r="C472" s="45">
        <f t="shared" si="266"/>
        <v>-0.66666666666666663</v>
      </c>
      <c r="D472" s="45">
        <f t="shared" si="266"/>
        <v>2.3255813953488372E-2</v>
      </c>
      <c r="E472" s="45">
        <f t="shared" si="266"/>
        <v>-0.15789473684210525</v>
      </c>
      <c r="F472" s="45">
        <f t="shared" si="266"/>
        <v>-0.48648648648648651</v>
      </c>
      <c r="G472" s="45">
        <f t="shared" si="266"/>
        <v>-0.54545454545454541</v>
      </c>
      <c r="H472" s="45">
        <f t="shared" si="266"/>
        <v>-0.36363636363636365</v>
      </c>
      <c r="I472" s="45">
        <f t="shared" si="266"/>
        <v>0.04</v>
      </c>
      <c r="J472" s="45">
        <f t="shared" si="266"/>
        <v>7.407407407407407E-2</v>
      </c>
      <c r="K472" s="45">
        <f t="shared" si="266"/>
        <v>0.2413793103448276</v>
      </c>
      <c r="L472" s="45">
        <f t="shared" si="266"/>
        <v>5.2631578947368418E-2</v>
      </c>
      <c r="M472" s="45">
        <f t="shared" si="266"/>
        <v>0.1111111111111111</v>
      </c>
      <c r="N472" s="45">
        <f t="shared" si="266"/>
        <v>0.10526315789473684</v>
      </c>
      <c r="O472" s="45">
        <f t="shared" si="266"/>
        <v>0</v>
      </c>
      <c r="P472" s="45">
        <f t="shared" si="266"/>
        <v>7.1428571428571425E-2</v>
      </c>
      <c r="Q472" s="45">
        <f t="shared" si="266"/>
        <v>2.9411764705882353E-2</v>
      </c>
      <c r="R472" s="45">
        <f t="shared" si="266"/>
        <v>-2.8571428571428571E-2</v>
      </c>
      <c r="S472" s="45">
        <f t="shared" si="266"/>
        <v>0.20588235294117646</v>
      </c>
      <c r="T472" s="45">
        <f t="shared" si="266"/>
        <v>0</v>
      </c>
      <c r="U472" s="44">
        <f t="shared" si="269"/>
        <v>-7.6133676015079976E-2</v>
      </c>
    </row>
    <row r="473" spans="1:21" ht="18" thickBot="1" x14ac:dyDescent="0.25">
      <c r="A473" s="78">
        <v>7</v>
      </c>
      <c r="B473" s="93" t="s">
        <v>42</v>
      </c>
      <c r="C473" s="45">
        <f t="shared" si="266"/>
        <v>0</v>
      </c>
      <c r="D473" s="45">
        <f t="shared" si="266"/>
        <v>3.3333333333333333E-2</v>
      </c>
      <c r="E473" s="45">
        <f t="shared" si="266"/>
        <v>0.14285714285714285</v>
      </c>
      <c r="F473" s="45">
        <f t="shared" si="266"/>
        <v>4.5454545454545456E-2</v>
      </c>
      <c r="G473" s="45">
        <f t="shared" si="266"/>
        <v>0.27272727272727271</v>
      </c>
      <c r="H473" s="45">
        <f t="shared" si="266"/>
        <v>0.44117647058823528</v>
      </c>
      <c r="I473" s="45">
        <f t="shared" si="266"/>
        <v>0.33333333333333331</v>
      </c>
      <c r="J473" s="45">
        <f t="shared" si="266"/>
        <v>0</v>
      </c>
      <c r="K473" s="45">
        <f t="shared" si="266"/>
        <v>0.04</v>
      </c>
      <c r="L473" s="45">
        <f t="shared" si="266"/>
        <v>4.5454545454545456E-2</v>
      </c>
      <c r="M473" s="45">
        <f t="shared" si="266"/>
        <v>-0.1111111111111111</v>
      </c>
      <c r="N473" s="45">
        <f t="shared" si="266"/>
        <v>-4.1666666666666664E-2</v>
      </c>
      <c r="O473" s="45">
        <f t="shared" si="266"/>
        <v>0</v>
      </c>
      <c r="P473" s="45">
        <f t="shared" si="266"/>
        <v>0</v>
      </c>
      <c r="Q473" s="45">
        <f t="shared" si="266"/>
        <v>7.6923076923076927E-2</v>
      </c>
      <c r="R473" s="45">
        <f t="shared" si="266"/>
        <v>6.0606060606060608E-2</v>
      </c>
      <c r="S473" s="45">
        <f t="shared" si="266"/>
        <v>0.1111111111111111</v>
      </c>
      <c r="T473" s="45">
        <f t="shared" si="266"/>
        <v>0</v>
      </c>
      <c r="U473" s="44">
        <f t="shared" si="269"/>
        <v>8.5305830271228178E-2</v>
      </c>
    </row>
    <row r="474" spans="1:21" ht="18" thickBot="1" x14ac:dyDescent="0.25">
      <c r="A474" s="78">
        <v>8</v>
      </c>
      <c r="B474" s="93" t="s">
        <v>42</v>
      </c>
      <c r="C474" s="45">
        <f t="shared" si="266"/>
        <v>0</v>
      </c>
      <c r="D474" s="45">
        <f t="shared" si="266"/>
        <v>0</v>
      </c>
      <c r="E474" s="45">
        <f t="shared" si="266"/>
        <v>0.10344827586206896</v>
      </c>
      <c r="F474" s="45">
        <f t="shared" si="266"/>
        <v>0.27777777777777779</v>
      </c>
      <c r="G474" s="45">
        <f t="shared" si="266"/>
        <v>0.14285714285714285</v>
      </c>
      <c r="H474" s="45">
        <f t="shared" si="266"/>
        <v>0.27500000000000002</v>
      </c>
      <c r="I474" s="45">
        <f t="shared" si="266"/>
        <v>0.10526315789473684</v>
      </c>
      <c r="J474" s="45">
        <f t="shared" si="266"/>
        <v>0.15</v>
      </c>
      <c r="K474" s="45">
        <f t="shared" si="266"/>
        <v>4.1666666666666664E-2</v>
      </c>
      <c r="L474" s="45">
        <f t="shared" si="266"/>
        <v>4.1666666666666664E-2</v>
      </c>
      <c r="M474" s="45">
        <f t="shared" si="266"/>
        <v>0.19047619047619047</v>
      </c>
      <c r="N474" s="45">
        <f t="shared" si="266"/>
        <v>0.3</v>
      </c>
      <c r="O474" s="45">
        <f t="shared" si="266"/>
        <v>0.04</v>
      </c>
      <c r="P474" s="45">
        <f t="shared" si="266"/>
        <v>5.8823529411764705E-2</v>
      </c>
      <c r="Q474" s="45">
        <f t="shared" si="266"/>
        <v>0.12</v>
      </c>
      <c r="R474" s="45">
        <f t="shared" si="266"/>
        <v>0.125</v>
      </c>
      <c r="S474" s="45">
        <f t="shared" si="266"/>
        <v>3.2258064516129031E-2</v>
      </c>
      <c r="T474" s="45">
        <f t="shared" si="266"/>
        <v>9.375E-2</v>
      </c>
      <c r="U474" s="44">
        <f t="shared" si="269"/>
        <v>0.11789632188994965</v>
      </c>
    </row>
    <row r="475" spans="1:21" ht="18" thickBot="1" x14ac:dyDescent="0.25">
      <c r="A475" s="78">
        <v>9</v>
      </c>
      <c r="B475" s="93" t="s">
        <v>42</v>
      </c>
      <c r="C475" s="45">
        <f t="shared" si="266"/>
        <v>0</v>
      </c>
      <c r="D475" s="45">
        <f t="shared" si="266"/>
        <v>0</v>
      </c>
      <c r="E475" s="45">
        <f t="shared" si="266"/>
        <v>5.2631578947368418E-2</v>
      </c>
      <c r="F475" s="45">
        <f t="shared" si="266"/>
        <v>0.19230769230769232</v>
      </c>
      <c r="G475" s="45">
        <f t="shared" si="266"/>
        <v>3.8461538461538464E-2</v>
      </c>
      <c r="H475" s="45">
        <f t="shared" si="266"/>
        <v>5.5555555555555552E-2</v>
      </c>
      <c r="I475" s="45">
        <f t="shared" si="266"/>
        <v>3.4482758620689655E-2</v>
      </c>
      <c r="J475" s="45">
        <f t="shared" si="266"/>
        <v>0</v>
      </c>
      <c r="K475" s="45">
        <f t="shared" si="266"/>
        <v>5.8823529411764705E-2</v>
      </c>
      <c r="L475" s="45">
        <f t="shared" si="266"/>
        <v>0.17391304347826086</v>
      </c>
      <c r="M475" s="45">
        <f t="shared" si="266"/>
        <v>-4.3478260869565216E-2</v>
      </c>
      <c r="N475" s="45">
        <f t="shared" si="266"/>
        <v>0.11764705882352941</v>
      </c>
      <c r="O475" s="45">
        <f t="shared" si="266"/>
        <v>7.1428571428571425E-2</v>
      </c>
      <c r="P475" s="45">
        <f t="shared" si="266"/>
        <v>4.1666666666666664E-2</v>
      </c>
      <c r="Q475" s="45">
        <f t="shared" si="266"/>
        <v>-0.125</v>
      </c>
      <c r="R475" s="45">
        <f t="shared" si="266"/>
        <v>0.13636363636363635</v>
      </c>
      <c r="S475" s="45">
        <f t="shared" si="266"/>
        <v>0.42857142857142855</v>
      </c>
      <c r="T475" s="45">
        <f t="shared" si="266"/>
        <v>3.3333333333333333E-2</v>
      </c>
      <c r="U475" s="44">
        <f t="shared" si="269"/>
        <v>7.2551458692184545E-2</v>
      </c>
    </row>
    <row r="476" spans="1:21" ht="18" thickBot="1" x14ac:dyDescent="0.25">
      <c r="A476" s="78">
        <v>10</v>
      </c>
      <c r="B476" s="93" t="s">
        <v>42</v>
      </c>
      <c r="C476" s="45">
        <f t="shared" si="266"/>
        <v>0.4</v>
      </c>
      <c r="D476" s="45">
        <f t="shared" si="266"/>
        <v>0.21739130434782608</v>
      </c>
      <c r="E476" s="45">
        <f t="shared" si="266"/>
        <v>0.3888888888888889</v>
      </c>
      <c r="F476" s="45"/>
      <c r="G476" s="45">
        <f t="shared" si="266"/>
        <v>0.19047619047619047</v>
      </c>
      <c r="H476" s="45">
        <f t="shared" si="266"/>
        <v>0.16</v>
      </c>
      <c r="I476" s="45">
        <f t="shared" si="266"/>
        <v>0.17647058823529413</v>
      </c>
      <c r="J476" s="45">
        <f t="shared" si="266"/>
        <v>0</v>
      </c>
      <c r="K476" s="45">
        <f t="shared" si="266"/>
        <v>0.23529411764705882</v>
      </c>
      <c r="L476" s="45">
        <f t="shared" si="266"/>
        <v>6.25E-2</v>
      </c>
      <c r="M476" s="45">
        <f t="shared" si="266"/>
        <v>0.21052631578947367</v>
      </c>
      <c r="N476" s="45">
        <f t="shared" si="266"/>
        <v>0.16666666666666666</v>
      </c>
      <c r="O476" s="45">
        <f t="shared" si="266"/>
        <v>-6.6666666666666666E-2</v>
      </c>
      <c r="P476" s="45">
        <f t="shared" si="266"/>
        <v>0.23076923076923078</v>
      </c>
      <c r="Q476" s="45">
        <f t="shared" si="266"/>
        <v>4.3478260869565216E-2</v>
      </c>
      <c r="R476" s="45">
        <f t="shared" si="266"/>
        <v>0.16666666666666666</v>
      </c>
      <c r="S476" s="45">
        <f t="shared" si="266"/>
        <v>0.36842105263157893</v>
      </c>
      <c r="T476" s="45">
        <f t="shared" si="266"/>
        <v>-0.16666666666666666</v>
      </c>
      <c r="U476" s="44">
        <f t="shared" si="269"/>
        <v>0.18443016352011082</v>
      </c>
    </row>
    <row r="477" spans="1:21" ht="18" thickBot="1" x14ac:dyDescent="0.25">
      <c r="A477" s="78">
        <v>11</v>
      </c>
      <c r="B477" s="93" t="s">
        <v>42</v>
      </c>
      <c r="C477" s="45">
        <f t="shared" si="266"/>
        <v>0</v>
      </c>
      <c r="D477" s="45">
        <f t="shared" si="266"/>
        <v>0.16666666666666666</v>
      </c>
      <c r="E477" s="45">
        <f t="shared" si="266"/>
        <v>0.1111111111111111</v>
      </c>
      <c r="F477" s="45">
        <f t="shared" si="266"/>
        <v>9.0909090909090912E-2</v>
      </c>
      <c r="G477" s="45"/>
      <c r="H477" s="45">
        <f t="shared" si="266"/>
        <v>0</v>
      </c>
      <c r="I477" s="45">
        <f t="shared" si="266"/>
        <v>0.23809523809523808</v>
      </c>
      <c r="J477" s="45">
        <f t="shared" si="266"/>
        <v>7.1428571428571425E-2</v>
      </c>
      <c r="K477" s="45">
        <f t="shared" si="266"/>
        <v>3.5714285714285712E-2</v>
      </c>
      <c r="L477" s="45">
        <f t="shared" si="266"/>
        <v>7.6923076923076927E-2</v>
      </c>
      <c r="M477" s="45">
        <f t="shared" si="266"/>
        <v>0.13333333333333333</v>
      </c>
      <c r="N477" s="45">
        <f t="shared" si="266"/>
        <v>-6.6666666666666666E-2</v>
      </c>
      <c r="O477" s="45">
        <f t="shared" si="266"/>
        <v>0.15</v>
      </c>
      <c r="P477" s="45">
        <f t="shared" si="266"/>
        <v>0.1875</v>
      </c>
      <c r="Q477" s="45">
        <f t="shared" si="266"/>
        <v>0</v>
      </c>
      <c r="R477" s="45">
        <f t="shared" si="266"/>
        <v>0.22727272727272727</v>
      </c>
      <c r="S477" s="45">
        <f t="shared" si="266"/>
        <v>0.13333333333333333</v>
      </c>
      <c r="T477" s="45">
        <f t="shared" si="266"/>
        <v>0.33333333333333331</v>
      </c>
      <c r="U477" s="44">
        <f t="shared" si="269"/>
        <v>9.7226298007548007E-2</v>
      </c>
    </row>
    <row r="478" spans="1:21" ht="18" thickBot="1" x14ac:dyDescent="0.25">
      <c r="A478" s="78">
        <v>12</v>
      </c>
      <c r="B478" s="93" t="s">
        <v>42</v>
      </c>
      <c r="C478" s="45">
        <f t="shared" si="266"/>
        <v>5.5555555555555552E-2</v>
      </c>
      <c r="D478" s="45">
        <f t="shared" si="266"/>
        <v>5.8823529411764705E-2</v>
      </c>
      <c r="E478" s="45"/>
      <c r="F478" s="45">
        <f t="shared" si="266"/>
        <v>0.25</v>
      </c>
      <c r="G478" s="45"/>
      <c r="H478" s="45"/>
      <c r="I478" s="45"/>
      <c r="J478" s="45">
        <f t="shared" si="266"/>
        <v>0.125</v>
      </c>
      <c r="K478" s="45">
        <f t="shared" si="266"/>
        <v>7.6923076923076927E-2</v>
      </c>
      <c r="L478" s="45">
        <f t="shared" si="266"/>
        <v>7.407407407407407E-2</v>
      </c>
      <c r="M478" s="45">
        <f t="shared" si="266"/>
        <v>8.3333333333333329E-2</v>
      </c>
      <c r="N478" s="45">
        <f t="shared" si="266"/>
        <v>0</v>
      </c>
      <c r="O478" s="45">
        <f t="shared" si="266"/>
        <v>0.375</v>
      </c>
      <c r="P478" s="45">
        <f t="shared" si="266"/>
        <v>5.8823529411764705E-2</v>
      </c>
      <c r="Q478" s="45">
        <f t="shared" si="266"/>
        <v>7.6923076923076927E-2</v>
      </c>
      <c r="R478" s="45">
        <f t="shared" si="266"/>
        <v>0.1</v>
      </c>
      <c r="S478" s="45">
        <f t="shared" si="266"/>
        <v>5.8823529411764705E-2</v>
      </c>
      <c r="T478" s="45">
        <f t="shared" si="266"/>
        <v>0.61538461538461542</v>
      </c>
      <c r="U478" s="44">
        <f t="shared" si="269"/>
        <v>0.10717536192649316</v>
      </c>
    </row>
    <row r="479" spans="1:21" ht="18" thickBot="1" x14ac:dyDescent="0.25">
      <c r="A479" s="47" t="s">
        <v>47</v>
      </c>
      <c r="B479" s="48" t="s">
        <v>55</v>
      </c>
      <c r="C479" s="75" t="s">
        <v>46</v>
      </c>
      <c r="D479" s="75" t="s">
        <v>46</v>
      </c>
      <c r="E479" s="75" t="s">
        <v>46</v>
      </c>
      <c r="F479" s="49">
        <f t="shared" ref="F479:T479" si="270">(B419-F423)/B419</f>
        <v>0.29032258064516131</v>
      </c>
      <c r="G479" s="49">
        <f t="shared" si="270"/>
        <v>0.3125</v>
      </c>
      <c r="H479" s="49">
        <f t="shared" si="270"/>
        <v>0.21875</v>
      </c>
      <c r="I479" s="49">
        <f t="shared" si="270"/>
        <v>0.25</v>
      </c>
      <c r="J479" s="49">
        <f t="shared" si="270"/>
        <v>0.29268292682926828</v>
      </c>
      <c r="K479" s="49">
        <f t="shared" si="270"/>
        <v>0.51282051282051277</v>
      </c>
      <c r="L479" s="49">
        <f t="shared" si="270"/>
        <v>0.25</v>
      </c>
      <c r="M479" s="49">
        <f t="shared" si="270"/>
        <v>0.32142857142857145</v>
      </c>
      <c r="N479" s="49">
        <f t="shared" si="270"/>
        <v>0.30555555555555558</v>
      </c>
      <c r="O479" s="49">
        <f t="shared" si="270"/>
        <v>0</v>
      </c>
      <c r="P479" s="49">
        <f t="shared" si="270"/>
        <v>8.1081081081081086E-2</v>
      </c>
      <c r="Q479" s="49">
        <f t="shared" si="270"/>
        <v>0.20454545454545456</v>
      </c>
      <c r="R479" s="49">
        <f t="shared" si="270"/>
        <v>0.20930232558139536</v>
      </c>
      <c r="S479" s="49">
        <f t="shared" si="270"/>
        <v>0.35087719298245612</v>
      </c>
      <c r="T479" s="45">
        <f t="shared" si="270"/>
        <v>0.27272727272727271</v>
      </c>
      <c r="U479" s="44">
        <f t="shared" si="269"/>
        <v>0.25713330010496122</v>
      </c>
    </row>
    <row r="480" spans="1:21" ht="35" thickBot="1" x14ac:dyDescent="0.25">
      <c r="A480" s="47" t="s">
        <v>48</v>
      </c>
      <c r="B480" s="48"/>
      <c r="C480" s="49"/>
      <c r="D480" s="49"/>
      <c r="E480" s="49"/>
      <c r="F480" s="49"/>
      <c r="G480" s="49"/>
      <c r="H480" s="49"/>
      <c r="I480" s="49"/>
      <c r="J480" s="49">
        <f t="shared" ref="J480:T480" si="271">AVERAGE(F479:J479)</f>
        <v>0.27285110149488589</v>
      </c>
      <c r="K480" s="49">
        <f t="shared" si="271"/>
        <v>0.31735068792995624</v>
      </c>
      <c r="L480" s="49">
        <f t="shared" si="271"/>
        <v>0.30485068792995623</v>
      </c>
      <c r="M480" s="49">
        <f t="shared" si="271"/>
        <v>0.3253864022156705</v>
      </c>
      <c r="N480" s="49">
        <f t="shared" si="271"/>
        <v>0.33649751332678163</v>
      </c>
      <c r="O480" s="49">
        <f t="shared" si="271"/>
        <v>0.27796092796092797</v>
      </c>
      <c r="P480" s="49">
        <f t="shared" si="271"/>
        <v>0.19161304161304163</v>
      </c>
      <c r="Q480" s="49">
        <f t="shared" si="271"/>
        <v>0.18252213252213254</v>
      </c>
      <c r="R480" s="49">
        <f t="shared" si="271"/>
        <v>0.16009688335269731</v>
      </c>
      <c r="S480" s="49">
        <f t="shared" si="271"/>
        <v>0.16916121083807742</v>
      </c>
      <c r="T480" s="45">
        <f t="shared" si="271"/>
        <v>0.22370666538353196</v>
      </c>
      <c r="U480" s="44">
        <f t="shared" si="269"/>
        <v>0.25382905891841279</v>
      </c>
    </row>
    <row r="481" spans="1:21" ht="18" thickBot="1" x14ac:dyDescent="0.25">
      <c r="A481" s="47" t="s">
        <v>54</v>
      </c>
      <c r="B481" s="48" t="s">
        <v>55</v>
      </c>
      <c r="C481" s="75" t="s">
        <v>46</v>
      </c>
      <c r="D481" s="75" t="s">
        <v>46</v>
      </c>
      <c r="E481" s="75" t="s">
        <v>46</v>
      </c>
      <c r="F481" s="75" t="s">
        <v>46</v>
      </c>
      <c r="G481" s="52"/>
      <c r="H481" s="52"/>
      <c r="I481" s="52"/>
      <c r="J481" s="52">
        <f t="shared" ref="J481:T481" si="272">(E425-J430)/E425</f>
        <v>0.61111111111111116</v>
      </c>
      <c r="K481" s="52">
        <f t="shared" si="272"/>
        <v>0.42857142857142855</v>
      </c>
      <c r="L481" s="52">
        <f t="shared" si="272"/>
        <v>0.375</v>
      </c>
      <c r="M481" s="52">
        <f t="shared" si="272"/>
        <v>0.42105263157894735</v>
      </c>
      <c r="N481" s="52">
        <f t="shared" si="272"/>
        <v>0.35</v>
      </c>
      <c r="O481" s="52">
        <f t="shared" si="272"/>
        <v>0.58333333333333337</v>
      </c>
      <c r="P481" s="52">
        <f t="shared" si="272"/>
        <v>0.33333333333333331</v>
      </c>
      <c r="Q481" s="52">
        <f t="shared" si="272"/>
        <v>0.42857142857142855</v>
      </c>
      <c r="R481" s="52">
        <f t="shared" si="272"/>
        <v>0.55000000000000004</v>
      </c>
      <c r="S481" s="52">
        <f t="shared" si="272"/>
        <v>0.36</v>
      </c>
      <c r="T481" s="111">
        <f t="shared" si="272"/>
        <v>0.70588235294117652</v>
      </c>
      <c r="U481" s="44">
        <f t="shared" si="269"/>
        <v>0.44409732664995827</v>
      </c>
    </row>
    <row r="482" spans="1:21" ht="35" thickBot="1" x14ac:dyDescent="0.25">
      <c r="A482" s="51" t="s">
        <v>50</v>
      </c>
      <c r="B482" s="52"/>
      <c r="C482" s="52"/>
      <c r="D482" s="52"/>
      <c r="E482" s="52"/>
      <c r="F482" s="52"/>
      <c r="G482" s="52"/>
      <c r="H482" s="52"/>
      <c r="I482" s="52"/>
      <c r="J482" s="49"/>
      <c r="K482" s="49">
        <f>AVERAGE(G481:K481)</f>
        <v>0.51984126984126988</v>
      </c>
      <c r="L482" s="49">
        <f t="shared" ref="L482:T482" si="273">AVERAGE(H481:L481)</f>
        <v>0.47156084656084657</v>
      </c>
      <c r="M482" s="49">
        <f t="shared" si="273"/>
        <v>0.45893379281537178</v>
      </c>
      <c r="N482" s="49">
        <f t="shared" si="273"/>
        <v>0.4371470342522974</v>
      </c>
      <c r="O482" s="49">
        <f t="shared" si="273"/>
        <v>0.43159147869674186</v>
      </c>
      <c r="P482" s="49">
        <f t="shared" si="273"/>
        <v>0.41254385964912288</v>
      </c>
      <c r="Q482" s="49">
        <f t="shared" si="273"/>
        <v>0.42325814536340844</v>
      </c>
      <c r="R482" s="49">
        <f t="shared" si="273"/>
        <v>0.44904761904761903</v>
      </c>
      <c r="S482" s="49">
        <f t="shared" si="273"/>
        <v>0.45104761904761909</v>
      </c>
      <c r="T482" s="45">
        <f t="shared" si="273"/>
        <v>0.47555742296918774</v>
      </c>
      <c r="U482" s="44">
        <f t="shared" si="269"/>
        <v>0.45055240725269968</v>
      </c>
    </row>
    <row r="483" spans="1:21" ht="16" x14ac:dyDescent="0.2">
      <c r="A483" s="4"/>
      <c r="B483" s="6"/>
      <c r="C483" s="6"/>
      <c r="D483" s="6"/>
      <c r="E483" s="6"/>
      <c r="F483" s="6"/>
      <c r="G483" s="5"/>
      <c r="H483" s="5"/>
      <c r="I483" s="5"/>
      <c r="J483" s="5"/>
      <c r="K483" s="5"/>
      <c r="L483" s="5"/>
    </row>
    <row r="484" spans="1:21" ht="16" x14ac:dyDescent="0.2">
      <c r="A484" s="140" t="s">
        <v>108</v>
      </c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2"/>
    </row>
    <row r="485" spans="1:21" ht="17" thickBo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21" ht="18" thickBot="1" x14ac:dyDescent="0.25">
      <c r="A486" s="54"/>
      <c r="B486" s="54" t="s">
        <v>0</v>
      </c>
      <c r="C486" s="54" t="s">
        <v>1</v>
      </c>
      <c r="D486" s="54" t="s">
        <v>2</v>
      </c>
      <c r="E486" s="54" t="s">
        <v>3</v>
      </c>
      <c r="F486" s="54" t="s">
        <v>4</v>
      </c>
      <c r="G486" s="3" t="s">
        <v>5</v>
      </c>
      <c r="H486" s="3" t="s">
        <v>6</v>
      </c>
      <c r="I486" s="3" t="s">
        <v>7</v>
      </c>
      <c r="J486" s="3" t="s">
        <v>8</v>
      </c>
      <c r="K486" s="3" t="s">
        <v>9</v>
      </c>
      <c r="L486" s="3" t="s">
        <v>10</v>
      </c>
      <c r="M486" s="54" t="s">
        <v>66</v>
      </c>
      <c r="N486" s="54" t="s">
        <v>75</v>
      </c>
      <c r="O486" s="54" t="s">
        <v>76</v>
      </c>
      <c r="P486" s="54" t="s">
        <v>77</v>
      </c>
      <c r="Q486" s="54" t="s">
        <v>78</v>
      </c>
      <c r="R486" s="54" t="s">
        <v>79</v>
      </c>
      <c r="S486" s="54" t="s">
        <v>81</v>
      </c>
      <c r="T486" s="54" t="s">
        <v>87</v>
      </c>
    </row>
    <row r="487" spans="1:21" ht="18" thickBot="1" x14ac:dyDescent="0.25">
      <c r="A487" s="38" t="s">
        <v>11</v>
      </c>
      <c r="B487" s="123">
        <v>35</v>
      </c>
      <c r="C487" s="123">
        <v>36</v>
      </c>
      <c r="D487" s="123">
        <v>22</v>
      </c>
      <c r="E487" s="123">
        <v>28</v>
      </c>
      <c r="F487" s="156">
        <v>22</v>
      </c>
      <c r="G487" s="156">
        <v>21</v>
      </c>
      <c r="H487" s="156">
        <v>18</v>
      </c>
      <c r="I487" s="156">
        <v>19</v>
      </c>
      <c r="J487" s="156">
        <v>21</v>
      </c>
      <c r="K487" s="156">
        <v>28</v>
      </c>
      <c r="L487" s="156">
        <v>18</v>
      </c>
      <c r="M487" s="156">
        <v>25</v>
      </c>
      <c r="N487" s="156">
        <v>22</v>
      </c>
      <c r="O487" s="156">
        <v>14</v>
      </c>
      <c r="P487" s="156">
        <v>25</v>
      </c>
      <c r="Q487" s="156">
        <v>20</v>
      </c>
      <c r="R487" s="156">
        <v>26</v>
      </c>
      <c r="S487" s="156">
        <v>24</v>
      </c>
      <c r="T487" s="156">
        <v>12</v>
      </c>
    </row>
    <row r="488" spans="1:21" ht="17" thickBot="1" x14ac:dyDescent="0.25">
      <c r="A488" s="38">
        <v>1</v>
      </c>
      <c r="B488" s="123">
        <v>43</v>
      </c>
      <c r="C488" s="123">
        <v>34</v>
      </c>
      <c r="D488" s="123">
        <v>37</v>
      </c>
      <c r="E488" s="123">
        <v>20</v>
      </c>
      <c r="F488" s="156">
        <v>25</v>
      </c>
      <c r="G488" s="156">
        <v>17</v>
      </c>
      <c r="H488" s="156">
        <v>18</v>
      </c>
      <c r="I488" s="156">
        <v>19</v>
      </c>
      <c r="J488" s="156">
        <v>18</v>
      </c>
      <c r="K488" s="156">
        <v>20</v>
      </c>
      <c r="L488" s="156">
        <v>28</v>
      </c>
      <c r="M488" s="156">
        <v>18</v>
      </c>
      <c r="N488" s="187">
        <v>24</v>
      </c>
      <c r="O488" s="187">
        <v>25</v>
      </c>
      <c r="P488" s="187">
        <v>15</v>
      </c>
      <c r="Q488" s="187">
        <v>24</v>
      </c>
      <c r="R488" s="187">
        <v>15</v>
      </c>
      <c r="S488" s="187">
        <v>25</v>
      </c>
      <c r="T488" s="200">
        <v>23</v>
      </c>
    </row>
    <row r="489" spans="1:21" ht="17" thickBot="1" x14ac:dyDescent="0.25">
      <c r="A489" s="38">
        <v>2</v>
      </c>
      <c r="B489" s="123">
        <v>25</v>
      </c>
      <c r="C489" s="123">
        <v>40</v>
      </c>
      <c r="D489" s="123">
        <v>34</v>
      </c>
      <c r="E489" s="123">
        <v>33</v>
      </c>
      <c r="F489" s="156">
        <v>18</v>
      </c>
      <c r="G489" s="156">
        <v>18</v>
      </c>
      <c r="H489" s="156">
        <v>19</v>
      </c>
      <c r="I489" s="156">
        <v>14</v>
      </c>
      <c r="J489" s="156">
        <v>19</v>
      </c>
      <c r="K489" s="156">
        <v>19</v>
      </c>
      <c r="L489" s="156">
        <v>20</v>
      </c>
      <c r="M489" s="156">
        <v>23</v>
      </c>
      <c r="N489" s="187">
        <v>19</v>
      </c>
      <c r="O489" s="187">
        <v>34</v>
      </c>
      <c r="P489" s="187">
        <v>23</v>
      </c>
      <c r="Q489" s="187">
        <v>17</v>
      </c>
      <c r="R489" s="187">
        <v>23</v>
      </c>
      <c r="S489" s="187">
        <v>15</v>
      </c>
      <c r="T489" s="200">
        <v>24</v>
      </c>
    </row>
    <row r="490" spans="1:21" ht="17" thickBot="1" x14ac:dyDescent="0.25">
      <c r="A490" s="38">
        <v>3</v>
      </c>
      <c r="B490" s="123">
        <v>27</v>
      </c>
      <c r="C490" s="123">
        <v>22</v>
      </c>
      <c r="D490" s="123">
        <v>34</v>
      </c>
      <c r="E490" s="123">
        <v>34</v>
      </c>
      <c r="F490" s="156">
        <v>27</v>
      </c>
      <c r="G490" s="156">
        <v>16</v>
      </c>
      <c r="H490" s="156">
        <v>17</v>
      </c>
      <c r="I490" s="156">
        <v>15</v>
      </c>
      <c r="J490" s="156">
        <v>10</v>
      </c>
      <c r="K490" s="156">
        <v>16</v>
      </c>
      <c r="L490" s="156">
        <v>19</v>
      </c>
      <c r="M490" s="156">
        <v>17</v>
      </c>
      <c r="N490" s="187">
        <v>25</v>
      </c>
      <c r="O490" s="187">
        <v>20</v>
      </c>
      <c r="P490" s="187">
        <v>21</v>
      </c>
      <c r="Q490" s="187">
        <v>21</v>
      </c>
      <c r="R490" s="187">
        <v>15</v>
      </c>
      <c r="S490" s="187">
        <v>16</v>
      </c>
      <c r="T490" s="200">
        <v>16</v>
      </c>
    </row>
    <row r="491" spans="1:21" ht="17" thickBot="1" x14ac:dyDescent="0.25">
      <c r="A491" s="38">
        <v>4</v>
      </c>
      <c r="B491" s="123">
        <v>28</v>
      </c>
      <c r="C491" s="123">
        <v>22</v>
      </c>
      <c r="D491" s="123">
        <v>22</v>
      </c>
      <c r="E491" s="123">
        <v>30</v>
      </c>
      <c r="F491" s="156">
        <v>31</v>
      </c>
      <c r="G491" s="156">
        <v>25</v>
      </c>
      <c r="H491" s="156">
        <v>17</v>
      </c>
      <c r="I491" s="156">
        <v>16</v>
      </c>
      <c r="J491" s="156">
        <v>13</v>
      </c>
      <c r="K491" s="156">
        <v>10</v>
      </c>
      <c r="L491" s="156">
        <v>15</v>
      </c>
      <c r="M491" s="156">
        <v>16</v>
      </c>
      <c r="N491" s="187">
        <v>20</v>
      </c>
      <c r="O491" s="187">
        <v>23</v>
      </c>
      <c r="P491" s="187">
        <v>17</v>
      </c>
      <c r="Q491" s="187">
        <v>21</v>
      </c>
      <c r="R491" s="187">
        <v>18</v>
      </c>
      <c r="S491" s="187">
        <v>11</v>
      </c>
      <c r="T491" s="200">
        <v>18</v>
      </c>
    </row>
    <row r="492" spans="1:21" ht="17" thickBot="1" x14ac:dyDescent="0.25">
      <c r="A492" s="38">
        <v>5</v>
      </c>
      <c r="B492" s="123">
        <v>27</v>
      </c>
      <c r="C492" s="123">
        <v>27</v>
      </c>
      <c r="D492" s="123">
        <v>24</v>
      </c>
      <c r="E492" s="123">
        <v>20</v>
      </c>
      <c r="F492" s="156">
        <v>19</v>
      </c>
      <c r="G492" s="156">
        <v>25</v>
      </c>
      <c r="H492" s="156">
        <v>23</v>
      </c>
      <c r="I492" s="156">
        <v>16</v>
      </c>
      <c r="J492" s="156">
        <v>11</v>
      </c>
      <c r="K492" s="156">
        <v>12</v>
      </c>
      <c r="L492" s="123" t="s">
        <v>65</v>
      </c>
      <c r="M492" s="123">
        <v>12</v>
      </c>
      <c r="N492" s="187">
        <v>14</v>
      </c>
      <c r="O492" s="187">
        <v>19</v>
      </c>
      <c r="P492" s="187">
        <v>18</v>
      </c>
      <c r="Q492" s="187">
        <v>15</v>
      </c>
      <c r="R492" s="187">
        <v>20</v>
      </c>
      <c r="S492" s="187">
        <v>18</v>
      </c>
      <c r="T492" s="200">
        <v>13</v>
      </c>
    </row>
    <row r="493" spans="1:21" ht="17" thickBot="1" x14ac:dyDescent="0.25">
      <c r="A493" s="38">
        <v>6</v>
      </c>
      <c r="B493" s="123">
        <v>15</v>
      </c>
      <c r="C493" s="123">
        <v>17</v>
      </c>
      <c r="D493" s="123">
        <v>27</v>
      </c>
      <c r="E493" s="123">
        <v>17</v>
      </c>
      <c r="F493" s="156">
        <v>17</v>
      </c>
      <c r="G493" s="156">
        <v>19</v>
      </c>
      <c r="H493" s="156">
        <v>24</v>
      </c>
      <c r="I493" s="156">
        <v>21</v>
      </c>
      <c r="J493" s="156">
        <v>16</v>
      </c>
      <c r="K493" s="156">
        <v>11</v>
      </c>
      <c r="L493" s="156">
        <v>11</v>
      </c>
      <c r="M493" s="156">
        <v>6</v>
      </c>
      <c r="N493" s="187">
        <v>11</v>
      </c>
      <c r="O493" s="187">
        <v>15</v>
      </c>
      <c r="P493" s="187">
        <v>19</v>
      </c>
      <c r="Q493" s="187">
        <v>16</v>
      </c>
      <c r="R493" s="187">
        <v>15</v>
      </c>
      <c r="S493" s="187">
        <v>14</v>
      </c>
      <c r="T493" s="200">
        <v>15</v>
      </c>
    </row>
    <row r="494" spans="1:21" ht="17" thickBot="1" x14ac:dyDescent="0.25">
      <c r="A494" s="38">
        <v>7</v>
      </c>
      <c r="B494" s="123">
        <v>14</v>
      </c>
      <c r="C494" s="123">
        <v>12</v>
      </c>
      <c r="D494" s="123">
        <v>13</v>
      </c>
      <c r="E494" s="123">
        <v>25</v>
      </c>
      <c r="F494" s="156">
        <v>16</v>
      </c>
      <c r="G494" s="156">
        <v>14</v>
      </c>
      <c r="H494" s="156">
        <v>18</v>
      </c>
      <c r="I494" s="156">
        <v>23</v>
      </c>
      <c r="J494" s="156">
        <v>19</v>
      </c>
      <c r="K494" s="156">
        <v>16</v>
      </c>
      <c r="L494" s="156">
        <v>10</v>
      </c>
      <c r="M494" s="156">
        <v>13</v>
      </c>
      <c r="N494" s="187">
        <v>7</v>
      </c>
      <c r="O494" s="187">
        <v>9</v>
      </c>
      <c r="P494" s="187">
        <v>13</v>
      </c>
      <c r="Q494" s="187">
        <v>18</v>
      </c>
      <c r="R494" s="187">
        <v>17</v>
      </c>
      <c r="S494" s="187">
        <v>15</v>
      </c>
      <c r="T494" s="200">
        <v>15</v>
      </c>
    </row>
    <row r="495" spans="1:21" ht="17" thickBot="1" x14ac:dyDescent="0.25">
      <c r="A495" s="38">
        <v>8</v>
      </c>
      <c r="B495" s="123">
        <v>17</v>
      </c>
      <c r="C495" s="123" t="s">
        <v>65</v>
      </c>
      <c r="D495" s="123" t="s">
        <v>65</v>
      </c>
      <c r="E495" s="123">
        <v>13</v>
      </c>
      <c r="F495" s="156">
        <v>18</v>
      </c>
      <c r="G495" s="156">
        <v>13</v>
      </c>
      <c r="H495" s="156">
        <v>14</v>
      </c>
      <c r="I495" s="156">
        <v>14</v>
      </c>
      <c r="J495" s="156">
        <v>17</v>
      </c>
      <c r="K495" s="156">
        <v>19</v>
      </c>
      <c r="L495" s="156">
        <v>13</v>
      </c>
      <c r="M495" s="156">
        <v>10</v>
      </c>
      <c r="N495" s="187">
        <v>13</v>
      </c>
      <c r="O495" s="187">
        <v>8</v>
      </c>
      <c r="P495" s="187">
        <v>9</v>
      </c>
      <c r="Q495" s="187">
        <v>13</v>
      </c>
      <c r="R495" s="187">
        <v>18</v>
      </c>
      <c r="S495" s="187">
        <v>14</v>
      </c>
      <c r="T495" s="200">
        <v>14</v>
      </c>
    </row>
    <row r="496" spans="1:21" ht="17" thickBot="1" x14ac:dyDescent="0.25">
      <c r="A496" s="38">
        <v>9</v>
      </c>
      <c r="B496" s="123" t="s">
        <v>65</v>
      </c>
      <c r="C496" s="123">
        <v>13</v>
      </c>
      <c r="D496" s="123" t="s">
        <v>65</v>
      </c>
      <c r="E496" s="123">
        <v>12</v>
      </c>
      <c r="F496" s="156">
        <v>12</v>
      </c>
      <c r="G496" s="156">
        <v>13</v>
      </c>
      <c r="H496" s="123" t="s">
        <v>65</v>
      </c>
      <c r="I496" s="156">
        <v>14</v>
      </c>
      <c r="J496" s="156">
        <v>14</v>
      </c>
      <c r="K496" s="156">
        <v>14</v>
      </c>
      <c r="L496" s="156">
        <v>15</v>
      </c>
      <c r="M496" s="156">
        <v>10</v>
      </c>
      <c r="N496" s="187">
        <v>10</v>
      </c>
      <c r="O496" s="187">
        <v>12</v>
      </c>
      <c r="P496" s="187">
        <v>8</v>
      </c>
      <c r="Q496" s="187">
        <v>9</v>
      </c>
      <c r="R496" s="187">
        <v>13</v>
      </c>
      <c r="S496" s="187">
        <v>18</v>
      </c>
      <c r="T496" s="200">
        <v>12</v>
      </c>
    </row>
    <row r="497" spans="1:20" ht="17" thickBot="1" x14ac:dyDescent="0.25">
      <c r="A497" s="38">
        <v>10</v>
      </c>
      <c r="B497" s="123" t="s">
        <v>65</v>
      </c>
      <c r="C497" s="123" t="s">
        <v>65</v>
      </c>
      <c r="D497" s="123" t="s">
        <v>65</v>
      </c>
      <c r="E497" s="123" t="s">
        <v>65</v>
      </c>
      <c r="F497" s="156">
        <v>11</v>
      </c>
      <c r="G497" s="156">
        <v>10</v>
      </c>
      <c r="H497" s="156">
        <v>12</v>
      </c>
      <c r="I497" s="123" t="s">
        <v>65</v>
      </c>
      <c r="J497" s="156">
        <v>12</v>
      </c>
      <c r="K497" s="156">
        <v>14</v>
      </c>
      <c r="L497" s="156">
        <v>12</v>
      </c>
      <c r="M497" s="156">
        <v>16</v>
      </c>
      <c r="N497" s="187">
        <v>10</v>
      </c>
      <c r="O497" s="187">
        <v>8</v>
      </c>
      <c r="P497" s="187">
        <v>10</v>
      </c>
      <c r="Q497" s="187">
        <v>6</v>
      </c>
      <c r="R497" s="187">
        <v>9</v>
      </c>
      <c r="S497" s="187">
        <v>13</v>
      </c>
      <c r="T497" s="200">
        <v>15</v>
      </c>
    </row>
    <row r="498" spans="1:20" ht="17" thickBot="1" x14ac:dyDescent="0.25">
      <c r="A498" s="38">
        <v>11</v>
      </c>
      <c r="B498" s="123" t="s">
        <v>65</v>
      </c>
      <c r="C498" s="123" t="s">
        <v>65</v>
      </c>
      <c r="D498" s="123" t="s">
        <v>65</v>
      </c>
      <c r="E498" s="123" t="s">
        <v>65</v>
      </c>
      <c r="F498" s="123" t="s">
        <v>65</v>
      </c>
      <c r="G498" s="156">
        <v>10</v>
      </c>
      <c r="H498" s="156">
        <v>10</v>
      </c>
      <c r="I498" s="156">
        <v>11</v>
      </c>
      <c r="J498" s="123" t="s">
        <v>65</v>
      </c>
      <c r="K498" s="156">
        <v>11</v>
      </c>
      <c r="L498" s="156">
        <v>12</v>
      </c>
      <c r="M498" s="156">
        <v>13</v>
      </c>
      <c r="N498" s="187">
        <v>11</v>
      </c>
      <c r="O498" s="187">
        <v>10</v>
      </c>
      <c r="P498" s="187">
        <v>12</v>
      </c>
      <c r="Q498" s="187">
        <v>9</v>
      </c>
      <c r="R498" s="187">
        <v>5</v>
      </c>
      <c r="S498" s="187">
        <v>9</v>
      </c>
      <c r="T498" s="200">
        <v>12</v>
      </c>
    </row>
    <row r="499" spans="1:20" ht="17" thickBot="1" x14ac:dyDescent="0.25">
      <c r="A499" s="38">
        <v>12</v>
      </c>
      <c r="B499" s="123" t="s">
        <v>65</v>
      </c>
      <c r="C499" s="123" t="s">
        <v>65</v>
      </c>
      <c r="D499" s="123" t="s">
        <v>65</v>
      </c>
      <c r="E499" s="123" t="s">
        <v>65</v>
      </c>
      <c r="F499" s="123" t="s">
        <v>65</v>
      </c>
      <c r="G499" s="123" t="s">
        <v>65</v>
      </c>
      <c r="H499" s="156">
        <v>10</v>
      </c>
      <c r="I499" s="156">
        <v>10</v>
      </c>
      <c r="J499" s="123" t="s">
        <v>65</v>
      </c>
      <c r="K499" s="123" t="s">
        <v>65</v>
      </c>
      <c r="L499" s="156">
        <v>11</v>
      </c>
      <c r="M499" s="156">
        <v>11</v>
      </c>
      <c r="N499" s="187">
        <v>11</v>
      </c>
      <c r="O499" s="187">
        <v>11</v>
      </c>
      <c r="P499" s="187">
        <v>11</v>
      </c>
      <c r="Q499" s="187">
        <v>5</v>
      </c>
      <c r="R499" s="187">
        <v>9</v>
      </c>
      <c r="S499" s="187">
        <v>5</v>
      </c>
      <c r="T499" s="200">
        <v>1</v>
      </c>
    </row>
    <row r="500" spans="1:20" ht="18" thickBot="1" x14ac:dyDescent="0.25">
      <c r="A500" s="38" t="s">
        <v>13</v>
      </c>
      <c r="B500" s="167"/>
      <c r="C500" s="167"/>
      <c r="D500" s="167"/>
      <c r="E500" s="167"/>
      <c r="F500" s="156"/>
      <c r="G500" s="156"/>
      <c r="H500" s="156"/>
      <c r="I500" s="156"/>
      <c r="J500" s="156"/>
      <c r="K500" s="156"/>
      <c r="L500" s="123" t="s">
        <v>65</v>
      </c>
      <c r="M500" s="123"/>
      <c r="N500" s="123"/>
      <c r="O500" s="123"/>
      <c r="P500" s="123"/>
      <c r="Q500" s="123"/>
      <c r="R500" s="123"/>
      <c r="S500" s="123"/>
      <c r="T500" s="204"/>
    </row>
    <row r="501" spans="1:20" ht="18" thickBot="1" x14ac:dyDescent="0.25">
      <c r="A501" s="60" t="s">
        <v>14</v>
      </c>
      <c r="B501" s="159">
        <v>260</v>
      </c>
      <c r="C501" s="159">
        <v>255</v>
      </c>
      <c r="D501" s="159">
        <v>244</v>
      </c>
      <c r="E501" s="159">
        <v>250</v>
      </c>
      <c r="F501" s="159">
        <v>229</v>
      </c>
      <c r="G501" s="123">
        <v>210</v>
      </c>
      <c r="H501" s="123">
        <v>210</v>
      </c>
      <c r="I501" s="123">
        <v>199</v>
      </c>
      <c r="J501" s="159">
        <v>179</v>
      </c>
      <c r="K501" s="123">
        <v>200</v>
      </c>
      <c r="L501" s="159">
        <v>194</v>
      </c>
      <c r="M501" s="159">
        <f t="shared" ref="M501:R501" si="274">SUM(M487:M499)</f>
        <v>190</v>
      </c>
      <c r="N501" s="159">
        <f t="shared" si="274"/>
        <v>197</v>
      </c>
      <c r="O501" s="159">
        <f t="shared" si="274"/>
        <v>208</v>
      </c>
      <c r="P501" s="159">
        <f t="shared" si="274"/>
        <v>201</v>
      </c>
      <c r="Q501" s="159">
        <f t="shared" si="274"/>
        <v>194</v>
      </c>
      <c r="R501" s="159">
        <f t="shared" si="274"/>
        <v>203</v>
      </c>
      <c r="S501" s="159">
        <f t="shared" ref="S501:T501" si="275">SUM(S487:S499)</f>
        <v>197</v>
      </c>
      <c r="T501" s="199">
        <f t="shared" si="275"/>
        <v>190</v>
      </c>
    </row>
    <row r="502" spans="1:20" ht="35" thickBot="1" x14ac:dyDescent="0.25">
      <c r="A502" s="60" t="s">
        <v>51</v>
      </c>
      <c r="B502" s="149"/>
      <c r="C502" s="160">
        <f>((C501-B501)/B501)</f>
        <v>-1.9230769230769232E-2</v>
      </c>
      <c r="D502" s="160">
        <f>((D501-C501)/C501)</f>
        <v>-4.3137254901960784E-2</v>
      </c>
      <c r="E502" s="160">
        <f>((E501-D501)/D501)</f>
        <v>2.4590163934426229E-2</v>
      </c>
      <c r="F502" s="160">
        <f>((F501-E501)/E501)</f>
        <v>-8.4000000000000005E-2</v>
      </c>
      <c r="G502" s="160">
        <f t="shared" ref="G502:T502" si="276">((G501-F501)/F501)</f>
        <v>-8.296943231441048E-2</v>
      </c>
      <c r="H502" s="160">
        <f t="shared" si="276"/>
        <v>0</v>
      </c>
      <c r="I502" s="160">
        <f t="shared" si="276"/>
        <v>-5.2380952380952382E-2</v>
      </c>
      <c r="J502" s="160">
        <f t="shared" si="276"/>
        <v>-0.10050251256281408</v>
      </c>
      <c r="K502" s="160">
        <f t="shared" si="276"/>
        <v>0.11731843575418995</v>
      </c>
      <c r="L502" s="160">
        <f t="shared" si="276"/>
        <v>-0.03</v>
      </c>
      <c r="M502" s="160">
        <f t="shared" si="276"/>
        <v>-2.0618556701030927E-2</v>
      </c>
      <c r="N502" s="160">
        <f t="shared" si="276"/>
        <v>3.6842105263157891E-2</v>
      </c>
      <c r="O502" s="160">
        <f t="shared" si="276"/>
        <v>5.5837563451776651E-2</v>
      </c>
      <c r="P502" s="160">
        <f t="shared" si="276"/>
        <v>-3.3653846153846152E-2</v>
      </c>
      <c r="Q502" s="160">
        <f t="shared" si="276"/>
        <v>-3.482587064676617E-2</v>
      </c>
      <c r="R502" s="160">
        <f t="shared" si="276"/>
        <v>4.6391752577319589E-2</v>
      </c>
      <c r="S502" s="160">
        <f t="shared" si="276"/>
        <v>-2.9556650246305417E-2</v>
      </c>
      <c r="T502" s="160">
        <f t="shared" si="276"/>
        <v>-3.553299492385787E-2</v>
      </c>
    </row>
    <row r="503" spans="1:20" ht="52" thickBot="1" x14ac:dyDescent="0.25">
      <c r="A503" s="60" t="s">
        <v>16</v>
      </c>
      <c r="B503" s="160"/>
      <c r="C503" s="160"/>
      <c r="D503" s="160"/>
      <c r="E503" s="160"/>
      <c r="F503" s="160"/>
      <c r="G503" s="160">
        <f t="shared" ref="G503:T503" si="277">(G501-B501)/B501</f>
        <v>-0.19230769230769232</v>
      </c>
      <c r="H503" s="160">
        <f t="shared" si="277"/>
        <v>-0.17647058823529413</v>
      </c>
      <c r="I503" s="160">
        <f t="shared" si="277"/>
        <v>-0.18442622950819673</v>
      </c>
      <c r="J503" s="160">
        <f t="shared" si="277"/>
        <v>-0.28399999999999997</v>
      </c>
      <c r="K503" s="160">
        <f t="shared" si="277"/>
        <v>-0.12663755458515283</v>
      </c>
      <c r="L503" s="160">
        <f t="shared" si="277"/>
        <v>-7.6190476190476197E-2</v>
      </c>
      <c r="M503" s="160">
        <f t="shared" si="277"/>
        <v>-9.5238095238095233E-2</v>
      </c>
      <c r="N503" s="160">
        <f t="shared" si="277"/>
        <v>-1.0050251256281407E-2</v>
      </c>
      <c r="O503" s="160">
        <f t="shared" si="277"/>
        <v>0.16201117318435754</v>
      </c>
      <c r="P503" s="160">
        <f t="shared" si="277"/>
        <v>5.0000000000000001E-3</v>
      </c>
      <c r="Q503" s="160">
        <f t="shared" si="277"/>
        <v>0</v>
      </c>
      <c r="R503" s="160">
        <f t="shared" si="277"/>
        <v>6.8421052631578952E-2</v>
      </c>
      <c r="S503" s="160">
        <f t="shared" si="277"/>
        <v>0</v>
      </c>
      <c r="T503" s="160">
        <f t="shared" si="277"/>
        <v>-8.6538461538461536E-2</v>
      </c>
    </row>
    <row r="504" spans="1:20" ht="52" thickBot="1" x14ac:dyDescent="0.25">
      <c r="A504" s="60" t="s">
        <v>17</v>
      </c>
      <c r="B504" s="160"/>
      <c r="C504" s="160"/>
      <c r="D504" s="160"/>
      <c r="E504" s="160"/>
      <c r="F504" s="160"/>
      <c r="G504" s="160"/>
      <c r="H504" s="160"/>
      <c r="I504" s="160"/>
      <c r="J504" s="160"/>
      <c r="K504" s="160"/>
      <c r="L504" s="160">
        <f t="shared" ref="L504:T504" si="278">(L501-B501)/B501</f>
        <v>-0.25384615384615383</v>
      </c>
      <c r="M504" s="160">
        <f t="shared" si="278"/>
        <v>-0.25490196078431371</v>
      </c>
      <c r="N504" s="160">
        <f t="shared" si="278"/>
        <v>-0.19262295081967212</v>
      </c>
      <c r="O504" s="160">
        <f t="shared" si="278"/>
        <v>-0.16800000000000001</v>
      </c>
      <c r="P504" s="160">
        <f t="shared" si="278"/>
        <v>-0.1222707423580786</v>
      </c>
      <c r="Q504" s="160">
        <f t="shared" si="278"/>
        <v>-7.6190476190476197E-2</v>
      </c>
      <c r="R504" s="160">
        <f t="shared" si="278"/>
        <v>-3.3333333333333333E-2</v>
      </c>
      <c r="S504" s="160">
        <f t="shared" si="278"/>
        <v>-1.0050251256281407E-2</v>
      </c>
      <c r="T504" s="160">
        <f t="shared" si="278"/>
        <v>6.1452513966480445E-2</v>
      </c>
    </row>
    <row r="505" spans="1:20" ht="35" thickBot="1" x14ac:dyDescent="0.25">
      <c r="A505" s="60" t="s">
        <v>18</v>
      </c>
      <c r="B505" s="154">
        <v>4834</v>
      </c>
      <c r="C505" s="154">
        <v>4370</v>
      </c>
      <c r="D505" s="154">
        <v>4227</v>
      </c>
      <c r="E505" s="154">
        <v>4114</v>
      </c>
      <c r="F505" s="154">
        <v>4019</v>
      </c>
      <c r="G505" s="92">
        <v>3988</v>
      </c>
      <c r="H505" s="92">
        <v>3962</v>
      </c>
      <c r="I505" s="92">
        <v>3599</v>
      </c>
      <c r="J505" s="92">
        <v>3496</v>
      </c>
      <c r="K505" s="92">
        <v>3450</v>
      </c>
      <c r="L505" s="92">
        <v>3374</v>
      </c>
      <c r="M505" s="92">
        <v>3046</v>
      </c>
      <c r="N505" s="92">
        <v>3087</v>
      </c>
      <c r="O505" s="92">
        <v>3062</v>
      </c>
      <c r="P505" s="92">
        <v>2971</v>
      </c>
      <c r="Q505" s="92">
        <v>2963</v>
      </c>
      <c r="R505" s="92">
        <v>2992</v>
      </c>
      <c r="S505" s="92">
        <v>2948</v>
      </c>
      <c r="T505" s="92">
        <v>2878</v>
      </c>
    </row>
    <row r="506" spans="1:20" ht="52" thickBot="1" x14ac:dyDescent="0.25">
      <c r="A506" s="60" t="s">
        <v>19</v>
      </c>
      <c r="B506" s="160"/>
      <c r="C506" s="160">
        <f t="shared" ref="C506:T506" si="279">(C505-B505)/B505</f>
        <v>-9.5986760446834921E-2</v>
      </c>
      <c r="D506" s="160">
        <f t="shared" si="279"/>
        <v>-3.272311212814645E-2</v>
      </c>
      <c r="E506" s="160">
        <f t="shared" si="279"/>
        <v>-2.6732907499408563E-2</v>
      </c>
      <c r="F506" s="160">
        <f t="shared" si="279"/>
        <v>-2.3091881380651436E-2</v>
      </c>
      <c r="G506" s="160">
        <f t="shared" si="279"/>
        <v>-7.7133615327195822E-3</v>
      </c>
      <c r="H506" s="160">
        <f t="shared" si="279"/>
        <v>-6.5195586760280842E-3</v>
      </c>
      <c r="I506" s="160">
        <f t="shared" si="279"/>
        <v>-9.1620393740535086E-2</v>
      </c>
      <c r="J506" s="160">
        <f t="shared" si="279"/>
        <v>-2.8619060850236178E-2</v>
      </c>
      <c r="K506" s="160">
        <f t="shared" si="279"/>
        <v>-1.3157894736842105E-2</v>
      </c>
      <c r="L506" s="160">
        <f t="shared" si="279"/>
        <v>-2.2028985507246378E-2</v>
      </c>
      <c r="M506" s="160">
        <f t="shared" si="279"/>
        <v>-9.7213989330171904E-2</v>
      </c>
      <c r="N506" s="160">
        <f t="shared" si="279"/>
        <v>1.3460275771503612E-2</v>
      </c>
      <c r="O506" s="160">
        <f t="shared" si="279"/>
        <v>-8.0984774862325887E-3</v>
      </c>
      <c r="P506" s="160">
        <f t="shared" si="279"/>
        <v>-2.9719137818419335E-2</v>
      </c>
      <c r="Q506" s="160">
        <f t="shared" si="279"/>
        <v>-2.6926960619320095E-3</v>
      </c>
      <c r="R506" s="160">
        <f t="shared" si="279"/>
        <v>9.7873776577792771E-3</v>
      </c>
      <c r="S506" s="160">
        <f t="shared" si="279"/>
        <v>-1.4705882352941176E-2</v>
      </c>
      <c r="T506" s="160">
        <f t="shared" si="279"/>
        <v>-2.3744911804613297E-2</v>
      </c>
    </row>
    <row r="507" spans="1:20" ht="52" thickBot="1" x14ac:dyDescent="0.25">
      <c r="A507" s="60" t="s">
        <v>20</v>
      </c>
      <c r="B507" s="160"/>
      <c r="C507" s="160"/>
      <c r="D507" s="160"/>
      <c r="E507" s="160"/>
      <c r="F507" s="160"/>
      <c r="G507" s="160">
        <f t="shared" ref="G507:T507" si="280">(G505-B505)/B505</f>
        <v>-0.17501034340091021</v>
      </c>
      <c r="H507" s="160">
        <f t="shared" si="280"/>
        <v>-9.3363844393592674E-2</v>
      </c>
      <c r="I507" s="160">
        <f t="shared" si="280"/>
        <v>-0.14856872486396971</v>
      </c>
      <c r="J507" s="160">
        <f t="shared" si="280"/>
        <v>-0.15021876519202723</v>
      </c>
      <c r="K507" s="160">
        <f t="shared" si="280"/>
        <v>-0.14157750684249815</v>
      </c>
      <c r="L507" s="160">
        <f t="shared" si="280"/>
        <v>-0.15396188565697091</v>
      </c>
      <c r="M507" s="160">
        <f t="shared" si="280"/>
        <v>-0.23119636547198386</v>
      </c>
      <c r="N507" s="160">
        <f t="shared" si="280"/>
        <v>-0.14226173937204778</v>
      </c>
      <c r="O507" s="160">
        <f t="shared" si="280"/>
        <v>-0.12414187643020595</v>
      </c>
      <c r="P507" s="160">
        <f t="shared" si="280"/>
        <v>-0.13884057971014493</v>
      </c>
      <c r="Q507" s="160">
        <f t="shared" si="280"/>
        <v>-0.12181387077652638</v>
      </c>
      <c r="R507" s="160">
        <f t="shared" si="280"/>
        <v>-1.772816808929744E-2</v>
      </c>
      <c r="S507" s="160">
        <f t="shared" si="280"/>
        <v>-4.5027534823453189E-2</v>
      </c>
      <c r="T507" s="160">
        <f t="shared" si="280"/>
        <v>-6.0091443500979752E-2</v>
      </c>
    </row>
    <row r="508" spans="1:20" ht="52" thickBot="1" x14ac:dyDescent="0.25">
      <c r="A508" s="60" t="s">
        <v>21</v>
      </c>
      <c r="B508" s="160"/>
      <c r="C508" s="160"/>
      <c r="D508" s="160"/>
      <c r="E508" s="160"/>
      <c r="F508" s="160"/>
      <c r="G508" s="160"/>
      <c r="H508" s="160"/>
      <c r="I508" s="160"/>
      <c r="J508" s="160"/>
      <c r="K508" s="160"/>
      <c r="L508" s="160">
        <f t="shared" ref="L508:T508" si="281">(L505-B505)/B505</f>
        <v>-0.30202730657840299</v>
      </c>
      <c r="M508" s="160">
        <f t="shared" si="281"/>
        <v>-0.30297482837528605</v>
      </c>
      <c r="N508" s="160">
        <f t="shared" si="281"/>
        <v>-0.26969481902058196</v>
      </c>
      <c r="O508" s="160">
        <f t="shared" si="281"/>
        <v>-0.25571220223626639</v>
      </c>
      <c r="P508" s="160">
        <f t="shared" si="281"/>
        <v>-0.26076138342871363</v>
      </c>
      <c r="Q508" s="160">
        <f t="shared" si="281"/>
        <v>-0.25702106318956869</v>
      </c>
      <c r="R508" s="160">
        <f t="shared" si="281"/>
        <v>-0.24482584553255932</v>
      </c>
      <c r="S508" s="160">
        <f t="shared" si="281"/>
        <v>-0.18088357877188108</v>
      </c>
      <c r="T508" s="160">
        <f t="shared" si="281"/>
        <v>-0.17677345537757438</v>
      </c>
    </row>
    <row r="509" spans="1:20" ht="18" thickBot="1" x14ac:dyDescent="0.25">
      <c r="A509" s="60" t="s">
        <v>22</v>
      </c>
      <c r="B509" s="160">
        <f>B501/B505</f>
        <v>5.3785684733140257E-2</v>
      </c>
      <c r="C509" s="160">
        <f>C501/C505</f>
        <v>5.8352402745995423E-2</v>
      </c>
      <c r="D509" s="160">
        <f>D501/D505</f>
        <v>5.7724154246510527E-2</v>
      </c>
      <c r="E509" s="160">
        <f>E501/E505</f>
        <v>6.0768108896451144E-2</v>
      </c>
      <c r="F509" s="160">
        <f>F501/F505</f>
        <v>5.6979348096541427E-2</v>
      </c>
      <c r="G509" s="160">
        <f t="shared" ref="G509:L509" si="282">G501/G505</f>
        <v>5.2657973921765293E-2</v>
      </c>
      <c r="H509" s="160">
        <f t="shared" si="282"/>
        <v>5.3003533568904596E-2</v>
      </c>
      <c r="I509" s="160">
        <f t="shared" si="282"/>
        <v>5.529313698249514E-2</v>
      </c>
      <c r="J509" s="160">
        <f t="shared" si="282"/>
        <v>5.1201372997711672E-2</v>
      </c>
      <c r="K509" s="160">
        <f t="shared" si="282"/>
        <v>5.7971014492753624E-2</v>
      </c>
      <c r="L509" s="160">
        <f t="shared" si="282"/>
        <v>5.7498518079430939E-2</v>
      </c>
      <c r="M509" s="160">
        <f t="shared" ref="M509:N509" si="283">M501/M505</f>
        <v>6.2376887721602103E-2</v>
      </c>
      <c r="N509" s="160">
        <f t="shared" si="283"/>
        <v>6.3816002591512794E-2</v>
      </c>
      <c r="O509" s="160">
        <f t="shared" ref="O509:P509" si="284">O501/O505</f>
        <v>6.7929457870672769E-2</v>
      </c>
      <c r="P509" s="160">
        <f t="shared" si="284"/>
        <v>6.7653988556041739E-2</v>
      </c>
      <c r="Q509" s="160">
        <f t="shared" ref="Q509:R509" si="285">Q501/Q505</f>
        <v>6.5474181572730342E-2</v>
      </c>
      <c r="R509" s="160">
        <f t="shared" si="285"/>
        <v>6.7847593582887694E-2</v>
      </c>
      <c r="S509" s="160">
        <f t="shared" ref="S509:T509" si="286">S501/S505</f>
        <v>6.6824966078697423E-2</v>
      </c>
      <c r="T509" s="160">
        <f t="shared" si="286"/>
        <v>6.6018068102849201E-2</v>
      </c>
    </row>
    <row r="510" spans="1:20" ht="52" thickBot="1" x14ac:dyDescent="0.25">
      <c r="A510" s="60" t="s">
        <v>23</v>
      </c>
      <c r="B510" s="160"/>
      <c r="C510" s="160">
        <f t="shared" ref="C510:K510" si="287">(C509-B509)</f>
        <v>4.5667180128551657E-3</v>
      </c>
      <c r="D510" s="160">
        <f t="shared" si="287"/>
        <v>-6.2824849948489581E-4</v>
      </c>
      <c r="E510" s="160">
        <f t="shared" si="287"/>
        <v>3.0439546499406167E-3</v>
      </c>
      <c r="F510" s="160">
        <f t="shared" si="287"/>
        <v>-3.788760799909717E-3</v>
      </c>
      <c r="G510" s="160">
        <f t="shared" si="287"/>
        <v>-4.3213741747761339E-3</v>
      </c>
      <c r="H510" s="160">
        <f t="shared" si="287"/>
        <v>3.4555964713930271E-4</v>
      </c>
      <c r="I510" s="160">
        <f t="shared" si="287"/>
        <v>2.2896034135905449E-3</v>
      </c>
      <c r="J510" s="160">
        <f t="shared" si="287"/>
        <v>-4.0917639847834683E-3</v>
      </c>
      <c r="K510" s="160">
        <f t="shared" si="287"/>
        <v>6.7696414950419517E-3</v>
      </c>
      <c r="L510" s="160">
        <f t="shared" ref="L510:T510" si="288">(L509-K509)</f>
        <v>-4.7249641332268444E-4</v>
      </c>
      <c r="M510" s="160">
        <f t="shared" si="288"/>
        <v>4.8783696421711639E-3</v>
      </c>
      <c r="N510" s="160">
        <f t="shared" si="288"/>
        <v>1.4391148699106904E-3</v>
      </c>
      <c r="O510" s="160">
        <f t="shared" si="288"/>
        <v>4.1134552791599749E-3</v>
      </c>
      <c r="P510" s="160">
        <f t="shared" si="288"/>
        <v>-2.7546931463102997E-4</v>
      </c>
      <c r="Q510" s="160">
        <f t="shared" si="288"/>
        <v>-2.179806983311397E-3</v>
      </c>
      <c r="R510" s="160">
        <f t="shared" si="288"/>
        <v>2.3734120101573525E-3</v>
      </c>
      <c r="S510" s="160">
        <f t="shared" si="288"/>
        <v>-1.022627504190271E-3</v>
      </c>
      <c r="T510" s="160">
        <f t="shared" si="288"/>
        <v>-8.0689797584822254E-4</v>
      </c>
    </row>
    <row r="511" spans="1:20" ht="52" thickBot="1" x14ac:dyDescent="0.25">
      <c r="A511" s="60" t="s">
        <v>24</v>
      </c>
      <c r="B511" s="160"/>
      <c r="C511" s="160"/>
      <c r="D511" s="160"/>
      <c r="E511" s="160"/>
      <c r="F511" s="160"/>
      <c r="G511" s="160">
        <f>G509-B509</f>
        <v>-1.1277108113749643E-3</v>
      </c>
      <c r="H511" s="160">
        <f t="shared" ref="H511:K511" si="289">H509-C509</f>
        <v>-5.3488691770908273E-3</v>
      </c>
      <c r="I511" s="160">
        <f t="shared" si="289"/>
        <v>-2.4310172640153865E-3</v>
      </c>
      <c r="J511" s="160">
        <f t="shared" si="289"/>
        <v>-9.5667358987394716E-3</v>
      </c>
      <c r="K511" s="160">
        <f t="shared" si="289"/>
        <v>9.9166639621219715E-4</v>
      </c>
      <c r="L511" s="160">
        <f t="shared" ref="L511:T511" si="290">L509-G509</f>
        <v>4.8405441576656466E-3</v>
      </c>
      <c r="M511" s="160">
        <f t="shared" si="290"/>
        <v>9.3733541526975078E-3</v>
      </c>
      <c r="N511" s="160">
        <f t="shared" si="290"/>
        <v>8.5228656090176533E-3</v>
      </c>
      <c r="O511" s="160">
        <f t="shared" si="290"/>
        <v>1.6728084872961096E-2</v>
      </c>
      <c r="P511" s="160">
        <f t="shared" si="290"/>
        <v>9.6829740632881148E-3</v>
      </c>
      <c r="Q511" s="160">
        <f t="shared" si="290"/>
        <v>7.9756634932994022E-3</v>
      </c>
      <c r="R511" s="160">
        <f t="shared" si="290"/>
        <v>5.4707058612855908E-3</v>
      </c>
      <c r="S511" s="160">
        <f t="shared" si="290"/>
        <v>3.0089634871846294E-3</v>
      </c>
      <c r="T511" s="160">
        <f t="shared" si="290"/>
        <v>-1.9113897678235681E-3</v>
      </c>
    </row>
    <row r="512" spans="1:20" ht="52" thickBot="1" x14ac:dyDescent="0.25">
      <c r="A512" s="60" t="s">
        <v>25</v>
      </c>
      <c r="B512" s="160"/>
      <c r="C512" s="160"/>
      <c r="D512" s="160"/>
      <c r="E512" s="160"/>
      <c r="F512" s="160"/>
      <c r="G512" s="160"/>
      <c r="H512" s="160"/>
      <c r="I512" s="160"/>
      <c r="J512" s="160"/>
      <c r="K512" s="160"/>
      <c r="L512" s="160">
        <f t="shared" ref="L512:T512" si="291">L509-B509</f>
        <v>3.7128333462906823E-3</v>
      </c>
      <c r="M512" s="160">
        <f t="shared" si="291"/>
        <v>4.0244849756066806E-3</v>
      </c>
      <c r="N512" s="160">
        <f t="shared" si="291"/>
        <v>6.0918483450022667E-3</v>
      </c>
      <c r="O512" s="160">
        <f t="shared" si="291"/>
        <v>7.1613489742216249E-3</v>
      </c>
      <c r="P512" s="160">
        <f t="shared" si="291"/>
        <v>1.0674640459500312E-2</v>
      </c>
      <c r="Q512" s="160">
        <f t="shared" si="291"/>
        <v>1.2816207650965049E-2</v>
      </c>
      <c r="R512" s="160">
        <f t="shared" si="291"/>
        <v>1.4844060013983099E-2</v>
      </c>
      <c r="S512" s="160">
        <f t="shared" si="291"/>
        <v>1.1531829096202283E-2</v>
      </c>
      <c r="T512" s="160">
        <f t="shared" si="291"/>
        <v>1.4816695105137528E-2</v>
      </c>
    </row>
    <row r="513" spans="1:21" ht="16" x14ac:dyDescent="0.2">
      <c r="A513" s="4"/>
      <c r="B513" s="6"/>
      <c r="C513" s="6"/>
      <c r="D513" s="6"/>
      <c r="E513" s="6"/>
      <c r="F513" s="6"/>
      <c r="G513" s="5"/>
      <c r="H513" s="5"/>
      <c r="I513" s="5"/>
      <c r="J513" s="5"/>
      <c r="K513" s="5"/>
      <c r="L513" s="5"/>
    </row>
    <row r="514" spans="1:21" ht="16" x14ac:dyDescent="0.2">
      <c r="A514" s="7" t="s">
        <v>109</v>
      </c>
      <c r="B514" s="7"/>
      <c r="C514" s="7"/>
      <c r="D514" s="7"/>
      <c r="E514" s="7"/>
      <c r="F514" s="7"/>
      <c r="G514" s="8"/>
      <c r="H514" s="8"/>
      <c r="I514" s="8"/>
      <c r="J514" s="8"/>
      <c r="K514" s="8"/>
      <c r="L514" s="8"/>
      <c r="M514" s="9"/>
    </row>
    <row r="515" spans="1:21" ht="17" thickBot="1" x14ac:dyDescent="0.25">
      <c r="A515" s="10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9"/>
    </row>
    <row r="516" spans="1:21" ht="35" thickBot="1" x14ac:dyDescent="0.25">
      <c r="A516" s="70" t="s">
        <v>44</v>
      </c>
      <c r="B516" s="54" t="s">
        <v>0</v>
      </c>
      <c r="C516" s="54" t="s">
        <v>1</v>
      </c>
      <c r="D516" s="54" t="s">
        <v>2</v>
      </c>
      <c r="E516" s="54" t="s">
        <v>3</v>
      </c>
      <c r="F516" s="54" t="s">
        <v>4</v>
      </c>
      <c r="G516" s="54" t="s">
        <v>5</v>
      </c>
      <c r="H516" s="54" t="s">
        <v>6</v>
      </c>
      <c r="I516" s="54" t="s">
        <v>7</v>
      </c>
      <c r="J516" s="54" t="s">
        <v>8</v>
      </c>
      <c r="K516" s="54" t="s">
        <v>9</v>
      </c>
      <c r="L516" s="54" t="s">
        <v>10</v>
      </c>
      <c r="M516" s="54" t="s">
        <v>66</v>
      </c>
      <c r="N516" s="54" t="s">
        <v>75</v>
      </c>
      <c r="O516" s="54" t="s">
        <v>76</v>
      </c>
      <c r="P516" s="54" t="s">
        <v>77</v>
      </c>
      <c r="Q516" s="54" t="s">
        <v>78</v>
      </c>
      <c r="R516" s="54" t="s">
        <v>79</v>
      </c>
      <c r="S516" s="54" t="s">
        <v>81</v>
      </c>
      <c r="T516" s="54" t="s">
        <v>87</v>
      </c>
      <c r="U516" s="70" t="s">
        <v>52</v>
      </c>
    </row>
    <row r="517" spans="1:21" ht="18" thickBot="1" x14ac:dyDescent="0.25">
      <c r="A517" s="71" t="s">
        <v>28</v>
      </c>
      <c r="B517" s="72"/>
      <c r="C517" s="72">
        <f t="shared" ref="C517:K517" si="292">-C487</f>
        <v>-36</v>
      </c>
      <c r="D517" s="72">
        <f t="shared" si="292"/>
        <v>-22</v>
      </c>
      <c r="E517" s="72">
        <f t="shared" si="292"/>
        <v>-28</v>
      </c>
      <c r="F517" s="72">
        <f t="shared" si="292"/>
        <v>-22</v>
      </c>
      <c r="G517" s="72">
        <f t="shared" si="292"/>
        <v>-21</v>
      </c>
      <c r="H517" s="72">
        <f t="shared" si="292"/>
        <v>-18</v>
      </c>
      <c r="I517" s="72">
        <f t="shared" si="292"/>
        <v>-19</v>
      </c>
      <c r="J517" s="72">
        <f t="shared" si="292"/>
        <v>-21</v>
      </c>
      <c r="K517" s="72">
        <f t="shared" si="292"/>
        <v>-28</v>
      </c>
      <c r="L517" s="72">
        <f t="shared" ref="L517:Q517" si="293">-L487</f>
        <v>-18</v>
      </c>
      <c r="M517" s="72">
        <f t="shared" si="293"/>
        <v>-25</v>
      </c>
      <c r="N517" s="72">
        <f t="shared" si="293"/>
        <v>-22</v>
      </c>
      <c r="O517" s="72">
        <f t="shared" si="293"/>
        <v>-14</v>
      </c>
      <c r="P517" s="72">
        <f t="shared" si="293"/>
        <v>-25</v>
      </c>
      <c r="Q517" s="72">
        <f t="shared" si="293"/>
        <v>-20</v>
      </c>
      <c r="R517" s="72">
        <f t="shared" ref="R517:S517" si="294">-R487</f>
        <v>-26</v>
      </c>
      <c r="S517" s="72">
        <f t="shared" si="294"/>
        <v>-24</v>
      </c>
      <c r="T517" s="72">
        <f t="shared" ref="T517" si="295">-T487</f>
        <v>-12</v>
      </c>
      <c r="U517" s="72">
        <f t="shared" ref="U517:U531" si="296">_xlfn.AGGREGATE(1,6,C517:S517)</f>
        <v>-22.882352941176471</v>
      </c>
    </row>
    <row r="518" spans="1:21" ht="18" thickBot="1" x14ac:dyDescent="0.25">
      <c r="A518" s="78">
        <v>1</v>
      </c>
      <c r="B518" s="48" t="s">
        <v>53</v>
      </c>
      <c r="C518" s="79">
        <f t="shared" ref="C518:T529" si="297">B487-C488</f>
        <v>1</v>
      </c>
      <c r="D518" s="79">
        <f t="shared" si="297"/>
        <v>-1</v>
      </c>
      <c r="E518" s="79">
        <f t="shared" si="297"/>
        <v>2</v>
      </c>
      <c r="F518" s="79">
        <f t="shared" si="297"/>
        <v>3</v>
      </c>
      <c r="G518" s="79">
        <f t="shared" si="297"/>
        <v>5</v>
      </c>
      <c r="H518" s="72">
        <f t="shared" si="297"/>
        <v>3</v>
      </c>
      <c r="I518" s="72">
        <f t="shared" si="297"/>
        <v>-1</v>
      </c>
      <c r="J518" s="72">
        <f t="shared" si="297"/>
        <v>1</v>
      </c>
      <c r="K518" s="72">
        <f t="shared" si="297"/>
        <v>1</v>
      </c>
      <c r="L518" s="72">
        <f t="shared" si="297"/>
        <v>0</v>
      </c>
      <c r="M518" s="72">
        <f t="shared" si="297"/>
        <v>0</v>
      </c>
      <c r="N518" s="72">
        <f t="shared" si="297"/>
        <v>1</v>
      </c>
      <c r="O518" s="72">
        <f t="shared" si="297"/>
        <v>-3</v>
      </c>
      <c r="P518" s="72">
        <f t="shared" si="297"/>
        <v>-1</v>
      </c>
      <c r="Q518" s="72">
        <f t="shared" si="297"/>
        <v>1</v>
      </c>
      <c r="R518" s="72">
        <f t="shared" si="297"/>
        <v>5</v>
      </c>
      <c r="S518" s="72">
        <f t="shared" si="297"/>
        <v>1</v>
      </c>
      <c r="T518" s="72">
        <f t="shared" si="297"/>
        <v>1</v>
      </c>
      <c r="U518" s="72">
        <f t="shared" si="296"/>
        <v>1.0588235294117647</v>
      </c>
    </row>
    <row r="519" spans="1:21" ht="18" thickBot="1" x14ac:dyDescent="0.25">
      <c r="A519" s="78">
        <v>2</v>
      </c>
      <c r="B519" s="48" t="s">
        <v>53</v>
      </c>
      <c r="C519" s="79">
        <f t="shared" si="297"/>
        <v>3</v>
      </c>
      <c r="D519" s="79">
        <f t="shared" si="297"/>
        <v>0</v>
      </c>
      <c r="E519" s="79">
        <f t="shared" si="297"/>
        <v>4</v>
      </c>
      <c r="F519" s="79">
        <f t="shared" si="297"/>
        <v>2</v>
      </c>
      <c r="G519" s="79">
        <f t="shared" si="297"/>
        <v>7</v>
      </c>
      <c r="H519" s="72">
        <f t="shared" si="297"/>
        <v>-2</v>
      </c>
      <c r="I519" s="72">
        <f t="shared" si="297"/>
        <v>4</v>
      </c>
      <c r="J519" s="72">
        <f t="shared" si="297"/>
        <v>0</v>
      </c>
      <c r="K519" s="72">
        <f t="shared" si="297"/>
        <v>-1</v>
      </c>
      <c r="L519" s="72">
        <f t="shared" si="297"/>
        <v>0</v>
      </c>
      <c r="M519" s="72">
        <f t="shared" si="297"/>
        <v>5</v>
      </c>
      <c r="N519" s="72">
        <f t="shared" si="297"/>
        <v>-1</v>
      </c>
      <c r="O519" s="72">
        <f t="shared" si="297"/>
        <v>-10</v>
      </c>
      <c r="P519" s="72">
        <f t="shared" si="297"/>
        <v>2</v>
      </c>
      <c r="Q519" s="72">
        <f t="shared" si="297"/>
        <v>-2</v>
      </c>
      <c r="R519" s="72">
        <f t="shared" si="297"/>
        <v>1</v>
      </c>
      <c r="S519" s="72">
        <f t="shared" si="297"/>
        <v>0</v>
      </c>
      <c r="T519" s="72">
        <f t="shared" si="297"/>
        <v>1</v>
      </c>
      <c r="U519" s="72">
        <f t="shared" si="296"/>
        <v>0.70588235294117652</v>
      </c>
    </row>
    <row r="520" spans="1:21" ht="18" thickBot="1" x14ac:dyDescent="0.25">
      <c r="A520" s="78">
        <v>3</v>
      </c>
      <c r="B520" s="48" t="s">
        <v>53</v>
      </c>
      <c r="C520" s="79">
        <f t="shared" si="297"/>
        <v>3</v>
      </c>
      <c r="D520" s="79">
        <f t="shared" si="297"/>
        <v>6</v>
      </c>
      <c r="E520" s="79">
        <f t="shared" si="297"/>
        <v>0</v>
      </c>
      <c r="F520" s="79">
        <f t="shared" si="297"/>
        <v>6</v>
      </c>
      <c r="G520" s="79">
        <f t="shared" si="297"/>
        <v>2</v>
      </c>
      <c r="H520" s="72">
        <f t="shared" si="297"/>
        <v>1</v>
      </c>
      <c r="I520" s="72">
        <f t="shared" si="297"/>
        <v>4</v>
      </c>
      <c r="J520" s="72">
        <f t="shared" si="297"/>
        <v>4</v>
      </c>
      <c r="K520" s="72">
        <f t="shared" si="297"/>
        <v>3</v>
      </c>
      <c r="L520" s="72">
        <f t="shared" si="297"/>
        <v>0</v>
      </c>
      <c r="M520" s="72">
        <f t="shared" si="297"/>
        <v>3</v>
      </c>
      <c r="N520" s="72">
        <f t="shared" si="297"/>
        <v>-2</v>
      </c>
      <c r="O520" s="72">
        <f t="shared" si="297"/>
        <v>-1</v>
      </c>
      <c r="P520" s="72">
        <f t="shared" si="297"/>
        <v>13</v>
      </c>
      <c r="Q520" s="72">
        <f t="shared" si="297"/>
        <v>2</v>
      </c>
      <c r="R520" s="72">
        <f t="shared" si="297"/>
        <v>2</v>
      </c>
      <c r="S520" s="72">
        <f t="shared" si="297"/>
        <v>7</v>
      </c>
      <c r="T520" s="72">
        <f t="shared" si="297"/>
        <v>-1</v>
      </c>
      <c r="U520" s="72">
        <f t="shared" si="296"/>
        <v>3.1176470588235294</v>
      </c>
    </row>
    <row r="521" spans="1:21" ht="18" thickBot="1" x14ac:dyDescent="0.25">
      <c r="A521" s="78">
        <v>4</v>
      </c>
      <c r="B521" s="48" t="s">
        <v>53</v>
      </c>
      <c r="C521" s="79">
        <f t="shared" si="297"/>
        <v>5</v>
      </c>
      <c r="D521" s="79">
        <f t="shared" si="297"/>
        <v>0</v>
      </c>
      <c r="E521" s="79">
        <f t="shared" si="297"/>
        <v>4</v>
      </c>
      <c r="F521" s="79">
        <f t="shared" si="297"/>
        <v>3</v>
      </c>
      <c r="G521" s="79">
        <f t="shared" si="297"/>
        <v>2</v>
      </c>
      <c r="H521" s="72">
        <f t="shared" si="297"/>
        <v>-1</v>
      </c>
      <c r="I521" s="72">
        <f t="shared" si="297"/>
        <v>1</v>
      </c>
      <c r="J521" s="72">
        <f t="shared" si="297"/>
        <v>2</v>
      </c>
      <c r="K521" s="72">
        <f t="shared" si="297"/>
        <v>0</v>
      </c>
      <c r="L521" s="72">
        <f t="shared" si="297"/>
        <v>1</v>
      </c>
      <c r="M521" s="72">
        <f t="shared" si="297"/>
        <v>3</v>
      </c>
      <c r="N521" s="72">
        <f t="shared" si="297"/>
        <v>-3</v>
      </c>
      <c r="O521" s="72">
        <f t="shared" si="297"/>
        <v>2</v>
      </c>
      <c r="P521" s="72">
        <f t="shared" si="297"/>
        <v>3</v>
      </c>
      <c r="Q521" s="72">
        <f t="shared" si="297"/>
        <v>0</v>
      </c>
      <c r="R521" s="72">
        <f t="shared" si="297"/>
        <v>3</v>
      </c>
      <c r="S521" s="72">
        <f t="shared" si="297"/>
        <v>4</v>
      </c>
      <c r="T521" s="72">
        <f t="shared" si="297"/>
        <v>-2</v>
      </c>
      <c r="U521" s="72">
        <f t="shared" si="296"/>
        <v>1.7058823529411764</v>
      </c>
    </row>
    <row r="522" spans="1:21" ht="18" thickBot="1" x14ac:dyDescent="0.25">
      <c r="A522" s="78">
        <v>5</v>
      </c>
      <c r="B522" s="48" t="s">
        <v>53</v>
      </c>
      <c r="C522" s="79">
        <f t="shared" si="297"/>
        <v>1</v>
      </c>
      <c r="D522" s="79">
        <f t="shared" si="297"/>
        <v>-2</v>
      </c>
      <c r="E522" s="79">
        <f t="shared" si="297"/>
        <v>2</v>
      </c>
      <c r="F522" s="79">
        <f t="shared" si="297"/>
        <v>11</v>
      </c>
      <c r="G522" s="79">
        <f t="shared" si="297"/>
        <v>6</v>
      </c>
      <c r="H522" s="72">
        <f t="shared" si="297"/>
        <v>2</v>
      </c>
      <c r="I522" s="72">
        <f t="shared" si="297"/>
        <v>1</v>
      </c>
      <c r="J522" s="72">
        <f t="shared" si="297"/>
        <v>5</v>
      </c>
      <c r="K522" s="72">
        <f t="shared" si="297"/>
        <v>1</v>
      </c>
      <c r="L522" s="72"/>
      <c r="M522" s="72">
        <f t="shared" si="297"/>
        <v>3</v>
      </c>
      <c r="N522" s="72">
        <f t="shared" si="297"/>
        <v>2</v>
      </c>
      <c r="O522" s="72">
        <f t="shared" si="297"/>
        <v>1</v>
      </c>
      <c r="P522" s="72">
        <f t="shared" si="297"/>
        <v>5</v>
      </c>
      <c r="Q522" s="72">
        <f t="shared" si="297"/>
        <v>2</v>
      </c>
      <c r="R522" s="72">
        <f t="shared" si="297"/>
        <v>1</v>
      </c>
      <c r="S522" s="72">
        <f t="shared" si="297"/>
        <v>0</v>
      </c>
      <c r="T522" s="72">
        <f t="shared" si="297"/>
        <v>-2</v>
      </c>
      <c r="U522" s="72">
        <f t="shared" si="296"/>
        <v>2.5625</v>
      </c>
    </row>
    <row r="523" spans="1:21" ht="18" thickBot="1" x14ac:dyDescent="0.25">
      <c r="A523" s="78">
        <v>6</v>
      </c>
      <c r="B523" s="48" t="s">
        <v>53</v>
      </c>
      <c r="C523" s="79">
        <f t="shared" si="297"/>
        <v>10</v>
      </c>
      <c r="D523" s="79">
        <f t="shared" si="297"/>
        <v>0</v>
      </c>
      <c r="E523" s="79">
        <f t="shared" si="297"/>
        <v>7</v>
      </c>
      <c r="F523" s="79">
        <f t="shared" si="297"/>
        <v>3</v>
      </c>
      <c r="G523" s="79">
        <f t="shared" si="297"/>
        <v>0</v>
      </c>
      <c r="H523" s="72">
        <f t="shared" si="297"/>
        <v>1</v>
      </c>
      <c r="I523" s="72">
        <f t="shared" si="297"/>
        <v>2</v>
      </c>
      <c r="J523" s="72">
        <f t="shared" si="297"/>
        <v>0</v>
      </c>
      <c r="K523" s="72">
        <f t="shared" si="297"/>
        <v>0</v>
      </c>
      <c r="L523" s="72">
        <f t="shared" si="297"/>
        <v>1</v>
      </c>
      <c r="M523" s="72"/>
      <c r="N523" s="72">
        <f t="shared" si="297"/>
        <v>1</v>
      </c>
      <c r="O523" s="72">
        <f t="shared" si="297"/>
        <v>-1</v>
      </c>
      <c r="P523" s="72">
        <f t="shared" si="297"/>
        <v>0</v>
      </c>
      <c r="Q523" s="72">
        <f t="shared" si="297"/>
        <v>2</v>
      </c>
      <c r="R523" s="72">
        <f t="shared" si="297"/>
        <v>0</v>
      </c>
      <c r="S523" s="72">
        <f t="shared" si="297"/>
        <v>6</v>
      </c>
      <c r="T523" s="72">
        <f t="shared" si="297"/>
        <v>3</v>
      </c>
      <c r="U523" s="72">
        <f t="shared" si="296"/>
        <v>2</v>
      </c>
    </row>
    <row r="524" spans="1:21" ht="18" thickBot="1" x14ac:dyDescent="0.25">
      <c r="A524" s="78">
        <v>7</v>
      </c>
      <c r="B524" s="48" t="s">
        <v>53</v>
      </c>
      <c r="C524" s="79">
        <f t="shared" si="297"/>
        <v>3</v>
      </c>
      <c r="D524" s="79">
        <f t="shared" si="297"/>
        <v>4</v>
      </c>
      <c r="E524" s="79">
        <f t="shared" si="297"/>
        <v>2</v>
      </c>
      <c r="F524" s="79">
        <f t="shared" si="297"/>
        <v>1</v>
      </c>
      <c r="G524" s="79">
        <f t="shared" si="297"/>
        <v>3</v>
      </c>
      <c r="H524" s="72">
        <f t="shared" si="297"/>
        <v>1</v>
      </c>
      <c r="I524" s="72">
        <f t="shared" si="297"/>
        <v>1</v>
      </c>
      <c r="J524" s="72">
        <f t="shared" si="297"/>
        <v>2</v>
      </c>
      <c r="K524" s="72">
        <f t="shared" si="297"/>
        <v>0</v>
      </c>
      <c r="L524" s="72">
        <f t="shared" si="297"/>
        <v>1</v>
      </c>
      <c r="M524" s="72">
        <f t="shared" si="297"/>
        <v>-2</v>
      </c>
      <c r="N524" s="72">
        <f t="shared" si="297"/>
        <v>-1</v>
      </c>
      <c r="O524" s="72">
        <f t="shared" si="297"/>
        <v>2</v>
      </c>
      <c r="P524" s="72">
        <f t="shared" si="297"/>
        <v>2</v>
      </c>
      <c r="Q524" s="72">
        <f t="shared" si="297"/>
        <v>1</v>
      </c>
      <c r="R524" s="72">
        <f t="shared" si="297"/>
        <v>-1</v>
      </c>
      <c r="S524" s="72">
        <f t="shared" si="297"/>
        <v>0</v>
      </c>
      <c r="T524" s="72">
        <f t="shared" si="297"/>
        <v>-1</v>
      </c>
      <c r="U524" s="72">
        <f t="shared" si="296"/>
        <v>1.1176470588235294</v>
      </c>
    </row>
    <row r="525" spans="1:21" ht="18" thickBot="1" x14ac:dyDescent="0.25">
      <c r="A525" s="78">
        <v>8</v>
      </c>
      <c r="B525" s="48" t="s">
        <v>53</v>
      </c>
      <c r="C525" s="79"/>
      <c r="D525" s="79"/>
      <c r="E525" s="79">
        <f t="shared" si="297"/>
        <v>0</v>
      </c>
      <c r="F525" s="79">
        <f t="shared" si="297"/>
        <v>7</v>
      </c>
      <c r="G525" s="79">
        <f t="shared" si="297"/>
        <v>3</v>
      </c>
      <c r="H525" s="72">
        <f t="shared" si="297"/>
        <v>0</v>
      </c>
      <c r="I525" s="72">
        <f t="shared" si="297"/>
        <v>4</v>
      </c>
      <c r="J525" s="72">
        <f t="shared" si="297"/>
        <v>6</v>
      </c>
      <c r="K525" s="72">
        <f t="shared" si="297"/>
        <v>0</v>
      </c>
      <c r="L525" s="72">
        <f t="shared" si="297"/>
        <v>3</v>
      </c>
      <c r="M525" s="72">
        <f t="shared" si="297"/>
        <v>0</v>
      </c>
      <c r="N525" s="72">
        <f t="shared" si="297"/>
        <v>0</v>
      </c>
      <c r="O525" s="72">
        <f t="shared" si="297"/>
        <v>-1</v>
      </c>
      <c r="P525" s="72">
        <f t="shared" si="297"/>
        <v>0</v>
      </c>
      <c r="Q525" s="72">
        <f t="shared" si="297"/>
        <v>0</v>
      </c>
      <c r="R525" s="72">
        <f t="shared" si="297"/>
        <v>0</v>
      </c>
      <c r="S525" s="72">
        <f t="shared" si="297"/>
        <v>3</v>
      </c>
      <c r="T525" s="72">
        <f t="shared" si="297"/>
        <v>1</v>
      </c>
      <c r="U525" s="72">
        <f t="shared" si="296"/>
        <v>1.6666666666666667</v>
      </c>
    </row>
    <row r="526" spans="1:21" ht="18" thickBot="1" x14ac:dyDescent="0.25">
      <c r="A526" s="78">
        <v>9</v>
      </c>
      <c r="B526" s="48" t="s">
        <v>53</v>
      </c>
      <c r="C526" s="79">
        <f t="shared" si="297"/>
        <v>4</v>
      </c>
      <c r="D526" s="79"/>
      <c r="E526" s="79"/>
      <c r="F526" s="79">
        <f t="shared" si="297"/>
        <v>1</v>
      </c>
      <c r="G526" s="79">
        <f t="shared" si="297"/>
        <v>5</v>
      </c>
      <c r="H526" s="72"/>
      <c r="I526" s="72">
        <f t="shared" si="297"/>
        <v>0</v>
      </c>
      <c r="J526" s="72">
        <f t="shared" si="297"/>
        <v>0</v>
      </c>
      <c r="K526" s="72">
        <f t="shared" si="297"/>
        <v>3</v>
      </c>
      <c r="L526" s="72">
        <f t="shared" si="297"/>
        <v>4</v>
      </c>
      <c r="M526" s="72">
        <f t="shared" si="297"/>
        <v>3</v>
      </c>
      <c r="N526" s="72">
        <f t="shared" si="297"/>
        <v>0</v>
      </c>
      <c r="O526" s="72">
        <f t="shared" si="297"/>
        <v>1</v>
      </c>
      <c r="P526" s="72">
        <f t="shared" si="297"/>
        <v>0</v>
      </c>
      <c r="Q526" s="72">
        <f t="shared" si="297"/>
        <v>0</v>
      </c>
      <c r="R526" s="72">
        <f t="shared" si="297"/>
        <v>0</v>
      </c>
      <c r="S526" s="72">
        <f t="shared" si="297"/>
        <v>0</v>
      </c>
      <c r="T526" s="72">
        <f t="shared" si="297"/>
        <v>2</v>
      </c>
      <c r="U526" s="72">
        <f t="shared" si="296"/>
        <v>1.5</v>
      </c>
    </row>
    <row r="527" spans="1:21" ht="18" thickBot="1" x14ac:dyDescent="0.25">
      <c r="A527" s="78">
        <v>10</v>
      </c>
      <c r="B527" s="48" t="s">
        <v>53</v>
      </c>
      <c r="C527" s="79"/>
      <c r="D527" s="79"/>
      <c r="E527" s="79"/>
      <c r="F527" s="79">
        <f t="shared" si="297"/>
        <v>1</v>
      </c>
      <c r="G527" s="79">
        <f t="shared" si="297"/>
        <v>2</v>
      </c>
      <c r="H527" s="72">
        <f t="shared" si="297"/>
        <v>1</v>
      </c>
      <c r="I527" s="72"/>
      <c r="J527" s="72">
        <f t="shared" si="297"/>
        <v>2</v>
      </c>
      <c r="K527" s="72">
        <f t="shared" si="297"/>
        <v>0</v>
      </c>
      <c r="L527" s="72">
        <f t="shared" si="297"/>
        <v>2</v>
      </c>
      <c r="M527" s="72">
        <f t="shared" si="297"/>
        <v>-1</v>
      </c>
      <c r="N527" s="72">
        <f t="shared" si="297"/>
        <v>0</v>
      </c>
      <c r="O527" s="72">
        <f t="shared" si="297"/>
        <v>2</v>
      </c>
      <c r="P527" s="72">
        <f t="shared" si="297"/>
        <v>2</v>
      </c>
      <c r="Q527" s="72">
        <f t="shared" si="297"/>
        <v>2</v>
      </c>
      <c r="R527" s="72">
        <f t="shared" si="297"/>
        <v>0</v>
      </c>
      <c r="S527" s="72">
        <f t="shared" si="297"/>
        <v>0</v>
      </c>
      <c r="T527" s="72">
        <f t="shared" si="297"/>
        <v>3</v>
      </c>
      <c r="U527" s="72">
        <f t="shared" si="296"/>
        <v>1</v>
      </c>
    </row>
    <row r="528" spans="1:21" ht="18" thickBot="1" x14ac:dyDescent="0.25">
      <c r="A528" s="78">
        <v>11</v>
      </c>
      <c r="B528" s="48" t="s">
        <v>53</v>
      </c>
      <c r="C528" s="79"/>
      <c r="D528" s="79"/>
      <c r="E528" s="79"/>
      <c r="F528" s="79"/>
      <c r="G528" s="79">
        <f t="shared" si="297"/>
        <v>1</v>
      </c>
      <c r="H528" s="72">
        <f t="shared" si="297"/>
        <v>0</v>
      </c>
      <c r="I528" s="72">
        <f t="shared" si="297"/>
        <v>1</v>
      </c>
      <c r="J528" s="72"/>
      <c r="K528" s="72">
        <f t="shared" si="297"/>
        <v>1</v>
      </c>
      <c r="L528" s="72">
        <f t="shared" si="297"/>
        <v>2</v>
      </c>
      <c r="M528" s="72">
        <f t="shared" si="297"/>
        <v>-1</v>
      </c>
      <c r="N528" s="72">
        <f t="shared" si="297"/>
        <v>5</v>
      </c>
      <c r="O528" s="72">
        <f t="shared" si="297"/>
        <v>0</v>
      </c>
      <c r="P528" s="72">
        <f t="shared" si="297"/>
        <v>-4</v>
      </c>
      <c r="Q528" s="72">
        <f t="shared" si="297"/>
        <v>1</v>
      </c>
      <c r="R528" s="72">
        <f t="shared" si="297"/>
        <v>1</v>
      </c>
      <c r="S528" s="72">
        <f t="shared" si="297"/>
        <v>0</v>
      </c>
      <c r="T528" s="72">
        <f t="shared" si="297"/>
        <v>1</v>
      </c>
      <c r="U528" s="72">
        <f t="shared" si="296"/>
        <v>0.58333333333333337</v>
      </c>
    </row>
    <row r="529" spans="1:21" ht="18" thickBot="1" x14ac:dyDescent="0.25">
      <c r="A529" s="78">
        <v>12</v>
      </c>
      <c r="B529" s="48" t="s">
        <v>53</v>
      </c>
      <c r="C529" s="79"/>
      <c r="D529" s="79"/>
      <c r="E529" s="79"/>
      <c r="F529" s="79"/>
      <c r="G529" s="79"/>
      <c r="H529" s="72">
        <f t="shared" si="297"/>
        <v>0</v>
      </c>
      <c r="I529" s="72">
        <f t="shared" si="297"/>
        <v>0</v>
      </c>
      <c r="J529" s="72"/>
      <c r="K529" s="72"/>
      <c r="L529" s="72">
        <f t="shared" si="297"/>
        <v>0</v>
      </c>
      <c r="M529" s="72">
        <f t="shared" si="297"/>
        <v>1</v>
      </c>
      <c r="N529" s="72">
        <f t="shared" si="297"/>
        <v>2</v>
      </c>
      <c r="O529" s="72">
        <f t="shared" si="297"/>
        <v>0</v>
      </c>
      <c r="P529" s="72">
        <f t="shared" si="297"/>
        <v>-1</v>
      </c>
      <c r="Q529" s="72">
        <f t="shared" si="297"/>
        <v>7</v>
      </c>
      <c r="R529" s="72">
        <f t="shared" si="297"/>
        <v>0</v>
      </c>
      <c r="S529" s="72">
        <f t="shared" si="297"/>
        <v>0</v>
      </c>
      <c r="T529" s="72">
        <f t="shared" si="297"/>
        <v>8</v>
      </c>
      <c r="U529" s="72">
        <f t="shared" si="296"/>
        <v>0.9</v>
      </c>
    </row>
    <row r="530" spans="1:21" ht="18" thickBot="1" x14ac:dyDescent="0.25">
      <c r="A530" s="47" t="s">
        <v>47</v>
      </c>
      <c r="B530" s="48" t="s">
        <v>58</v>
      </c>
      <c r="C530" s="75" t="s">
        <v>46</v>
      </c>
      <c r="D530" s="75" t="s">
        <v>46</v>
      </c>
      <c r="E530" s="75" t="s">
        <v>46</v>
      </c>
      <c r="F530" s="75">
        <f t="shared" ref="F530:Q530" si="298">B488-F492</f>
        <v>24</v>
      </c>
      <c r="G530" s="75">
        <f t="shared" si="298"/>
        <v>9</v>
      </c>
      <c r="H530" s="75">
        <f t="shared" si="298"/>
        <v>14</v>
      </c>
      <c r="I530" s="75">
        <f t="shared" si="298"/>
        <v>4</v>
      </c>
      <c r="J530" s="75">
        <f t="shared" si="298"/>
        <v>14</v>
      </c>
      <c r="K530" s="75">
        <f t="shared" si="298"/>
        <v>5</v>
      </c>
      <c r="L530" s="75"/>
      <c r="M530" s="75">
        <f t="shared" si="298"/>
        <v>7</v>
      </c>
      <c r="N530" s="75">
        <f t="shared" si="298"/>
        <v>4</v>
      </c>
      <c r="O530" s="75">
        <f t="shared" si="298"/>
        <v>1</v>
      </c>
      <c r="P530" s="75">
        <f t="shared" si="298"/>
        <v>10</v>
      </c>
      <c r="Q530" s="75">
        <f t="shared" si="298"/>
        <v>3</v>
      </c>
      <c r="R530" s="75">
        <f>N488-R492</f>
        <v>4</v>
      </c>
      <c r="S530" s="75">
        <f>O488-S492</f>
        <v>7</v>
      </c>
      <c r="T530" s="79">
        <f>P488-T492</f>
        <v>2</v>
      </c>
      <c r="U530" s="72">
        <f t="shared" si="296"/>
        <v>8.1538461538461533</v>
      </c>
    </row>
    <row r="531" spans="1:21" ht="18" thickBot="1" x14ac:dyDescent="0.25">
      <c r="A531" s="47" t="s">
        <v>54</v>
      </c>
      <c r="B531" s="48" t="s">
        <v>58</v>
      </c>
      <c r="C531" s="75" t="s">
        <v>46</v>
      </c>
      <c r="D531" s="75" t="s">
        <v>46</v>
      </c>
      <c r="E531" s="75" t="s">
        <v>46</v>
      </c>
      <c r="F531" s="75" t="s">
        <v>46</v>
      </c>
      <c r="G531" s="75"/>
      <c r="H531" s="75">
        <f t="shared" ref="H531:Q531" si="299">C494-H499</f>
        <v>2</v>
      </c>
      <c r="I531" s="75">
        <f t="shared" si="299"/>
        <v>3</v>
      </c>
      <c r="J531" s="75"/>
      <c r="K531" s="75"/>
      <c r="L531" s="75">
        <f t="shared" si="299"/>
        <v>3</v>
      </c>
      <c r="M531" s="75">
        <f t="shared" si="299"/>
        <v>7</v>
      </c>
      <c r="N531" s="75">
        <f t="shared" si="299"/>
        <v>12</v>
      </c>
      <c r="O531" s="75">
        <f t="shared" si="299"/>
        <v>8</v>
      </c>
      <c r="P531" s="75">
        <f t="shared" si="299"/>
        <v>5</v>
      </c>
      <c r="Q531" s="75">
        <f t="shared" si="299"/>
        <v>5</v>
      </c>
      <c r="R531" s="75">
        <f>M494-R499</f>
        <v>4</v>
      </c>
      <c r="S531" s="75">
        <f>N494-S499</f>
        <v>2</v>
      </c>
      <c r="T531" s="79">
        <f>O494-T499</f>
        <v>8</v>
      </c>
      <c r="U531" s="72">
        <f t="shared" si="296"/>
        <v>5.0999999999999996</v>
      </c>
    </row>
    <row r="532" spans="1:21" ht="16" x14ac:dyDescent="0.2">
      <c r="A532" s="32"/>
      <c r="B532" s="33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</row>
    <row r="533" spans="1:21" ht="16" x14ac:dyDescent="0.2">
      <c r="A533" s="7" t="s">
        <v>110</v>
      </c>
      <c r="B533" s="7"/>
      <c r="C533" s="7"/>
      <c r="D533" s="7"/>
      <c r="E533" s="7"/>
      <c r="F533" s="7"/>
      <c r="G533" s="7"/>
      <c r="H533" s="8"/>
      <c r="I533" s="8"/>
      <c r="J533" s="8"/>
      <c r="K533" s="8"/>
      <c r="L533" s="8"/>
      <c r="M533" s="9"/>
    </row>
    <row r="534" spans="1:21" ht="17" thickBot="1" x14ac:dyDescent="0.25">
      <c r="A534" s="10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9"/>
    </row>
    <row r="535" spans="1:21" ht="35" thickBot="1" x14ac:dyDescent="0.25">
      <c r="A535" s="80" t="s">
        <v>44</v>
      </c>
      <c r="B535" s="54" t="s">
        <v>0</v>
      </c>
      <c r="C535" s="54" t="s">
        <v>1</v>
      </c>
      <c r="D535" s="54" t="s">
        <v>2</v>
      </c>
      <c r="E535" s="54" t="s">
        <v>3</v>
      </c>
      <c r="F535" s="54" t="s">
        <v>4</v>
      </c>
      <c r="G535" s="54" t="s">
        <v>5</v>
      </c>
      <c r="H535" s="54" t="s">
        <v>6</v>
      </c>
      <c r="I535" s="54" t="s">
        <v>7</v>
      </c>
      <c r="J535" s="54" t="s">
        <v>8</v>
      </c>
      <c r="K535" s="54" t="s">
        <v>9</v>
      </c>
      <c r="L535" s="54" t="s">
        <v>10</v>
      </c>
      <c r="M535" s="54" t="s">
        <v>66</v>
      </c>
      <c r="N535" s="54" t="s">
        <v>75</v>
      </c>
      <c r="O535" s="54" t="s">
        <v>76</v>
      </c>
      <c r="P535" s="54" t="s">
        <v>77</v>
      </c>
      <c r="Q535" s="54" t="s">
        <v>78</v>
      </c>
      <c r="R535" s="54" t="s">
        <v>79</v>
      </c>
      <c r="S535" s="54" t="s">
        <v>81</v>
      </c>
      <c r="T535" s="54" t="s">
        <v>87</v>
      </c>
      <c r="U535" s="80" t="s">
        <v>52</v>
      </c>
    </row>
    <row r="536" spans="1:21" ht="18" thickBot="1" x14ac:dyDescent="0.25">
      <c r="A536" s="81">
        <v>1</v>
      </c>
      <c r="B536" s="94" t="s">
        <v>42</v>
      </c>
      <c r="C536" s="83">
        <f t="shared" ref="C536:T547" si="300">(B487-C488)/B487</f>
        <v>2.8571428571428571E-2</v>
      </c>
      <c r="D536" s="83">
        <f t="shared" si="300"/>
        <v>-2.7777777777777776E-2</v>
      </c>
      <c r="E536" s="83">
        <f t="shared" si="300"/>
        <v>9.0909090909090912E-2</v>
      </c>
      <c r="F536" s="83">
        <f t="shared" si="300"/>
        <v>0.10714285714285714</v>
      </c>
      <c r="G536" s="83">
        <f t="shared" si="300"/>
        <v>0.22727272727272727</v>
      </c>
      <c r="H536" s="83">
        <f t="shared" si="300"/>
        <v>0.14285714285714285</v>
      </c>
      <c r="I536" s="83">
        <f t="shared" si="300"/>
        <v>-5.5555555555555552E-2</v>
      </c>
      <c r="J536" s="83">
        <f t="shared" si="300"/>
        <v>5.2631578947368418E-2</v>
      </c>
      <c r="K536" s="83">
        <f t="shared" si="300"/>
        <v>4.7619047619047616E-2</v>
      </c>
      <c r="L536" s="83">
        <f t="shared" si="300"/>
        <v>0</v>
      </c>
      <c r="M536" s="83">
        <f t="shared" ref="M536:T538" si="301">(L487-M488)/L487</f>
        <v>0</v>
      </c>
      <c r="N536" s="83">
        <f t="shared" si="301"/>
        <v>0.04</v>
      </c>
      <c r="O536" s="83">
        <f t="shared" si="301"/>
        <v>-0.13636363636363635</v>
      </c>
      <c r="P536" s="83">
        <f t="shared" si="301"/>
        <v>-7.1428571428571425E-2</v>
      </c>
      <c r="Q536" s="83">
        <f t="shared" si="301"/>
        <v>0.04</v>
      </c>
      <c r="R536" s="83">
        <f t="shared" si="301"/>
        <v>0.25</v>
      </c>
      <c r="S536" s="83">
        <f t="shared" si="301"/>
        <v>3.8461538461538464E-2</v>
      </c>
      <c r="T536" s="83">
        <f t="shared" si="301"/>
        <v>4.1666666666666664E-2</v>
      </c>
      <c r="U536" s="44">
        <f t="shared" ref="U536:U551" si="302">_xlfn.AGGREGATE(1,6,C536:S536)</f>
        <v>4.5549404156215292E-2</v>
      </c>
    </row>
    <row r="537" spans="1:21" ht="18" thickBot="1" x14ac:dyDescent="0.25">
      <c r="A537" s="81">
        <v>2</v>
      </c>
      <c r="B537" s="94" t="s">
        <v>42</v>
      </c>
      <c r="C537" s="83">
        <f t="shared" si="300"/>
        <v>6.9767441860465115E-2</v>
      </c>
      <c r="D537" s="83">
        <f t="shared" si="300"/>
        <v>0</v>
      </c>
      <c r="E537" s="83">
        <f t="shared" si="300"/>
        <v>0.10810810810810811</v>
      </c>
      <c r="F537" s="83">
        <f t="shared" si="300"/>
        <v>0.1</v>
      </c>
      <c r="G537" s="83">
        <f t="shared" si="300"/>
        <v>0.28000000000000003</v>
      </c>
      <c r="H537" s="83">
        <f t="shared" si="300"/>
        <v>-0.11764705882352941</v>
      </c>
      <c r="I537" s="83">
        <f t="shared" si="300"/>
        <v>0.22222222222222221</v>
      </c>
      <c r="J537" s="83">
        <f t="shared" si="300"/>
        <v>0</v>
      </c>
      <c r="K537" s="83">
        <f t="shared" si="300"/>
        <v>-5.5555555555555552E-2</v>
      </c>
      <c r="L537" s="83">
        <f t="shared" si="300"/>
        <v>0</v>
      </c>
      <c r="M537" s="83">
        <f t="shared" si="301"/>
        <v>0.17857142857142858</v>
      </c>
      <c r="N537" s="83">
        <f t="shared" si="301"/>
        <v>-5.5555555555555552E-2</v>
      </c>
      <c r="O537" s="83">
        <f t="shared" si="301"/>
        <v>-0.41666666666666669</v>
      </c>
      <c r="P537" s="83">
        <f t="shared" si="301"/>
        <v>0.08</v>
      </c>
      <c r="Q537" s="83">
        <f t="shared" si="301"/>
        <v>-0.13333333333333333</v>
      </c>
      <c r="R537" s="83">
        <f t="shared" si="301"/>
        <v>4.1666666666666664E-2</v>
      </c>
      <c r="S537" s="83">
        <f t="shared" si="301"/>
        <v>0</v>
      </c>
      <c r="T537" s="83">
        <f t="shared" si="301"/>
        <v>0.04</v>
      </c>
      <c r="U537" s="44">
        <f t="shared" si="302"/>
        <v>1.7739864558485304E-2</v>
      </c>
    </row>
    <row r="538" spans="1:21" ht="18" thickBot="1" x14ac:dyDescent="0.25">
      <c r="A538" s="81">
        <v>3</v>
      </c>
      <c r="B538" s="94" t="s">
        <v>42</v>
      </c>
      <c r="C538" s="83">
        <f t="shared" si="300"/>
        <v>0.12</v>
      </c>
      <c r="D538" s="83">
        <f t="shared" si="300"/>
        <v>0.15</v>
      </c>
      <c r="E538" s="83">
        <f t="shared" si="300"/>
        <v>0</v>
      </c>
      <c r="F538" s="83">
        <f t="shared" si="300"/>
        <v>0.18181818181818182</v>
      </c>
      <c r="G538" s="83">
        <f t="shared" si="300"/>
        <v>0.1111111111111111</v>
      </c>
      <c r="H538" s="83">
        <f t="shared" si="300"/>
        <v>5.5555555555555552E-2</v>
      </c>
      <c r="I538" s="83">
        <f t="shared" si="300"/>
        <v>0.21052631578947367</v>
      </c>
      <c r="J538" s="83">
        <f t="shared" si="300"/>
        <v>0.2857142857142857</v>
      </c>
      <c r="K538" s="83">
        <f t="shared" si="300"/>
        <v>0.15789473684210525</v>
      </c>
      <c r="L538" s="83">
        <f t="shared" si="300"/>
        <v>0</v>
      </c>
      <c r="M538" s="83">
        <f t="shared" si="301"/>
        <v>0.15</v>
      </c>
      <c r="N538" s="83">
        <f t="shared" si="301"/>
        <v>-8.6956521739130432E-2</v>
      </c>
      <c r="O538" s="83">
        <f t="shared" si="301"/>
        <v>-5.2631578947368418E-2</v>
      </c>
      <c r="P538" s="83">
        <f t="shared" si="301"/>
        <v>0.38235294117647056</v>
      </c>
      <c r="Q538" s="83">
        <f t="shared" si="301"/>
        <v>8.6956521739130432E-2</v>
      </c>
      <c r="R538" s="83">
        <f t="shared" si="301"/>
        <v>0.11764705882352941</v>
      </c>
      <c r="S538" s="83">
        <f t="shared" si="301"/>
        <v>0.30434782608695654</v>
      </c>
      <c r="T538" s="83">
        <f t="shared" si="301"/>
        <v>-6.6666666666666666E-2</v>
      </c>
      <c r="U538" s="44">
        <f t="shared" si="302"/>
        <v>0.12790214317472359</v>
      </c>
    </row>
    <row r="539" spans="1:21" ht="18" thickBot="1" x14ac:dyDescent="0.25">
      <c r="A539" s="81">
        <v>4</v>
      </c>
      <c r="B539" s="94" t="s">
        <v>42</v>
      </c>
      <c r="C539" s="83">
        <f t="shared" si="300"/>
        <v>0.18518518518518517</v>
      </c>
      <c r="D539" s="83">
        <f t="shared" si="300"/>
        <v>0</v>
      </c>
      <c r="E539" s="83">
        <f t="shared" si="300"/>
        <v>0.11764705882352941</v>
      </c>
      <c r="F539" s="83">
        <f t="shared" si="300"/>
        <v>8.8235294117647065E-2</v>
      </c>
      <c r="G539" s="83">
        <f t="shared" si="300"/>
        <v>7.407407407407407E-2</v>
      </c>
      <c r="H539" s="83">
        <f t="shared" si="300"/>
        <v>-6.25E-2</v>
      </c>
      <c r="I539" s="83">
        <f t="shared" si="300"/>
        <v>5.8823529411764705E-2</v>
      </c>
      <c r="J539" s="83">
        <f t="shared" si="300"/>
        <v>0.13333333333333333</v>
      </c>
      <c r="K539" s="83">
        <f t="shared" si="300"/>
        <v>0</v>
      </c>
      <c r="L539" s="83">
        <f t="shared" si="300"/>
        <v>6.25E-2</v>
      </c>
      <c r="M539" s="83">
        <f t="shared" si="300"/>
        <v>0.15789473684210525</v>
      </c>
      <c r="N539" s="83">
        <f t="shared" si="300"/>
        <v>-0.17647058823529413</v>
      </c>
      <c r="O539" s="83">
        <f t="shared" si="300"/>
        <v>0.08</v>
      </c>
      <c r="P539" s="83">
        <f t="shared" si="300"/>
        <v>0.15</v>
      </c>
      <c r="Q539" s="83">
        <f t="shared" si="300"/>
        <v>0</v>
      </c>
      <c r="R539" s="83">
        <f t="shared" si="300"/>
        <v>0.14285714285714285</v>
      </c>
      <c r="S539" s="83">
        <f t="shared" si="300"/>
        <v>0.26666666666666666</v>
      </c>
      <c r="T539" s="83">
        <f t="shared" si="300"/>
        <v>-0.125</v>
      </c>
      <c r="U539" s="44">
        <f t="shared" si="302"/>
        <v>7.5190966651538488E-2</v>
      </c>
    </row>
    <row r="540" spans="1:21" ht="18" thickBot="1" x14ac:dyDescent="0.25">
      <c r="A540" s="81">
        <v>5</v>
      </c>
      <c r="B540" s="94" t="s">
        <v>42</v>
      </c>
      <c r="C540" s="83">
        <f t="shared" si="300"/>
        <v>3.5714285714285712E-2</v>
      </c>
      <c r="D540" s="83">
        <f t="shared" si="300"/>
        <v>-9.0909090909090912E-2</v>
      </c>
      <c r="E540" s="83">
        <f t="shared" si="300"/>
        <v>9.0909090909090912E-2</v>
      </c>
      <c r="F540" s="83">
        <f t="shared" si="300"/>
        <v>0.36666666666666664</v>
      </c>
      <c r="G540" s="83">
        <f t="shared" si="300"/>
        <v>0.19354838709677419</v>
      </c>
      <c r="H540" s="83">
        <f t="shared" si="300"/>
        <v>0.08</v>
      </c>
      <c r="I540" s="83">
        <f t="shared" si="300"/>
        <v>5.8823529411764705E-2</v>
      </c>
      <c r="J540" s="83">
        <f t="shared" si="300"/>
        <v>0.3125</v>
      </c>
      <c r="K540" s="83">
        <f t="shared" si="300"/>
        <v>7.6923076923076927E-2</v>
      </c>
      <c r="L540" s="83"/>
      <c r="M540" s="83">
        <f t="shared" si="300"/>
        <v>0.2</v>
      </c>
      <c r="N540" s="83">
        <f t="shared" si="300"/>
        <v>0.125</v>
      </c>
      <c r="O540" s="83">
        <f t="shared" si="300"/>
        <v>0.05</v>
      </c>
      <c r="P540" s="83">
        <f t="shared" si="300"/>
        <v>0.21739130434782608</v>
      </c>
      <c r="Q540" s="83">
        <f t="shared" si="300"/>
        <v>0.11764705882352941</v>
      </c>
      <c r="R540" s="83">
        <f t="shared" si="300"/>
        <v>4.7619047619047616E-2</v>
      </c>
      <c r="S540" s="83">
        <f t="shared" si="300"/>
        <v>0</v>
      </c>
      <c r="T540" s="83">
        <f t="shared" si="300"/>
        <v>-0.18181818181818182</v>
      </c>
      <c r="U540" s="44">
        <f t="shared" si="302"/>
        <v>0.11761458478768572</v>
      </c>
    </row>
    <row r="541" spans="1:21" ht="18" thickBot="1" x14ac:dyDescent="0.25">
      <c r="A541" s="81">
        <v>6</v>
      </c>
      <c r="B541" s="94" t="s">
        <v>42</v>
      </c>
      <c r="C541" s="83">
        <f t="shared" si="300"/>
        <v>0.37037037037037035</v>
      </c>
      <c r="D541" s="83">
        <f t="shared" si="300"/>
        <v>0</v>
      </c>
      <c r="E541" s="83">
        <f t="shared" si="300"/>
        <v>0.29166666666666669</v>
      </c>
      <c r="F541" s="83">
        <f t="shared" si="300"/>
        <v>0.15</v>
      </c>
      <c r="G541" s="83">
        <f t="shared" si="300"/>
        <v>0</v>
      </c>
      <c r="H541" s="83">
        <f t="shared" si="300"/>
        <v>0.04</v>
      </c>
      <c r="I541" s="83">
        <f t="shared" si="300"/>
        <v>8.6956521739130432E-2</v>
      </c>
      <c r="J541" s="83">
        <f t="shared" si="300"/>
        <v>0</v>
      </c>
      <c r="K541" s="83">
        <f t="shared" si="300"/>
        <v>0</v>
      </c>
      <c r="L541" s="83">
        <f t="shared" si="300"/>
        <v>8.3333333333333329E-2</v>
      </c>
      <c r="M541" s="83"/>
      <c r="N541" s="83">
        <f t="shared" si="300"/>
        <v>8.3333333333333329E-2</v>
      </c>
      <c r="O541" s="83">
        <f t="shared" si="300"/>
        <v>-7.1428571428571425E-2</v>
      </c>
      <c r="P541" s="83">
        <f t="shared" si="300"/>
        <v>0</v>
      </c>
      <c r="Q541" s="83">
        <f t="shared" si="300"/>
        <v>0.1111111111111111</v>
      </c>
      <c r="R541" s="83">
        <f t="shared" si="300"/>
        <v>0</v>
      </c>
      <c r="S541" s="83">
        <f t="shared" si="300"/>
        <v>0.3</v>
      </c>
      <c r="T541" s="83">
        <f t="shared" si="300"/>
        <v>0.16666666666666666</v>
      </c>
      <c r="U541" s="44">
        <f t="shared" si="302"/>
        <v>9.0333922820335866E-2</v>
      </c>
    </row>
    <row r="542" spans="1:21" ht="18" thickBot="1" x14ac:dyDescent="0.25">
      <c r="A542" s="81">
        <v>7</v>
      </c>
      <c r="B542" s="94" t="s">
        <v>42</v>
      </c>
      <c r="C542" s="83">
        <f t="shared" si="300"/>
        <v>0.2</v>
      </c>
      <c r="D542" s="83">
        <f t="shared" si="300"/>
        <v>0.23529411764705882</v>
      </c>
      <c r="E542" s="83">
        <f t="shared" si="300"/>
        <v>7.407407407407407E-2</v>
      </c>
      <c r="F542" s="83">
        <f t="shared" si="300"/>
        <v>5.8823529411764705E-2</v>
      </c>
      <c r="G542" s="83">
        <f t="shared" si="300"/>
        <v>0.17647058823529413</v>
      </c>
      <c r="H542" s="83">
        <f t="shared" si="300"/>
        <v>5.2631578947368418E-2</v>
      </c>
      <c r="I542" s="83">
        <f t="shared" si="300"/>
        <v>4.1666666666666664E-2</v>
      </c>
      <c r="J542" s="83">
        <f t="shared" si="300"/>
        <v>9.5238095238095233E-2</v>
      </c>
      <c r="K542" s="83">
        <f t="shared" si="300"/>
        <v>0</v>
      </c>
      <c r="L542" s="83">
        <f t="shared" si="300"/>
        <v>9.0909090909090912E-2</v>
      </c>
      <c r="M542" s="83">
        <f t="shared" si="300"/>
        <v>-0.18181818181818182</v>
      </c>
      <c r="N542" s="83">
        <f t="shared" si="300"/>
        <v>-0.16666666666666666</v>
      </c>
      <c r="O542" s="83">
        <f t="shared" si="300"/>
        <v>0.18181818181818182</v>
      </c>
      <c r="P542" s="83">
        <f t="shared" si="300"/>
        <v>0.13333333333333333</v>
      </c>
      <c r="Q542" s="83">
        <f t="shared" si="300"/>
        <v>5.2631578947368418E-2</v>
      </c>
      <c r="R542" s="83">
        <f t="shared" si="300"/>
        <v>-6.25E-2</v>
      </c>
      <c r="S542" s="83">
        <f t="shared" si="300"/>
        <v>0</v>
      </c>
      <c r="T542" s="83">
        <f t="shared" si="300"/>
        <v>-7.1428571428571425E-2</v>
      </c>
      <c r="U542" s="44">
        <f t="shared" si="302"/>
        <v>5.7759175690791052E-2</v>
      </c>
    </row>
    <row r="543" spans="1:21" ht="18" thickBot="1" x14ac:dyDescent="0.25">
      <c r="A543" s="81">
        <v>8</v>
      </c>
      <c r="B543" s="94" t="s">
        <v>42</v>
      </c>
      <c r="C543" s="83"/>
      <c r="D543" s="83"/>
      <c r="E543" s="83">
        <f t="shared" si="300"/>
        <v>0</v>
      </c>
      <c r="F543" s="83">
        <f t="shared" si="300"/>
        <v>0.28000000000000003</v>
      </c>
      <c r="G543" s="83">
        <f t="shared" si="300"/>
        <v>0.1875</v>
      </c>
      <c r="H543" s="83">
        <f t="shared" si="300"/>
        <v>0</v>
      </c>
      <c r="I543" s="83">
        <f t="shared" si="300"/>
        <v>0.22222222222222221</v>
      </c>
      <c r="J543" s="83">
        <f t="shared" si="300"/>
        <v>0.2608695652173913</v>
      </c>
      <c r="K543" s="83">
        <f t="shared" si="300"/>
        <v>0</v>
      </c>
      <c r="L543" s="83">
        <f t="shared" si="300"/>
        <v>0.1875</v>
      </c>
      <c r="M543" s="83">
        <f t="shared" si="300"/>
        <v>0</v>
      </c>
      <c r="N543" s="83">
        <f t="shared" si="300"/>
        <v>0</v>
      </c>
      <c r="O543" s="83">
        <f t="shared" si="300"/>
        <v>-0.14285714285714285</v>
      </c>
      <c r="P543" s="83">
        <f t="shared" si="300"/>
        <v>0</v>
      </c>
      <c r="Q543" s="83">
        <f t="shared" si="300"/>
        <v>0</v>
      </c>
      <c r="R543" s="83">
        <f t="shared" si="300"/>
        <v>0</v>
      </c>
      <c r="S543" s="83">
        <f t="shared" si="300"/>
        <v>0.17647058823529413</v>
      </c>
      <c r="T543" s="83">
        <f t="shared" si="300"/>
        <v>6.6666666666666666E-2</v>
      </c>
      <c r="U543" s="44">
        <f t="shared" si="302"/>
        <v>7.8113682187850988E-2</v>
      </c>
    </row>
    <row r="544" spans="1:21" ht="18" thickBot="1" x14ac:dyDescent="0.25">
      <c r="A544" s="81">
        <v>9</v>
      </c>
      <c r="B544" s="94" t="s">
        <v>42</v>
      </c>
      <c r="C544" s="83">
        <f t="shared" si="300"/>
        <v>0.23529411764705882</v>
      </c>
      <c r="D544" s="83"/>
      <c r="E544" s="83"/>
      <c r="F544" s="83">
        <f t="shared" si="300"/>
        <v>7.6923076923076927E-2</v>
      </c>
      <c r="G544" s="83">
        <f t="shared" si="300"/>
        <v>0.27777777777777779</v>
      </c>
      <c r="H544" s="83"/>
      <c r="I544" s="83">
        <f t="shared" si="300"/>
        <v>0</v>
      </c>
      <c r="J544" s="83">
        <f t="shared" si="300"/>
        <v>0</v>
      </c>
      <c r="K544" s="83">
        <f t="shared" si="300"/>
        <v>0.17647058823529413</v>
      </c>
      <c r="L544" s="83">
        <f t="shared" si="300"/>
        <v>0.21052631578947367</v>
      </c>
      <c r="M544" s="83">
        <f t="shared" si="300"/>
        <v>0.23076923076923078</v>
      </c>
      <c r="N544" s="83">
        <f t="shared" si="300"/>
        <v>0</v>
      </c>
      <c r="O544" s="83">
        <f t="shared" si="300"/>
        <v>7.6923076923076927E-2</v>
      </c>
      <c r="P544" s="83">
        <f t="shared" si="300"/>
        <v>0</v>
      </c>
      <c r="Q544" s="83">
        <f t="shared" si="300"/>
        <v>0</v>
      </c>
      <c r="R544" s="83">
        <f t="shared" si="300"/>
        <v>0</v>
      </c>
      <c r="S544" s="83">
        <f t="shared" si="300"/>
        <v>0</v>
      </c>
      <c r="T544" s="83">
        <f t="shared" si="300"/>
        <v>0.14285714285714285</v>
      </c>
      <c r="U544" s="44">
        <f t="shared" si="302"/>
        <v>9.1763156004642063E-2</v>
      </c>
    </row>
    <row r="545" spans="1:21" ht="18" thickBot="1" x14ac:dyDescent="0.25">
      <c r="A545" s="81">
        <v>10</v>
      </c>
      <c r="B545" s="94" t="s">
        <v>42</v>
      </c>
      <c r="C545" s="83"/>
      <c r="D545" s="83"/>
      <c r="E545" s="83"/>
      <c r="F545" s="83">
        <f t="shared" si="300"/>
        <v>8.3333333333333329E-2</v>
      </c>
      <c r="G545" s="83">
        <f t="shared" si="300"/>
        <v>0.16666666666666666</v>
      </c>
      <c r="H545" s="83">
        <f t="shared" si="300"/>
        <v>7.6923076923076927E-2</v>
      </c>
      <c r="I545" s="83"/>
      <c r="J545" s="83">
        <f t="shared" si="300"/>
        <v>0.14285714285714285</v>
      </c>
      <c r="K545" s="83">
        <f t="shared" si="300"/>
        <v>0</v>
      </c>
      <c r="L545" s="83">
        <f t="shared" si="300"/>
        <v>0.14285714285714285</v>
      </c>
      <c r="M545" s="83">
        <f t="shared" si="300"/>
        <v>-6.6666666666666666E-2</v>
      </c>
      <c r="N545" s="83">
        <f t="shared" si="300"/>
        <v>0</v>
      </c>
      <c r="O545" s="83">
        <f t="shared" si="300"/>
        <v>0.2</v>
      </c>
      <c r="P545" s="83">
        <f t="shared" si="300"/>
        <v>0.16666666666666666</v>
      </c>
      <c r="Q545" s="83">
        <f t="shared" si="300"/>
        <v>0.25</v>
      </c>
      <c r="R545" s="83">
        <f t="shared" si="300"/>
        <v>0</v>
      </c>
      <c r="S545" s="83">
        <f t="shared" si="300"/>
        <v>0</v>
      </c>
      <c r="T545" s="83">
        <f t="shared" si="300"/>
        <v>0.16666666666666666</v>
      </c>
      <c r="U545" s="44">
        <f t="shared" si="302"/>
        <v>8.9433643279797109E-2</v>
      </c>
    </row>
    <row r="546" spans="1:21" ht="18" thickBot="1" x14ac:dyDescent="0.25">
      <c r="A546" s="81">
        <v>11</v>
      </c>
      <c r="B546" s="94" t="s">
        <v>42</v>
      </c>
      <c r="C546" s="83"/>
      <c r="D546" s="83"/>
      <c r="E546" s="83"/>
      <c r="F546" s="83"/>
      <c r="G546" s="83">
        <f t="shared" si="300"/>
        <v>9.0909090909090912E-2</v>
      </c>
      <c r="H546" s="83">
        <f t="shared" si="300"/>
        <v>0</v>
      </c>
      <c r="I546" s="83">
        <f t="shared" si="300"/>
        <v>8.3333333333333329E-2</v>
      </c>
      <c r="J546" s="83"/>
      <c r="K546" s="83">
        <f t="shared" si="300"/>
        <v>8.3333333333333329E-2</v>
      </c>
      <c r="L546" s="83">
        <f t="shared" si="300"/>
        <v>0.14285714285714285</v>
      </c>
      <c r="M546" s="83">
        <f t="shared" si="300"/>
        <v>-8.3333333333333329E-2</v>
      </c>
      <c r="N546" s="83">
        <f t="shared" si="300"/>
        <v>0.3125</v>
      </c>
      <c r="O546" s="83">
        <f t="shared" si="300"/>
        <v>0</v>
      </c>
      <c r="P546" s="83">
        <f t="shared" si="300"/>
        <v>-0.5</v>
      </c>
      <c r="Q546" s="83">
        <f t="shared" si="300"/>
        <v>0.1</v>
      </c>
      <c r="R546" s="83">
        <f t="shared" si="300"/>
        <v>0.16666666666666666</v>
      </c>
      <c r="S546" s="83">
        <f t="shared" si="300"/>
        <v>0</v>
      </c>
      <c r="T546" s="83">
        <f t="shared" si="300"/>
        <v>7.6923076923076927E-2</v>
      </c>
      <c r="U546" s="44">
        <f t="shared" si="302"/>
        <v>3.3022186147186147E-2</v>
      </c>
    </row>
    <row r="547" spans="1:21" ht="18" thickBot="1" x14ac:dyDescent="0.25">
      <c r="A547" s="81">
        <v>12</v>
      </c>
      <c r="B547" s="94" t="s">
        <v>42</v>
      </c>
      <c r="C547" s="83"/>
      <c r="D547" s="83"/>
      <c r="E547" s="83"/>
      <c r="F547" s="83"/>
      <c r="G547" s="83"/>
      <c r="H547" s="83">
        <f t="shared" si="300"/>
        <v>0</v>
      </c>
      <c r="I547" s="83">
        <f t="shared" si="300"/>
        <v>0</v>
      </c>
      <c r="J547" s="83"/>
      <c r="K547" s="83"/>
      <c r="L547" s="83">
        <f t="shared" si="300"/>
        <v>0</v>
      </c>
      <c r="M547" s="83">
        <f t="shared" si="300"/>
        <v>8.3333333333333329E-2</v>
      </c>
      <c r="N547" s="83">
        <f t="shared" si="300"/>
        <v>0.15384615384615385</v>
      </c>
      <c r="O547" s="83">
        <f t="shared" si="300"/>
        <v>0</v>
      </c>
      <c r="P547" s="83">
        <f t="shared" si="300"/>
        <v>-0.1</v>
      </c>
      <c r="Q547" s="83">
        <f t="shared" si="300"/>
        <v>0.58333333333333337</v>
      </c>
      <c r="R547" s="83">
        <f t="shared" si="300"/>
        <v>0</v>
      </c>
      <c r="S547" s="83">
        <f t="shared" si="300"/>
        <v>0</v>
      </c>
      <c r="T547" s="83">
        <f t="shared" si="300"/>
        <v>0.88888888888888884</v>
      </c>
      <c r="U547" s="44">
        <f t="shared" si="302"/>
        <v>7.2051282051282056E-2</v>
      </c>
    </row>
    <row r="548" spans="1:21" ht="18" thickBot="1" x14ac:dyDescent="0.25">
      <c r="A548" s="84" t="s">
        <v>47</v>
      </c>
      <c r="B548" s="85" t="s">
        <v>56</v>
      </c>
      <c r="C548" s="95" t="s">
        <v>46</v>
      </c>
      <c r="D548" s="95" t="s">
        <v>46</v>
      </c>
      <c r="E548" s="95" t="s">
        <v>46</v>
      </c>
      <c r="F548" s="86">
        <f t="shared" ref="F548:T548" si="303">(B488-F492)/B488</f>
        <v>0.55813953488372092</v>
      </c>
      <c r="G548" s="86">
        <f t="shared" si="303"/>
        <v>0.26470588235294118</v>
      </c>
      <c r="H548" s="86">
        <f t="shared" si="303"/>
        <v>0.3783783783783784</v>
      </c>
      <c r="I548" s="86">
        <f t="shared" si="303"/>
        <v>0.2</v>
      </c>
      <c r="J548" s="86">
        <f t="shared" si="303"/>
        <v>0.56000000000000005</v>
      </c>
      <c r="K548" s="86">
        <f t="shared" si="303"/>
        <v>0.29411764705882354</v>
      </c>
      <c r="L548" s="86"/>
      <c r="M548" s="86">
        <f t="shared" si="303"/>
        <v>0.36842105263157893</v>
      </c>
      <c r="N548" s="86">
        <f t="shared" si="303"/>
        <v>0.22222222222222221</v>
      </c>
      <c r="O548" s="86">
        <f t="shared" si="303"/>
        <v>0.05</v>
      </c>
      <c r="P548" s="86">
        <f t="shared" si="303"/>
        <v>0.35714285714285715</v>
      </c>
      <c r="Q548" s="86">
        <f t="shared" si="303"/>
        <v>0.16666666666666666</v>
      </c>
      <c r="R548" s="86">
        <f t="shared" si="303"/>
        <v>0.16666666666666666</v>
      </c>
      <c r="S548" s="86">
        <f t="shared" si="303"/>
        <v>0.28000000000000003</v>
      </c>
      <c r="T548" s="83">
        <f t="shared" si="303"/>
        <v>0.13333333333333333</v>
      </c>
      <c r="U548" s="44">
        <f t="shared" si="302"/>
        <v>0.29742006984645042</v>
      </c>
    </row>
    <row r="549" spans="1:21" ht="35" thickBot="1" x14ac:dyDescent="0.25">
      <c r="A549" s="84" t="s">
        <v>48</v>
      </c>
      <c r="B549" s="85"/>
      <c r="C549" s="86"/>
      <c r="D549" s="86"/>
      <c r="E549" s="86"/>
      <c r="F549" s="86"/>
      <c r="G549" s="86"/>
      <c r="H549" s="86"/>
      <c r="I549" s="86"/>
      <c r="J549" s="86">
        <f t="shared" ref="J549:Q549" si="304">AVERAGE(F548:J548)</f>
        <v>0.39224475912300816</v>
      </c>
      <c r="K549" s="86">
        <f t="shared" si="304"/>
        <v>0.33944038155802864</v>
      </c>
      <c r="L549" s="86"/>
      <c r="M549" s="86"/>
      <c r="N549" s="86"/>
      <c r="O549" s="86"/>
      <c r="P549" s="86"/>
      <c r="Q549" s="86">
        <f t="shared" si="304"/>
        <v>0.23289055973266501</v>
      </c>
      <c r="R549" s="86">
        <f>AVERAGE(N548:R548)</f>
        <v>0.19253968253968251</v>
      </c>
      <c r="S549" s="86">
        <f>AVERAGE(O548:S548)</f>
        <v>0.20409523809523805</v>
      </c>
      <c r="T549" s="83">
        <f>AVERAGE(P548:T548)</f>
        <v>0.22076190476190477</v>
      </c>
      <c r="U549" s="44">
        <f t="shared" si="302"/>
        <v>0.27224212420972449</v>
      </c>
    </row>
    <row r="550" spans="1:21" ht="18" thickBot="1" x14ac:dyDescent="0.25">
      <c r="A550" s="84" t="s">
        <v>54</v>
      </c>
      <c r="B550" s="85" t="s">
        <v>56</v>
      </c>
      <c r="C550" s="95" t="s">
        <v>46</v>
      </c>
      <c r="D550" s="95" t="s">
        <v>46</v>
      </c>
      <c r="E550" s="95" t="s">
        <v>46</v>
      </c>
      <c r="F550" s="95" t="s">
        <v>46</v>
      </c>
      <c r="G550" s="89"/>
      <c r="H550" s="89">
        <f t="shared" ref="H550:Q550" si="305">(C494-H499)/C494</f>
        <v>0.16666666666666666</v>
      </c>
      <c r="I550" s="89">
        <f t="shared" si="305"/>
        <v>0.23076923076923078</v>
      </c>
      <c r="J550" s="89"/>
      <c r="K550" s="89"/>
      <c r="L550" s="89">
        <f t="shared" si="305"/>
        <v>0.21428571428571427</v>
      </c>
      <c r="M550" s="89">
        <f t="shared" si="305"/>
        <v>0.3888888888888889</v>
      </c>
      <c r="N550" s="89">
        <f t="shared" si="305"/>
        <v>0.52173913043478259</v>
      </c>
      <c r="O550" s="89">
        <f t="shared" si="305"/>
        <v>0.42105263157894735</v>
      </c>
      <c r="P550" s="89">
        <f t="shared" si="305"/>
        <v>0.3125</v>
      </c>
      <c r="Q550" s="89">
        <f t="shared" si="305"/>
        <v>0.5</v>
      </c>
      <c r="R550" s="89">
        <f>(M494-R499)/M494</f>
        <v>0.30769230769230771</v>
      </c>
      <c r="S550" s="89">
        <f>(N494-S499)/N494</f>
        <v>0.2857142857142857</v>
      </c>
      <c r="T550" s="103">
        <f>(O494-T499)/O494</f>
        <v>0.88888888888888884</v>
      </c>
      <c r="U550" s="44">
        <f t="shared" si="302"/>
        <v>0.33493088560308237</v>
      </c>
    </row>
    <row r="551" spans="1:21" ht="35" thickBot="1" x14ac:dyDescent="0.25">
      <c r="A551" s="88" t="s">
        <v>50</v>
      </c>
      <c r="B551" s="89"/>
      <c r="C551" s="89"/>
      <c r="D551" s="89"/>
      <c r="E551" s="89"/>
      <c r="F551" s="89"/>
      <c r="G551" s="89"/>
      <c r="H551" s="89"/>
      <c r="I551" s="89"/>
      <c r="J551" s="86"/>
      <c r="K551" s="86"/>
      <c r="L551" s="86"/>
      <c r="M551" s="86">
        <f t="shared" ref="M551:Q551" si="306">AVERAGE(I550:M550)</f>
        <v>0.27798127798127797</v>
      </c>
      <c r="N551" s="86">
        <f t="shared" si="306"/>
        <v>0.37497124453646191</v>
      </c>
      <c r="O551" s="86">
        <f t="shared" si="306"/>
        <v>0.38649159129708327</v>
      </c>
      <c r="P551" s="86">
        <f t="shared" si="306"/>
        <v>0.37169327303766664</v>
      </c>
      <c r="Q551" s="86">
        <f t="shared" si="306"/>
        <v>0.4288361301805238</v>
      </c>
      <c r="R551" s="86">
        <f>AVERAGE(N550:R550)</f>
        <v>0.41259681394120751</v>
      </c>
      <c r="S551" s="86">
        <f>AVERAGE(O550:S550)</f>
        <v>0.36539184499710819</v>
      </c>
      <c r="T551" s="83">
        <f>AVERAGE(P550:T550)</f>
        <v>0.45895909645909649</v>
      </c>
      <c r="U551" s="44">
        <f t="shared" si="302"/>
        <v>0.37399459656733269</v>
      </c>
    </row>
    <row r="553" spans="1:21" ht="16" x14ac:dyDescent="0.2">
      <c r="A553" s="140" t="s">
        <v>111</v>
      </c>
      <c r="B553" s="141"/>
      <c r="C553" s="141"/>
      <c r="D553" s="141"/>
      <c r="E553" s="141"/>
      <c r="F553" s="141"/>
      <c r="G553" s="141"/>
      <c r="H553" s="141"/>
      <c r="I553" s="141"/>
      <c r="J553" s="141"/>
      <c r="K553" s="141"/>
      <c r="L553" s="141"/>
      <c r="M553" s="142"/>
    </row>
    <row r="554" spans="1:21" ht="17" thickBo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21" ht="18" thickBot="1" x14ac:dyDescent="0.25">
      <c r="A555" s="54"/>
      <c r="B555" s="54" t="s">
        <v>0</v>
      </c>
      <c r="C555" s="54" t="s">
        <v>1</v>
      </c>
      <c r="D555" s="54" t="s">
        <v>2</v>
      </c>
      <c r="E555" s="54" t="s">
        <v>3</v>
      </c>
      <c r="F555" s="54" t="s">
        <v>4</v>
      </c>
      <c r="G555" s="54" t="s">
        <v>5</v>
      </c>
      <c r="H555" s="54" t="s">
        <v>6</v>
      </c>
      <c r="I555" s="54" t="s">
        <v>7</v>
      </c>
      <c r="J555" s="54" t="s">
        <v>8</v>
      </c>
      <c r="K555" s="54" t="s">
        <v>9</v>
      </c>
      <c r="L555" s="54" t="s">
        <v>10</v>
      </c>
      <c r="M555" s="54" t="s">
        <v>66</v>
      </c>
      <c r="N555" s="54" t="s">
        <v>75</v>
      </c>
      <c r="O555" s="54" t="s">
        <v>76</v>
      </c>
      <c r="P555" s="54" t="s">
        <v>77</v>
      </c>
      <c r="Q555" s="54" t="s">
        <v>78</v>
      </c>
      <c r="R555" s="54" t="s">
        <v>79</v>
      </c>
      <c r="S555" s="54" t="s">
        <v>81</v>
      </c>
      <c r="T555" s="54" t="s">
        <v>87</v>
      </c>
    </row>
    <row r="556" spans="1:21" ht="18" thickBot="1" x14ac:dyDescent="0.25">
      <c r="A556" s="38" t="s">
        <v>11</v>
      </c>
      <c r="B556" s="167"/>
      <c r="C556" s="167"/>
      <c r="D556" s="167"/>
      <c r="E556" s="167"/>
      <c r="F556" s="156"/>
      <c r="G556" s="156"/>
      <c r="H556" s="156"/>
      <c r="I556" s="156"/>
      <c r="J556" s="156"/>
      <c r="K556" s="156"/>
      <c r="L556" s="156"/>
      <c r="M556" s="156">
        <v>30</v>
      </c>
      <c r="N556" s="156">
        <v>35</v>
      </c>
      <c r="O556" s="156">
        <v>37</v>
      </c>
      <c r="P556" s="156">
        <v>32</v>
      </c>
      <c r="Q556" s="156">
        <v>28</v>
      </c>
      <c r="R556" s="156">
        <v>27</v>
      </c>
      <c r="S556" s="156">
        <v>32</v>
      </c>
      <c r="T556" s="156">
        <v>26</v>
      </c>
    </row>
    <row r="557" spans="1:21" ht="17" thickBot="1" x14ac:dyDescent="0.25">
      <c r="A557" s="38">
        <v>1</v>
      </c>
      <c r="B557" s="167"/>
      <c r="C557" s="167"/>
      <c r="D557" s="167"/>
      <c r="E557" s="167"/>
      <c r="F557" s="156"/>
      <c r="G557" s="156"/>
      <c r="H557" s="156"/>
      <c r="I557" s="156"/>
      <c r="J557" s="156"/>
      <c r="K557" s="156"/>
      <c r="L557" s="156"/>
      <c r="M557" s="156">
        <v>20</v>
      </c>
      <c r="N557" s="187">
        <v>32</v>
      </c>
      <c r="O557" s="187">
        <v>46</v>
      </c>
      <c r="P557" s="187">
        <v>23</v>
      </c>
      <c r="Q557" s="187">
        <v>37</v>
      </c>
      <c r="R557" s="187">
        <v>27</v>
      </c>
      <c r="S557" s="187">
        <v>28</v>
      </c>
      <c r="T557" s="200">
        <v>34</v>
      </c>
    </row>
    <row r="558" spans="1:21" ht="17" thickBot="1" x14ac:dyDescent="0.25">
      <c r="A558" s="38">
        <v>2</v>
      </c>
      <c r="B558" s="167"/>
      <c r="C558" s="167"/>
      <c r="D558" s="167"/>
      <c r="E558" s="167"/>
      <c r="F558" s="156"/>
      <c r="G558" s="156"/>
      <c r="H558" s="156"/>
      <c r="I558" s="156"/>
      <c r="J558" s="156"/>
      <c r="K558" s="156"/>
      <c r="L558" s="156"/>
      <c r="M558" s="156"/>
      <c r="N558" s="187">
        <v>20</v>
      </c>
      <c r="O558" s="187">
        <v>29</v>
      </c>
      <c r="P558" s="187">
        <v>36</v>
      </c>
      <c r="Q558" s="187">
        <v>22</v>
      </c>
      <c r="R558" s="187">
        <v>33</v>
      </c>
      <c r="S558" s="187">
        <v>27</v>
      </c>
      <c r="T558" s="200">
        <v>27</v>
      </c>
    </row>
    <row r="559" spans="1:21" ht="17" thickBot="1" x14ac:dyDescent="0.25">
      <c r="A559" s="38">
        <v>3</v>
      </c>
      <c r="B559" s="167"/>
      <c r="C559" s="167"/>
      <c r="D559" s="167"/>
      <c r="E559" s="167"/>
      <c r="F559" s="156"/>
      <c r="G559" s="156"/>
      <c r="H559" s="156"/>
      <c r="I559" s="156"/>
      <c r="J559" s="156"/>
      <c r="K559" s="156"/>
      <c r="L559" s="156"/>
      <c r="M559" s="156"/>
      <c r="N559" s="187"/>
      <c r="O559" s="187">
        <v>19</v>
      </c>
      <c r="P559" s="187">
        <v>32</v>
      </c>
      <c r="Q559" s="187">
        <v>35</v>
      </c>
      <c r="R559" s="187">
        <v>26</v>
      </c>
      <c r="S559" s="187">
        <v>34</v>
      </c>
      <c r="T559" s="200">
        <v>22</v>
      </c>
    </row>
    <row r="560" spans="1:21" ht="17" thickBot="1" x14ac:dyDescent="0.25">
      <c r="A560" s="38">
        <v>4</v>
      </c>
      <c r="B560" s="167"/>
      <c r="C560" s="167"/>
      <c r="D560" s="167"/>
      <c r="E560" s="167"/>
      <c r="F560" s="156"/>
      <c r="G560" s="156"/>
      <c r="H560" s="156"/>
      <c r="I560" s="156"/>
      <c r="J560" s="156"/>
      <c r="K560" s="156"/>
      <c r="L560" s="156"/>
      <c r="M560" s="156"/>
      <c r="N560" s="187"/>
      <c r="O560" s="187"/>
      <c r="P560" s="187">
        <v>18</v>
      </c>
      <c r="Q560" s="187">
        <v>32</v>
      </c>
      <c r="R560" s="187">
        <v>33</v>
      </c>
      <c r="S560" s="187">
        <v>25</v>
      </c>
      <c r="T560" s="200">
        <v>35</v>
      </c>
    </row>
    <row r="561" spans="1:20" ht="17" thickBot="1" x14ac:dyDescent="0.25">
      <c r="A561" s="38">
        <v>5</v>
      </c>
      <c r="B561" s="167"/>
      <c r="C561" s="167"/>
      <c r="D561" s="167"/>
      <c r="E561" s="167"/>
      <c r="F561" s="156"/>
      <c r="G561" s="156"/>
      <c r="H561" s="156"/>
      <c r="I561" s="156"/>
      <c r="J561" s="156"/>
      <c r="K561" s="156"/>
      <c r="L561" s="156"/>
      <c r="M561" s="156"/>
      <c r="N561" s="187"/>
      <c r="O561" s="187"/>
      <c r="P561" s="187"/>
      <c r="Q561" s="187">
        <v>16</v>
      </c>
      <c r="R561" s="187">
        <v>33</v>
      </c>
      <c r="S561" s="187">
        <v>33</v>
      </c>
      <c r="T561" s="200">
        <v>21</v>
      </c>
    </row>
    <row r="562" spans="1:20" ht="17" thickBot="1" x14ac:dyDescent="0.25">
      <c r="A562" s="38">
        <v>6</v>
      </c>
      <c r="B562" s="123">
        <v>60</v>
      </c>
      <c r="C562" s="123">
        <v>103</v>
      </c>
      <c r="D562" s="123">
        <v>101</v>
      </c>
      <c r="E562" s="123">
        <v>62</v>
      </c>
      <c r="F562" s="156">
        <f>27+56+30</f>
        <v>113</v>
      </c>
      <c r="G562" s="156">
        <v>88</v>
      </c>
      <c r="H562" s="156">
        <v>83</v>
      </c>
      <c r="I562" s="156">
        <v>76</v>
      </c>
      <c r="J562" s="156">
        <v>69</v>
      </c>
      <c r="K562" s="156">
        <v>89</v>
      </c>
      <c r="L562" s="156">
        <v>89</v>
      </c>
      <c r="M562" s="156">
        <v>78</v>
      </c>
      <c r="N562" s="187">
        <v>90</v>
      </c>
      <c r="O562" s="187">
        <v>90</v>
      </c>
      <c r="P562" s="187">
        <v>84</v>
      </c>
      <c r="Q562" s="187">
        <v>88</v>
      </c>
      <c r="R562" s="187">
        <v>95</v>
      </c>
      <c r="S562" s="187">
        <v>113</v>
      </c>
      <c r="T562" s="200">
        <v>108</v>
      </c>
    </row>
    <row r="563" spans="1:20" ht="17" thickBot="1" x14ac:dyDescent="0.25">
      <c r="A563" s="38">
        <v>7</v>
      </c>
      <c r="B563" s="123">
        <v>78</v>
      </c>
      <c r="C563" s="123">
        <v>56</v>
      </c>
      <c r="D563" s="123">
        <v>89</v>
      </c>
      <c r="E563" s="123">
        <v>82</v>
      </c>
      <c r="F563" s="156">
        <f>22+54</f>
        <v>76</v>
      </c>
      <c r="G563" s="156">
        <v>102</v>
      </c>
      <c r="H563" s="156">
        <v>85</v>
      </c>
      <c r="I563" s="156">
        <v>77</v>
      </c>
      <c r="J563" s="156">
        <v>74</v>
      </c>
      <c r="K563" s="156">
        <v>60</v>
      </c>
      <c r="L563" s="156">
        <v>84</v>
      </c>
      <c r="M563" s="156">
        <v>78</v>
      </c>
      <c r="N563" s="187">
        <v>78</v>
      </c>
      <c r="O563" s="187">
        <v>88</v>
      </c>
      <c r="P563" s="187">
        <v>89</v>
      </c>
      <c r="Q563" s="187">
        <v>84</v>
      </c>
      <c r="R563" s="187">
        <v>80</v>
      </c>
      <c r="S563" s="187">
        <v>90</v>
      </c>
      <c r="T563" s="200">
        <v>110</v>
      </c>
    </row>
    <row r="564" spans="1:20" ht="17" thickBot="1" x14ac:dyDescent="0.25">
      <c r="A564" s="38">
        <v>8</v>
      </c>
      <c r="B564" s="123">
        <v>55</v>
      </c>
      <c r="C564" s="123">
        <v>73</v>
      </c>
      <c r="D564" s="123">
        <v>55</v>
      </c>
      <c r="E564" s="123">
        <v>88</v>
      </c>
      <c r="F564" s="156">
        <v>82</v>
      </c>
      <c r="G564" s="156">
        <v>69</v>
      </c>
      <c r="H564" s="156">
        <v>95</v>
      </c>
      <c r="I564" s="156">
        <v>80</v>
      </c>
      <c r="J564" s="156">
        <v>73</v>
      </c>
      <c r="K564" s="156">
        <v>68</v>
      </c>
      <c r="L564" s="156">
        <v>58</v>
      </c>
      <c r="M564" s="156">
        <v>78</v>
      </c>
      <c r="N564" s="187">
        <v>77</v>
      </c>
      <c r="O564" s="187">
        <v>72</v>
      </c>
      <c r="P564" s="187">
        <v>84</v>
      </c>
      <c r="Q564" s="187">
        <v>87</v>
      </c>
      <c r="R564" s="187">
        <v>84</v>
      </c>
      <c r="S564" s="187">
        <v>75</v>
      </c>
      <c r="T564" s="200">
        <v>87</v>
      </c>
    </row>
    <row r="565" spans="1:20" ht="17" thickBot="1" x14ac:dyDescent="0.25">
      <c r="A565" s="38">
        <v>9</v>
      </c>
      <c r="B565" s="123">
        <v>70</v>
      </c>
      <c r="C565" s="123">
        <v>47</v>
      </c>
      <c r="D565" s="123">
        <v>74</v>
      </c>
      <c r="E565" s="123">
        <v>48</v>
      </c>
      <c r="F565" s="156">
        <v>79</v>
      </c>
      <c r="G565" s="156">
        <v>71</v>
      </c>
      <c r="H565" s="156">
        <v>66</v>
      </c>
      <c r="I565" s="156">
        <v>90</v>
      </c>
      <c r="J565" s="156">
        <v>80</v>
      </c>
      <c r="K565" s="156">
        <v>67</v>
      </c>
      <c r="L565" s="156">
        <v>65</v>
      </c>
      <c r="M565" s="156">
        <v>53</v>
      </c>
      <c r="N565" s="187">
        <v>75</v>
      </c>
      <c r="O565" s="187">
        <v>72</v>
      </c>
      <c r="P565" s="187">
        <v>67</v>
      </c>
      <c r="Q565" s="187">
        <v>71</v>
      </c>
      <c r="R565" s="187">
        <v>83</v>
      </c>
      <c r="S565" s="187">
        <v>77</v>
      </c>
      <c r="T565" s="200">
        <v>67</v>
      </c>
    </row>
    <row r="566" spans="1:20" ht="17" thickBot="1" x14ac:dyDescent="0.25">
      <c r="A566" s="38">
        <v>10</v>
      </c>
      <c r="B566" s="123">
        <v>33</v>
      </c>
      <c r="C566" s="123">
        <v>55</v>
      </c>
      <c r="D566" s="123">
        <v>41</v>
      </c>
      <c r="E566" s="123">
        <v>61</v>
      </c>
      <c r="F566" s="156">
        <v>45</v>
      </c>
      <c r="G566" s="156">
        <v>59</v>
      </c>
      <c r="H566" s="156">
        <v>56</v>
      </c>
      <c r="I566" s="156">
        <v>61</v>
      </c>
      <c r="J566" s="156">
        <v>73</v>
      </c>
      <c r="K566" s="156">
        <v>66</v>
      </c>
      <c r="L566" s="156">
        <v>52</v>
      </c>
      <c r="M566" s="156">
        <v>54</v>
      </c>
      <c r="N566" s="187">
        <v>53</v>
      </c>
      <c r="O566" s="187">
        <v>65</v>
      </c>
      <c r="P566" s="187">
        <v>63</v>
      </c>
      <c r="Q566" s="187">
        <v>62</v>
      </c>
      <c r="R566" s="187">
        <v>65</v>
      </c>
      <c r="S566" s="187">
        <v>78</v>
      </c>
      <c r="T566" s="200">
        <v>66</v>
      </c>
    </row>
    <row r="567" spans="1:20" ht="17" thickBot="1" x14ac:dyDescent="0.25">
      <c r="A567" s="38">
        <v>11</v>
      </c>
      <c r="B567" s="123">
        <v>34</v>
      </c>
      <c r="C567" s="123">
        <v>33</v>
      </c>
      <c r="D567" s="123">
        <v>59</v>
      </c>
      <c r="E567" s="123">
        <v>44</v>
      </c>
      <c r="F567" s="156">
        <v>59</v>
      </c>
      <c r="G567" s="156">
        <v>43</v>
      </c>
      <c r="H567" s="156">
        <v>55</v>
      </c>
      <c r="I567" s="156">
        <v>45</v>
      </c>
      <c r="J567" s="156">
        <v>49</v>
      </c>
      <c r="K567" s="156">
        <v>69</v>
      </c>
      <c r="L567" s="156">
        <v>61</v>
      </c>
      <c r="M567" s="156">
        <v>48</v>
      </c>
      <c r="N567" s="187">
        <v>49</v>
      </c>
      <c r="O567" s="187">
        <v>49</v>
      </c>
      <c r="P567" s="187">
        <v>52</v>
      </c>
      <c r="Q567" s="187">
        <v>53</v>
      </c>
      <c r="R567" s="187">
        <v>59</v>
      </c>
      <c r="S567" s="187">
        <v>59</v>
      </c>
      <c r="T567" s="200">
        <v>72</v>
      </c>
    </row>
    <row r="568" spans="1:20" ht="17" thickBot="1" x14ac:dyDescent="0.25">
      <c r="A568" s="38">
        <v>12</v>
      </c>
      <c r="B568" s="123">
        <v>16</v>
      </c>
      <c r="C568" s="123">
        <v>25</v>
      </c>
      <c r="D568" s="123">
        <v>21</v>
      </c>
      <c r="E568" s="123">
        <v>50</v>
      </c>
      <c r="F568" s="156">
        <v>31</v>
      </c>
      <c r="G568" s="156">
        <v>42</v>
      </c>
      <c r="H568" s="156">
        <v>42</v>
      </c>
      <c r="I568" s="156">
        <v>53</v>
      </c>
      <c r="J568" s="156">
        <v>37</v>
      </c>
      <c r="K568" s="156">
        <v>48</v>
      </c>
      <c r="L568" s="156">
        <v>69</v>
      </c>
      <c r="M568" s="156">
        <v>58</v>
      </c>
      <c r="N568" s="187">
        <v>43</v>
      </c>
      <c r="O568" s="187">
        <v>49</v>
      </c>
      <c r="P568" s="187">
        <v>48</v>
      </c>
      <c r="Q568" s="187">
        <v>51</v>
      </c>
      <c r="R568" s="187">
        <v>51</v>
      </c>
      <c r="S568" s="187">
        <v>48</v>
      </c>
      <c r="T568" s="200">
        <v>56</v>
      </c>
    </row>
    <row r="569" spans="1:20" ht="18" thickBot="1" x14ac:dyDescent="0.25">
      <c r="A569" s="38" t="s">
        <v>13</v>
      </c>
      <c r="B569" s="123"/>
      <c r="C569" s="123"/>
      <c r="D569" s="123"/>
      <c r="E569" s="123"/>
      <c r="F569" s="156"/>
      <c r="G569" s="156"/>
      <c r="H569" s="156"/>
      <c r="I569" s="156"/>
      <c r="J569" s="156"/>
      <c r="K569" s="156"/>
      <c r="L569" s="156"/>
      <c r="M569" s="156"/>
      <c r="N569" s="156"/>
      <c r="O569" s="156"/>
      <c r="P569" s="156"/>
      <c r="Q569" s="156"/>
      <c r="R569" s="156"/>
      <c r="S569" s="156"/>
      <c r="T569" s="156"/>
    </row>
    <row r="570" spans="1:20" ht="18" thickBot="1" x14ac:dyDescent="0.25">
      <c r="A570" s="60" t="s">
        <v>14</v>
      </c>
      <c r="B570" s="159">
        <f>SUM(B556:B568)</f>
        <v>346</v>
      </c>
      <c r="C570" s="159">
        <f>SUM(C556:C568)</f>
        <v>392</v>
      </c>
      <c r="D570" s="159">
        <f>SUM(D556:D568)</f>
        <v>440</v>
      </c>
      <c r="E570" s="159">
        <f>SUM(E556:E568)</f>
        <v>435</v>
      </c>
      <c r="F570" s="159">
        <f t="shared" ref="F570:K570" si="307">SUM(F556:F568)</f>
        <v>485</v>
      </c>
      <c r="G570" s="159">
        <f t="shared" si="307"/>
        <v>474</v>
      </c>
      <c r="H570" s="159">
        <f t="shared" si="307"/>
        <v>482</v>
      </c>
      <c r="I570" s="159">
        <f t="shared" si="307"/>
        <v>482</v>
      </c>
      <c r="J570" s="159">
        <f t="shared" si="307"/>
        <v>455</v>
      </c>
      <c r="K570" s="159">
        <f t="shared" si="307"/>
        <v>467</v>
      </c>
      <c r="L570" s="159">
        <f t="shared" ref="L570:Q570" si="308">SUM(L556:L568)</f>
        <v>478</v>
      </c>
      <c r="M570" s="159">
        <f t="shared" si="308"/>
        <v>497</v>
      </c>
      <c r="N570" s="159">
        <f t="shared" si="308"/>
        <v>552</v>
      </c>
      <c r="O570" s="159">
        <f t="shared" si="308"/>
        <v>616</v>
      </c>
      <c r="P570" s="159">
        <f t="shared" si="308"/>
        <v>628</v>
      </c>
      <c r="Q570" s="159">
        <f t="shared" si="308"/>
        <v>666</v>
      </c>
      <c r="R570" s="159">
        <f t="shared" ref="R570:S570" si="309">SUM(R556:R568)</f>
        <v>696</v>
      </c>
      <c r="S570" s="159">
        <f t="shared" si="309"/>
        <v>719</v>
      </c>
      <c r="T570" s="199">
        <f t="shared" ref="T570" si="310">SUM(T556:T568)</f>
        <v>731</v>
      </c>
    </row>
    <row r="571" spans="1:20" ht="35" thickBot="1" x14ac:dyDescent="0.25">
      <c r="A571" s="60" t="s">
        <v>51</v>
      </c>
      <c r="B571" s="149"/>
      <c r="C571" s="160">
        <f>((C570-B570)/B570)</f>
        <v>0.13294797687861271</v>
      </c>
      <c r="D571" s="160">
        <f>((D570-C570)/C570)</f>
        <v>0.12244897959183673</v>
      </c>
      <c r="E571" s="160">
        <f>((E570-D570)/D570)</f>
        <v>-1.1363636363636364E-2</v>
      </c>
      <c r="F571" s="160">
        <f>((F570-E570)/E570)</f>
        <v>0.11494252873563218</v>
      </c>
      <c r="G571" s="160">
        <f t="shared" ref="G571:L571" si="311">((G570-F570)/F570)</f>
        <v>-2.268041237113402E-2</v>
      </c>
      <c r="H571" s="160">
        <f t="shared" si="311"/>
        <v>1.6877637130801686E-2</v>
      </c>
      <c r="I571" s="160">
        <f t="shared" si="311"/>
        <v>0</v>
      </c>
      <c r="J571" s="160">
        <f t="shared" si="311"/>
        <v>-5.6016597510373446E-2</v>
      </c>
      <c r="K571" s="160">
        <f t="shared" si="311"/>
        <v>2.6373626373626374E-2</v>
      </c>
      <c r="L571" s="160">
        <f t="shared" si="311"/>
        <v>2.3554603854389723E-2</v>
      </c>
      <c r="M571" s="160">
        <f t="shared" ref="M571:T571" si="312">((M570-L570)/L570)</f>
        <v>3.9748953974895397E-2</v>
      </c>
      <c r="N571" s="160">
        <f t="shared" si="312"/>
        <v>0.11066398390342053</v>
      </c>
      <c r="O571" s="160">
        <f t="shared" si="312"/>
        <v>0.11594202898550725</v>
      </c>
      <c r="P571" s="160">
        <f t="shared" si="312"/>
        <v>1.948051948051948E-2</v>
      </c>
      <c r="Q571" s="160">
        <f t="shared" si="312"/>
        <v>6.0509554140127389E-2</v>
      </c>
      <c r="R571" s="160">
        <f t="shared" si="312"/>
        <v>4.5045045045045043E-2</v>
      </c>
      <c r="S571" s="160">
        <f t="shared" si="312"/>
        <v>3.3045977011494254E-2</v>
      </c>
      <c r="T571" s="160">
        <f t="shared" si="312"/>
        <v>1.6689847009735744E-2</v>
      </c>
    </row>
    <row r="572" spans="1:20" ht="52" thickBot="1" x14ac:dyDescent="0.25">
      <c r="A572" s="60" t="s">
        <v>16</v>
      </c>
      <c r="B572" s="160"/>
      <c r="C572" s="160"/>
      <c r="D572" s="160"/>
      <c r="E572" s="160"/>
      <c r="F572" s="160"/>
      <c r="G572" s="160">
        <f t="shared" ref="G572:T572" si="313">(G570-B570)/B570</f>
        <v>0.36994219653179189</v>
      </c>
      <c r="H572" s="160">
        <f t="shared" si="313"/>
        <v>0.22959183673469388</v>
      </c>
      <c r="I572" s="160">
        <f t="shared" si="313"/>
        <v>9.5454545454545459E-2</v>
      </c>
      <c r="J572" s="160">
        <f t="shared" si="313"/>
        <v>4.5977011494252873E-2</v>
      </c>
      <c r="K572" s="160">
        <f t="shared" si="313"/>
        <v>-3.711340206185567E-2</v>
      </c>
      <c r="L572" s="160">
        <f t="shared" si="313"/>
        <v>8.4388185654008432E-3</v>
      </c>
      <c r="M572" s="160">
        <f t="shared" si="313"/>
        <v>3.1120331950207469E-2</v>
      </c>
      <c r="N572" s="160">
        <f t="shared" si="313"/>
        <v>0.14522821576763487</v>
      </c>
      <c r="O572" s="160">
        <f t="shared" si="313"/>
        <v>0.35384615384615387</v>
      </c>
      <c r="P572" s="160">
        <f t="shared" si="313"/>
        <v>0.34475374732334046</v>
      </c>
      <c r="Q572" s="160">
        <f t="shared" si="313"/>
        <v>0.39330543933054396</v>
      </c>
      <c r="R572" s="160">
        <f t="shared" si="313"/>
        <v>0.40040241448692154</v>
      </c>
      <c r="S572" s="160">
        <f t="shared" si="313"/>
        <v>0.30253623188405798</v>
      </c>
      <c r="T572" s="160">
        <f t="shared" si="313"/>
        <v>0.18668831168831168</v>
      </c>
    </row>
    <row r="573" spans="1:20" ht="52" thickBot="1" x14ac:dyDescent="0.25">
      <c r="A573" s="60" t="s">
        <v>17</v>
      </c>
      <c r="B573" s="160"/>
      <c r="C573" s="160"/>
      <c r="D573" s="160"/>
      <c r="E573" s="160"/>
      <c r="F573" s="160"/>
      <c r="G573" s="160"/>
      <c r="H573" s="160"/>
      <c r="I573" s="160"/>
      <c r="J573" s="160"/>
      <c r="K573" s="160"/>
      <c r="L573" s="160">
        <f t="shared" ref="L573:T573" si="314">(L570-B570)/B570</f>
        <v>0.38150289017341038</v>
      </c>
      <c r="M573" s="160">
        <f t="shared" si="314"/>
        <v>0.26785714285714285</v>
      </c>
      <c r="N573" s="160">
        <f t="shared" si="314"/>
        <v>0.25454545454545452</v>
      </c>
      <c r="O573" s="160">
        <f t="shared" si="314"/>
        <v>0.41609195402298849</v>
      </c>
      <c r="P573" s="160">
        <f t="shared" si="314"/>
        <v>0.29484536082474228</v>
      </c>
      <c r="Q573" s="160">
        <f t="shared" si="314"/>
        <v>0.4050632911392405</v>
      </c>
      <c r="R573" s="160">
        <f t="shared" si="314"/>
        <v>0.44398340248962653</v>
      </c>
      <c r="S573" s="160">
        <f t="shared" si="314"/>
        <v>0.49170124481327798</v>
      </c>
      <c r="T573" s="160">
        <f t="shared" si="314"/>
        <v>0.60659340659340655</v>
      </c>
    </row>
    <row r="574" spans="1:20" ht="35" thickBot="1" x14ac:dyDescent="0.25">
      <c r="A574" s="60" t="s">
        <v>18</v>
      </c>
      <c r="B574" s="154">
        <v>13370</v>
      </c>
      <c r="C574" s="154">
        <v>13307</v>
      </c>
      <c r="D574" s="154">
        <v>13170</v>
      </c>
      <c r="E574" s="154">
        <v>13064</v>
      </c>
      <c r="F574" s="154">
        <v>13329</v>
      </c>
      <c r="G574" s="92">
        <v>13718</v>
      </c>
      <c r="H574" s="92">
        <v>14018</v>
      </c>
      <c r="I574" s="92">
        <v>14002</v>
      </c>
      <c r="J574" s="92">
        <v>13212</v>
      </c>
      <c r="K574" s="92">
        <v>12988</v>
      </c>
      <c r="L574" s="92">
        <v>12995</v>
      </c>
      <c r="M574" s="92">
        <v>12975</v>
      </c>
      <c r="N574" s="92">
        <v>13113</v>
      </c>
      <c r="O574" s="92">
        <v>13464</v>
      </c>
      <c r="P574" s="92">
        <v>13634</v>
      </c>
      <c r="Q574" s="92">
        <v>13664</v>
      </c>
      <c r="R574" s="92">
        <v>13734</v>
      </c>
      <c r="S574" s="92">
        <v>13581</v>
      </c>
      <c r="T574" s="92">
        <v>13920</v>
      </c>
    </row>
    <row r="575" spans="1:20" ht="52" thickBot="1" x14ac:dyDescent="0.25">
      <c r="A575" s="60" t="s">
        <v>19</v>
      </c>
      <c r="B575" s="160"/>
      <c r="C575" s="160">
        <f t="shared" ref="C575:T575" si="315">(C574-B574)/B574</f>
        <v>-4.7120418848167539E-3</v>
      </c>
      <c r="D575" s="160">
        <f t="shared" si="315"/>
        <v>-1.0295333283234388E-2</v>
      </c>
      <c r="E575" s="160">
        <f t="shared" si="315"/>
        <v>-8.0485952923310556E-3</v>
      </c>
      <c r="F575" s="160">
        <f t="shared" si="315"/>
        <v>2.0284751990202084E-2</v>
      </c>
      <c r="G575" s="160">
        <f t="shared" si="315"/>
        <v>2.9184484957611223E-2</v>
      </c>
      <c r="H575" s="160">
        <f t="shared" si="315"/>
        <v>2.1869077124945326E-2</v>
      </c>
      <c r="I575" s="160">
        <f t="shared" si="315"/>
        <v>-1.1413896418889999E-3</v>
      </c>
      <c r="J575" s="160">
        <f t="shared" si="315"/>
        <v>-5.642051135552064E-2</v>
      </c>
      <c r="K575" s="160">
        <f t="shared" si="315"/>
        <v>-1.6954283984256736E-2</v>
      </c>
      <c r="L575" s="160">
        <f t="shared" si="315"/>
        <v>5.3895903911302737E-4</v>
      </c>
      <c r="M575" s="160">
        <f t="shared" si="315"/>
        <v>-1.5390534821085034E-3</v>
      </c>
      <c r="N575" s="160">
        <f t="shared" si="315"/>
        <v>1.0635838150289017E-2</v>
      </c>
      <c r="O575" s="160">
        <f t="shared" si="315"/>
        <v>2.6767330130404943E-2</v>
      </c>
      <c r="P575" s="160">
        <f t="shared" si="315"/>
        <v>1.2626262626262626E-2</v>
      </c>
      <c r="Q575" s="160">
        <f t="shared" si="315"/>
        <v>2.2003813994425701E-3</v>
      </c>
      <c r="R575" s="160">
        <f t="shared" si="315"/>
        <v>5.1229508196721308E-3</v>
      </c>
      <c r="S575" s="160">
        <f t="shared" si="315"/>
        <v>-1.1140235910878113E-2</v>
      </c>
      <c r="T575" s="160">
        <f t="shared" si="315"/>
        <v>2.4961343052794346E-2</v>
      </c>
    </row>
    <row r="576" spans="1:20" ht="52" thickBot="1" x14ac:dyDescent="0.25">
      <c r="A576" s="60" t="s">
        <v>20</v>
      </c>
      <c r="B576" s="160"/>
      <c r="C576" s="160"/>
      <c r="D576" s="160"/>
      <c r="E576" s="160"/>
      <c r="F576" s="160"/>
      <c r="G576" s="160">
        <f t="shared" ref="G576:T576" si="316">(G574-B574)/B574</f>
        <v>2.6028421839940166E-2</v>
      </c>
      <c r="H576" s="160">
        <f t="shared" si="316"/>
        <v>5.3430525287442701E-2</v>
      </c>
      <c r="I576" s="160">
        <f t="shared" si="316"/>
        <v>6.3173880030372054E-2</v>
      </c>
      <c r="J576" s="160">
        <f t="shared" si="316"/>
        <v>1.1328842620943049E-2</v>
      </c>
      <c r="K576" s="160">
        <f t="shared" si="316"/>
        <v>-2.5583314577237601E-2</v>
      </c>
      <c r="L576" s="160">
        <f t="shared" si="316"/>
        <v>-5.2704475871118241E-2</v>
      </c>
      <c r="M576" s="160">
        <f t="shared" si="316"/>
        <v>-7.440433728063918E-2</v>
      </c>
      <c r="N576" s="160">
        <f t="shared" si="316"/>
        <v>-6.349092986716183E-2</v>
      </c>
      <c r="O576" s="160">
        <f t="shared" si="316"/>
        <v>1.9073569482288829E-2</v>
      </c>
      <c r="P576" s="160">
        <f t="shared" si="316"/>
        <v>4.9738219895287955E-2</v>
      </c>
      <c r="Q576" s="160">
        <f t="shared" si="316"/>
        <v>5.1481338976529435E-2</v>
      </c>
      <c r="R576" s="160">
        <f t="shared" si="316"/>
        <v>5.8497109826589594E-2</v>
      </c>
      <c r="S576" s="160">
        <f t="shared" si="316"/>
        <v>3.568977350720659E-2</v>
      </c>
      <c r="T576" s="160">
        <f t="shared" si="316"/>
        <v>3.3868092691622102E-2</v>
      </c>
    </row>
    <row r="577" spans="1:21" ht="52" thickBot="1" x14ac:dyDescent="0.25">
      <c r="A577" s="60" t="s">
        <v>21</v>
      </c>
      <c r="B577" s="160"/>
      <c r="C577" s="160"/>
      <c r="D577" s="160"/>
      <c r="E577" s="160"/>
      <c r="F577" s="160"/>
      <c r="G577" s="160"/>
      <c r="H577" s="160"/>
      <c r="I577" s="160"/>
      <c r="J577" s="160"/>
      <c r="K577" s="160"/>
      <c r="L577" s="160">
        <f t="shared" ref="L577:T577" si="317">(L574-B574)/B574</f>
        <v>-2.8047868362004489E-2</v>
      </c>
      <c r="M577" s="160">
        <f t="shared" si="317"/>
        <v>-2.4949274817765085E-2</v>
      </c>
      <c r="N577" s="160">
        <f t="shared" si="317"/>
        <v>-4.3280182232346238E-3</v>
      </c>
      <c r="O577" s="160">
        <f t="shared" si="317"/>
        <v>3.061849357011635E-2</v>
      </c>
      <c r="P577" s="160">
        <f t="shared" si="317"/>
        <v>2.2882436791957388E-2</v>
      </c>
      <c r="Q577" s="160">
        <f t="shared" si="317"/>
        <v>-3.9364338824901587E-3</v>
      </c>
      <c r="R577" s="160">
        <f t="shared" si="317"/>
        <v>-2.0259666143529746E-2</v>
      </c>
      <c r="S577" s="160">
        <f t="shared" si="317"/>
        <v>-3.0067133266676187E-2</v>
      </c>
      <c r="T577" s="160">
        <f t="shared" si="317"/>
        <v>5.3587647593097185E-2</v>
      </c>
    </row>
    <row r="578" spans="1:21" ht="18" thickBot="1" x14ac:dyDescent="0.25">
      <c r="A578" s="60" t="s">
        <v>22</v>
      </c>
      <c r="B578" s="160">
        <f>B570/B574</f>
        <v>2.5878833208676139E-2</v>
      </c>
      <c r="C578" s="160">
        <f>C570/C574</f>
        <v>2.9458179905312992E-2</v>
      </c>
      <c r="D578" s="160">
        <f>D570/D574</f>
        <v>3.3409263477600606E-2</v>
      </c>
      <c r="E578" s="160">
        <f>E570/E574</f>
        <v>3.3297611757501532E-2</v>
      </c>
      <c r="F578" s="160">
        <f>F570/F574</f>
        <v>3.6386825718358468E-2</v>
      </c>
      <c r="G578" s="160">
        <f t="shared" ref="G578:L578" si="318">G570/G574</f>
        <v>3.4553141857413615E-2</v>
      </c>
      <c r="H578" s="160">
        <f t="shared" si="318"/>
        <v>3.4384362961906119E-2</v>
      </c>
      <c r="I578" s="160">
        <f t="shared" si="318"/>
        <v>3.4423653763748036E-2</v>
      </c>
      <c r="J578" s="160">
        <f t="shared" si="318"/>
        <v>3.4438389343021493E-2</v>
      </c>
      <c r="K578" s="160">
        <f t="shared" si="318"/>
        <v>3.59562673236834E-2</v>
      </c>
      <c r="L578" s="160">
        <f t="shared" si="318"/>
        <v>3.6783378222393227E-2</v>
      </c>
      <c r="M578" s="160">
        <f t="shared" ref="M578:N578" si="319">M570/M574</f>
        <v>3.8304431599229284E-2</v>
      </c>
      <c r="N578" s="160">
        <f t="shared" si="319"/>
        <v>4.2095630290551363E-2</v>
      </c>
      <c r="O578" s="160">
        <f t="shared" ref="O578:P578" si="320">O570/O574</f>
        <v>4.5751633986928102E-2</v>
      </c>
      <c r="P578" s="160">
        <f t="shared" si="320"/>
        <v>4.6061317294997801E-2</v>
      </c>
      <c r="Q578" s="160">
        <f t="shared" ref="Q578:R578" si="321">Q570/Q574</f>
        <v>4.8741217798594846E-2</v>
      </c>
      <c r="R578" s="160">
        <f t="shared" si="321"/>
        <v>5.0677151594582789E-2</v>
      </c>
      <c r="S578" s="160">
        <f t="shared" ref="S578:T578" si="322">S570/S574</f>
        <v>5.2941609601649363E-2</v>
      </c>
      <c r="T578" s="160">
        <f t="shared" si="322"/>
        <v>5.2514367816091957E-2</v>
      </c>
    </row>
    <row r="579" spans="1:21" ht="52" thickBot="1" x14ac:dyDescent="0.25">
      <c r="A579" s="60" t="s">
        <v>23</v>
      </c>
      <c r="B579" s="160"/>
      <c r="C579" s="160">
        <f t="shared" ref="C579:K579" si="323">(C578-B578)</f>
        <v>3.579346696636853E-3</v>
      </c>
      <c r="D579" s="160">
        <f t="shared" si="323"/>
        <v>3.9510835722876142E-3</v>
      </c>
      <c r="E579" s="160">
        <f t="shared" si="323"/>
        <v>-1.1165172009907492E-4</v>
      </c>
      <c r="F579" s="160">
        <f t="shared" si="323"/>
        <v>3.0892139608569361E-3</v>
      </c>
      <c r="G579" s="160">
        <f t="shared" si="323"/>
        <v>-1.8336838609448528E-3</v>
      </c>
      <c r="H579" s="160">
        <f t="shared" si="323"/>
        <v>-1.6877889550749592E-4</v>
      </c>
      <c r="I579" s="160">
        <f t="shared" si="323"/>
        <v>3.9290801841916634E-5</v>
      </c>
      <c r="J579" s="160">
        <f t="shared" si="323"/>
        <v>1.4735579273457422E-5</v>
      </c>
      <c r="K579" s="160">
        <f t="shared" si="323"/>
        <v>1.5178779806619067E-3</v>
      </c>
      <c r="L579" s="160">
        <f t="shared" ref="L579:T579" si="324">(L578-K578)</f>
        <v>8.2711089870982774E-4</v>
      </c>
      <c r="M579" s="160">
        <f t="shared" si="324"/>
        <v>1.5210533768360568E-3</v>
      </c>
      <c r="N579" s="160">
        <f t="shared" si="324"/>
        <v>3.7911986913220785E-3</v>
      </c>
      <c r="O579" s="160">
        <f t="shared" si="324"/>
        <v>3.6560036963767389E-3</v>
      </c>
      <c r="P579" s="160">
        <f t="shared" si="324"/>
        <v>3.0968330806969979E-4</v>
      </c>
      <c r="Q579" s="160">
        <f t="shared" si="324"/>
        <v>2.679900503597045E-3</v>
      </c>
      <c r="R579" s="160">
        <f t="shared" si="324"/>
        <v>1.935933795987943E-3</v>
      </c>
      <c r="S579" s="160">
        <f t="shared" si="324"/>
        <v>2.2644580070665735E-3</v>
      </c>
      <c r="T579" s="160">
        <f t="shared" si="324"/>
        <v>-4.2724178555740566E-4</v>
      </c>
    </row>
    <row r="580" spans="1:21" ht="52" thickBot="1" x14ac:dyDescent="0.25">
      <c r="A580" s="60" t="s">
        <v>24</v>
      </c>
      <c r="B580" s="160"/>
      <c r="C580" s="160"/>
      <c r="D580" s="160"/>
      <c r="E580" s="160"/>
      <c r="F580" s="160"/>
      <c r="G580" s="160">
        <f>G578-B578</f>
        <v>8.6743086487374756E-3</v>
      </c>
      <c r="H580" s="160">
        <f t="shared" ref="H580:K580" si="325">H578-C578</f>
        <v>4.9261830565931267E-3</v>
      </c>
      <c r="I580" s="160">
        <f t="shared" si="325"/>
        <v>1.0143902861474291E-3</v>
      </c>
      <c r="J580" s="160">
        <f t="shared" si="325"/>
        <v>1.1407775855199614E-3</v>
      </c>
      <c r="K580" s="160">
        <f t="shared" si="325"/>
        <v>-4.3055839467506796E-4</v>
      </c>
      <c r="L580" s="160">
        <f t="shared" ref="L580:T580" si="326">L578-G578</f>
        <v>2.2302363649796125E-3</v>
      </c>
      <c r="M580" s="160">
        <f t="shared" si="326"/>
        <v>3.9200686373231652E-3</v>
      </c>
      <c r="N580" s="160">
        <f t="shared" si="326"/>
        <v>7.6719765268033271E-3</v>
      </c>
      <c r="O580" s="160">
        <f t="shared" si="326"/>
        <v>1.1313244643906609E-2</v>
      </c>
      <c r="P580" s="160">
        <f t="shared" si="326"/>
        <v>1.0105049971314402E-2</v>
      </c>
      <c r="Q580" s="160">
        <f t="shared" si="326"/>
        <v>1.1957839576201619E-2</v>
      </c>
      <c r="R580" s="160">
        <f t="shared" si="326"/>
        <v>1.2372719995353505E-2</v>
      </c>
      <c r="S580" s="160">
        <f t="shared" si="326"/>
        <v>1.0845979311098E-2</v>
      </c>
      <c r="T580" s="160">
        <f t="shared" si="326"/>
        <v>6.7627338291638556E-3</v>
      </c>
    </row>
    <row r="581" spans="1:21" ht="52" thickBot="1" x14ac:dyDescent="0.25">
      <c r="A581" s="60" t="s">
        <v>25</v>
      </c>
      <c r="B581" s="160"/>
      <c r="C581" s="160"/>
      <c r="D581" s="160"/>
      <c r="E581" s="160"/>
      <c r="F581" s="160"/>
      <c r="G581" s="160"/>
      <c r="H581" s="160"/>
      <c r="I581" s="160"/>
      <c r="J581" s="160"/>
      <c r="K581" s="160"/>
      <c r="L581" s="160">
        <f t="shared" ref="L581:T581" si="327">L578-B578</f>
        <v>1.0904545013717088E-2</v>
      </c>
      <c r="M581" s="160">
        <f t="shared" si="327"/>
        <v>8.8462516939162919E-3</v>
      </c>
      <c r="N581" s="160">
        <f t="shared" si="327"/>
        <v>8.6863668129507562E-3</v>
      </c>
      <c r="O581" s="160">
        <f t="shared" si="327"/>
        <v>1.245402222942657E-2</v>
      </c>
      <c r="P581" s="160">
        <f t="shared" si="327"/>
        <v>9.6744915766393338E-3</v>
      </c>
      <c r="Q581" s="160">
        <f t="shared" si="327"/>
        <v>1.4188075941181232E-2</v>
      </c>
      <c r="R581" s="160">
        <f t="shared" si="327"/>
        <v>1.629278863267667E-2</v>
      </c>
      <c r="S581" s="160">
        <f t="shared" si="327"/>
        <v>1.8517955837901327E-2</v>
      </c>
      <c r="T581" s="160">
        <f t="shared" si="327"/>
        <v>1.8075978473070464E-2</v>
      </c>
    </row>
    <row r="582" spans="1:21" ht="16" x14ac:dyDescent="0.2">
      <c r="A582" s="4"/>
      <c r="B582" s="6"/>
      <c r="C582" s="6"/>
      <c r="D582" s="6"/>
      <c r="E582" s="6"/>
      <c r="F582" s="6"/>
      <c r="G582" s="5"/>
      <c r="H582" s="5"/>
      <c r="I582" s="5"/>
      <c r="J582" s="5"/>
      <c r="K582" s="5"/>
      <c r="L582" s="5"/>
    </row>
    <row r="583" spans="1:21" ht="16" x14ac:dyDescent="0.2">
      <c r="A583" s="7" t="s">
        <v>112</v>
      </c>
      <c r="B583" s="7"/>
      <c r="C583" s="7"/>
      <c r="D583" s="7"/>
      <c r="E583" s="7"/>
      <c r="F583" s="7"/>
      <c r="G583" s="8"/>
      <c r="H583" s="8"/>
      <c r="I583" s="8"/>
      <c r="J583" s="8"/>
      <c r="K583" s="8"/>
      <c r="L583" s="8"/>
      <c r="M583" s="9"/>
    </row>
    <row r="584" spans="1:21" ht="17" thickBot="1" x14ac:dyDescent="0.25">
      <c r="A584" s="10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9"/>
    </row>
    <row r="585" spans="1:21" ht="35" thickBot="1" x14ac:dyDescent="0.25">
      <c r="A585" s="70" t="s">
        <v>44</v>
      </c>
      <c r="B585" s="54" t="s">
        <v>0</v>
      </c>
      <c r="C585" s="54" t="s">
        <v>1</v>
      </c>
      <c r="D585" s="54" t="s">
        <v>2</v>
      </c>
      <c r="E585" s="54" t="s">
        <v>3</v>
      </c>
      <c r="F585" s="54" t="s">
        <v>4</v>
      </c>
      <c r="G585" s="54" t="s">
        <v>5</v>
      </c>
      <c r="H585" s="54" t="s">
        <v>6</v>
      </c>
      <c r="I585" s="54" t="s">
        <v>7</v>
      </c>
      <c r="J585" s="54" t="s">
        <v>8</v>
      </c>
      <c r="K585" s="54" t="s">
        <v>9</v>
      </c>
      <c r="L585" s="54" t="s">
        <v>10</v>
      </c>
      <c r="M585" s="54" t="s">
        <v>66</v>
      </c>
      <c r="N585" s="54" t="s">
        <v>75</v>
      </c>
      <c r="O585" s="54" t="s">
        <v>76</v>
      </c>
      <c r="P585" s="54" t="s">
        <v>77</v>
      </c>
      <c r="Q585" s="54" t="s">
        <v>78</v>
      </c>
      <c r="R585" s="54" t="s">
        <v>79</v>
      </c>
      <c r="S585" s="54" t="s">
        <v>81</v>
      </c>
      <c r="T585" s="54" t="s">
        <v>87</v>
      </c>
      <c r="U585" s="70" t="s">
        <v>52</v>
      </c>
    </row>
    <row r="586" spans="1:21" ht="18" thickBot="1" x14ac:dyDescent="0.25">
      <c r="A586" s="71" t="s">
        <v>28</v>
      </c>
      <c r="B586" s="168"/>
      <c r="C586" s="168"/>
      <c r="D586" s="168"/>
      <c r="E586" s="168"/>
      <c r="F586" s="168"/>
      <c r="G586" s="168"/>
      <c r="H586" s="168"/>
      <c r="I586" s="168"/>
      <c r="J586" s="168"/>
      <c r="K586" s="168"/>
      <c r="L586" s="168"/>
      <c r="M586" s="168">
        <f t="shared" ref="M586:R586" si="328">-M556</f>
        <v>-30</v>
      </c>
      <c r="N586" s="168">
        <f t="shared" si="328"/>
        <v>-35</v>
      </c>
      <c r="O586" s="168">
        <f t="shared" si="328"/>
        <v>-37</v>
      </c>
      <c r="P586" s="168">
        <f t="shared" si="328"/>
        <v>-32</v>
      </c>
      <c r="Q586" s="168">
        <f t="shared" si="328"/>
        <v>-28</v>
      </c>
      <c r="R586" s="168">
        <f t="shared" si="328"/>
        <v>-27</v>
      </c>
      <c r="S586" s="168">
        <f t="shared" ref="S586:T586" si="329">-S556</f>
        <v>-32</v>
      </c>
      <c r="T586" s="168">
        <f t="shared" si="329"/>
        <v>-26</v>
      </c>
      <c r="U586" s="168">
        <f>_xlfn.AGGREGATE(1,6,M586:S586)</f>
        <v>-31.571428571428573</v>
      </c>
    </row>
    <row r="587" spans="1:21" ht="18" thickBot="1" x14ac:dyDescent="0.25">
      <c r="A587" s="78">
        <v>1</v>
      </c>
      <c r="B587" s="85" t="s">
        <v>53</v>
      </c>
      <c r="C587" s="99"/>
      <c r="D587" s="99"/>
      <c r="E587" s="99"/>
      <c r="F587" s="99"/>
      <c r="G587" s="99"/>
      <c r="H587" s="168"/>
      <c r="I587" s="168"/>
      <c r="J587" s="168"/>
      <c r="K587" s="168"/>
      <c r="L587" s="168"/>
      <c r="M587" s="168">
        <f>-M557</f>
        <v>-20</v>
      </c>
      <c r="N587" s="168">
        <f t="shared" ref="N587:T587" si="330">M556-N557</f>
        <v>-2</v>
      </c>
      <c r="O587" s="168">
        <f t="shared" si="330"/>
        <v>-11</v>
      </c>
      <c r="P587" s="168">
        <f t="shared" si="330"/>
        <v>14</v>
      </c>
      <c r="Q587" s="168">
        <f t="shared" si="330"/>
        <v>-5</v>
      </c>
      <c r="R587" s="168">
        <f t="shared" si="330"/>
        <v>1</v>
      </c>
      <c r="S587" s="168">
        <f t="shared" si="330"/>
        <v>-1</v>
      </c>
      <c r="T587" s="168">
        <f t="shared" si="330"/>
        <v>-2</v>
      </c>
      <c r="U587" s="168">
        <f>_xlfn.AGGREGATE(1,6,M587:S587)</f>
        <v>-3.4285714285714284</v>
      </c>
    </row>
    <row r="588" spans="1:21" ht="18" thickBot="1" x14ac:dyDescent="0.25">
      <c r="A588" s="78">
        <v>2</v>
      </c>
      <c r="B588" s="85" t="s">
        <v>53</v>
      </c>
      <c r="C588" s="99"/>
      <c r="D588" s="99"/>
      <c r="E588" s="99"/>
      <c r="F588" s="99"/>
      <c r="G588" s="99"/>
      <c r="H588" s="168"/>
      <c r="I588" s="168"/>
      <c r="J588" s="168"/>
      <c r="K588" s="168"/>
      <c r="L588" s="168"/>
      <c r="M588" s="168"/>
      <c r="N588" s="168">
        <f t="shared" ref="N588:T588" si="331">M558-N559</f>
        <v>0</v>
      </c>
      <c r="O588" s="168">
        <f t="shared" si="331"/>
        <v>1</v>
      </c>
      <c r="P588" s="168">
        <f t="shared" si="331"/>
        <v>-3</v>
      </c>
      <c r="Q588" s="168">
        <f t="shared" si="331"/>
        <v>1</v>
      </c>
      <c r="R588" s="168">
        <f t="shared" si="331"/>
        <v>-4</v>
      </c>
      <c r="S588" s="168">
        <f t="shared" si="331"/>
        <v>-1</v>
      </c>
      <c r="T588" s="168">
        <f t="shared" si="331"/>
        <v>5</v>
      </c>
      <c r="U588" s="168">
        <f>_xlfn.AGGREGATE(1,6,M588:S588)</f>
        <v>-1</v>
      </c>
    </row>
    <row r="589" spans="1:21" ht="18" thickBot="1" x14ac:dyDescent="0.25">
      <c r="A589" s="78">
        <v>3</v>
      </c>
      <c r="B589" s="85" t="s">
        <v>53</v>
      </c>
      <c r="C589" s="99"/>
      <c r="D589" s="99"/>
      <c r="E589" s="99"/>
      <c r="F589" s="99"/>
      <c r="G589" s="99"/>
      <c r="H589" s="168"/>
      <c r="I589" s="168"/>
      <c r="J589" s="168"/>
      <c r="K589" s="168"/>
      <c r="L589" s="168"/>
      <c r="M589" s="168"/>
      <c r="N589" s="168"/>
      <c r="O589" s="168">
        <f t="shared" ref="O589:T589" si="332">N558-O559</f>
        <v>1</v>
      </c>
      <c r="P589" s="168">
        <f t="shared" si="332"/>
        <v>-3</v>
      </c>
      <c r="Q589" s="168">
        <f t="shared" si="332"/>
        <v>1</v>
      </c>
      <c r="R589" s="168">
        <f t="shared" si="332"/>
        <v>-4</v>
      </c>
      <c r="S589" s="168">
        <f t="shared" si="332"/>
        <v>-1</v>
      </c>
      <c r="T589" s="168">
        <f t="shared" si="332"/>
        <v>5</v>
      </c>
      <c r="U589" s="168">
        <f>_xlfn.AGGREGATE(1,6,M589:S589)</f>
        <v>-1.2</v>
      </c>
    </row>
    <row r="590" spans="1:21" ht="18" thickBot="1" x14ac:dyDescent="0.25">
      <c r="A590" s="78">
        <v>4</v>
      </c>
      <c r="B590" s="85" t="s">
        <v>53</v>
      </c>
      <c r="C590" s="99"/>
      <c r="D590" s="99"/>
      <c r="E590" s="99"/>
      <c r="F590" s="99"/>
      <c r="G590" s="99"/>
      <c r="H590" s="168"/>
      <c r="I590" s="168"/>
      <c r="J590" s="168"/>
      <c r="K590" s="168"/>
      <c r="L590" s="168"/>
      <c r="M590" s="168"/>
      <c r="N590" s="168"/>
      <c r="O590" s="168"/>
      <c r="P590" s="168">
        <f>O559-P560</f>
        <v>1</v>
      </c>
      <c r="Q590" s="168">
        <f>P559-Q560</f>
        <v>0</v>
      </c>
      <c r="R590" s="168">
        <f>Q559-R560</f>
        <v>2</v>
      </c>
      <c r="S590" s="168">
        <f>R559-S560</f>
        <v>1</v>
      </c>
      <c r="T590" s="168">
        <f>S559-T560</f>
        <v>-1</v>
      </c>
      <c r="U590" s="168">
        <f>_xlfn.AGGREGATE(1,6,M590:S590)</f>
        <v>1</v>
      </c>
    </row>
    <row r="591" spans="1:21" ht="18" thickBot="1" x14ac:dyDescent="0.25">
      <c r="A591" s="78">
        <v>5</v>
      </c>
      <c r="B591" s="85" t="s">
        <v>53</v>
      </c>
      <c r="C591" s="85" t="s">
        <v>53</v>
      </c>
      <c r="D591" s="85" t="s">
        <v>53</v>
      </c>
      <c r="E591" s="85" t="s">
        <v>53</v>
      </c>
      <c r="F591" s="85" t="s">
        <v>53</v>
      </c>
      <c r="G591" s="85" t="s">
        <v>53</v>
      </c>
      <c r="H591" s="85" t="s">
        <v>53</v>
      </c>
      <c r="I591" s="85" t="s">
        <v>53</v>
      </c>
      <c r="J591" s="85" t="s">
        <v>53</v>
      </c>
      <c r="K591" s="85" t="s">
        <v>53</v>
      </c>
      <c r="L591" s="85" t="s">
        <v>53</v>
      </c>
      <c r="M591" s="85" t="s">
        <v>53</v>
      </c>
      <c r="N591" s="85" t="s">
        <v>53</v>
      </c>
      <c r="O591" s="85" t="s">
        <v>53</v>
      </c>
      <c r="P591" s="85" t="s">
        <v>53</v>
      </c>
      <c r="Q591" s="85" t="s">
        <v>53</v>
      </c>
      <c r="R591" s="85" t="s">
        <v>53</v>
      </c>
      <c r="S591" s="85" t="s">
        <v>53</v>
      </c>
      <c r="T591" s="205">
        <f>S560-T561</f>
        <v>4</v>
      </c>
      <c r="U591" s="85" t="s">
        <v>53</v>
      </c>
    </row>
    <row r="592" spans="1:21" ht="18" thickBot="1" x14ac:dyDescent="0.25">
      <c r="A592" s="78">
        <v>6</v>
      </c>
      <c r="B592" s="85" t="s">
        <v>53</v>
      </c>
      <c r="C592" s="99">
        <f t="shared" ref="C592:T598" si="333">B561-C562</f>
        <v>-103</v>
      </c>
      <c r="D592" s="99">
        <f t="shared" si="333"/>
        <v>-101</v>
      </c>
      <c r="E592" s="99">
        <f t="shared" si="333"/>
        <v>-62</v>
      </c>
      <c r="F592" s="99">
        <f t="shared" si="333"/>
        <v>-113</v>
      </c>
      <c r="G592" s="99">
        <f t="shared" si="333"/>
        <v>-88</v>
      </c>
      <c r="H592" s="168">
        <f t="shared" si="333"/>
        <v>-83</v>
      </c>
      <c r="I592" s="168">
        <f t="shared" si="333"/>
        <v>-76</v>
      </c>
      <c r="J592" s="168">
        <f t="shared" si="333"/>
        <v>-69</v>
      </c>
      <c r="K592" s="168">
        <f t="shared" si="333"/>
        <v>-89</v>
      </c>
      <c r="L592" s="168">
        <f t="shared" si="333"/>
        <v>-89</v>
      </c>
      <c r="M592" s="168">
        <f t="shared" ref="M592:T593" si="334">L561-M562</f>
        <v>-78</v>
      </c>
      <c r="N592" s="168">
        <f t="shared" si="334"/>
        <v>-90</v>
      </c>
      <c r="O592" s="168">
        <f t="shared" si="334"/>
        <v>-90</v>
      </c>
      <c r="P592" s="168">
        <f t="shared" si="334"/>
        <v>-84</v>
      </c>
      <c r="Q592" s="168">
        <f t="shared" si="334"/>
        <v>-88</v>
      </c>
      <c r="R592" s="168">
        <f t="shared" si="334"/>
        <v>-79</v>
      </c>
      <c r="S592" s="168">
        <f t="shared" si="334"/>
        <v>-80</v>
      </c>
      <c r="T592" s="168">
        <f>S561-T562</f>
        <v>-75</v>
      </c>
      <c r="U592" s="168">
        <f t="shared" ref="U592:U598" si="335">_xlfn.AGGREGATE(1,6,C592:S592)</f>
        <v>-86</v>
      </c>
    </row>
    <row r="593" spans="1:21" ht="18" thickBot="1" x14ac:dyDescent="0.25">
      <c r="A593" s="78">
        <v>7</v>
      </c>
      <c r="B593" s="85" t="s">
        <v>53</v>
      </c>
      <c r="C593" s="99">
        <f t="shared" si="333"/>
        <v>4</v>
      </c>
      <c r="D593" s="99">
        <f t="shared" si="333"/>
        <v>14</v>
      </c>
      <c r="E593" s="99">
        <f t="shared" si="333"/>
        <v>19</v>
      </c>
      <c r="F593" s="99">
        <f t="shared" si="333"/>
        <v>-14</v>
      </c>
      <c r="G593" s="99">
        <f t="shared" si="333"/>
        <v>11</v>
      </c>
      <c r="H593" s="168">
        <f t="shared" si="333"/>
        <v>3</v>
      </c>
      <c r="I593" s="168">
        <f t="shared" si="333"/>
        <v>6</v>
      </c>
      <c r="J593" s="168">
        <f t="shared" si="333"/>
        <v>2</v>
      </c>
      <c r="K593" s="168">
        <f t="shared" si="333"/>
        <v>9</v>
      </c>
      <c r="L593" s="168">
        <f t="shared" si="333"/>
        <v>5</v>
      </c>
      <c r="M593" s="168">
        <f t="shared" si="334"/>
        <v>11</v>
      </c>
      <c r="N593" s="168">
        <f t="shared" si="334"/>
        <v>0</v>
      </c>
      <c r="O593" s="168">
        <f t="shared" si="334"/>
        <v>2</v>
      </c>
      <c r="P593" s="168">
        <f t="shared" si="334"/>
        <v>1</v>
      </c>
      <c r="Q593" s="168">
        <f t="shared" si="334"/>
        <v>0</v>
      </c>
      <c r="R593" s="168">
        <f t="shared" si="334"/>
        <v>8</v>
      </c>
      <c r="S593" s="168">
        <f t="shared" si="334"/>
        <v>5</v>
      </c>
      <c r="T593" s="168">
        <f t="shared" si="334"/>
        <v>3</v>
      </c>
      <c r="U593" s="168">
        <f t="shared" si="335"/>
        <v>5.0588235294117645</v>
      </c>
    </row>
    <row r="594" spans="1:21" ht="18" thickBot="1" x14ac:dyDescent="0.25">
      <c r="A594" s="78">
        <v>8</v>
      </c>
      <c r="B594" s="85" t="s">
        <v>53</v>
      </c>
      <c r="C594" s="99">
        <f t="shared" si="333"/>
        <v>5</v>
      </c>
      <c r="D594" s="99">
        <f t="shared" si="333"/>
        <v>1</v>
      </c>
      <c r="E594" s="99">
        <f t="shared" si="333"/>
        <v>1</v>
      </c>
      <c r="F594" s="99">
        <f t="shared" si="333"/>
        <v>0</v>
      </c>
      <c r="G594" s="99">
        <f t="shared" si="333"/>
        <v>7</v>
      </c>
      <c r="H594" s="168">
        <f t="shared" si="333"/>
        <v>7</v>
      </c>
      <c r="I594" s="168">
        <f t="shared" si="333"/>
        <v>5</v>
      </c>
      <c r="J594" s="168">
        <f t="shared" si="333"/>
        <v>4</v>
      </c>
      <c r="K594" s="168">
        <f t="shared" si="333"/>
        <v>6</v>
      </c>
      <c r="L594" s="168">
        <f t="shared" si="333"/>
        <v>2</v>
      </c>
      <c r="M594" s="168">
        <f t="shared" si="333"/>
        <v>6</v>
      </c>
      <c r="N594" s="168">
        <f t="shared" si="333"/>
        <v>1</v>
      </c>
      <c r="O594" s="168">
        <f t="shared" si="333"/>
        <v>6</v>
      </c>
      <c r="P594" s="168">
        <f t="shared" si="333"/>
        <v>4</v>
      </c>
      <c r="Q594" s="168">
        <f t="shared" si="333"/>
        <v>2</v>
      </c>
      <c r="R594" s="168">
        <f t="shared" si="333"/>
        <v>0</v>
      </c>
      <c r="S594" s="168">
        <f t="shared" si="333"/>
        <v>5</v>
      </c>
      <c r="T594" s="168">
        <f t="shared" si="333"/>
        <v>3</v>
      </c>
      <c r="U594" s="168">
        <f t="shared" si="335"/>
        <v>3.6470588235294117</v>
      </c>
    </row>
    <row r="595" spans="1:21" ht="18" thickBot="1" x14ac:dyDescent="0.25">
      <c r="A595" s="78">
        <v>9</v>
      </c>
      <c r="B595" s="85" t="s">
        <v>53</v>
      </c>
      <c r="C595" s="99">
        <f t="shared" si="333"/>
        <v>8</v>
      </c>
      <c r="D595" s="99">
        <f t="shared" si="333"/>
        <v>-1</v>
      </c>
      <c r="E595" s="99">
        <f t="shared" si="333"/>
        <v>7</v>
      </c>
      <c r="F595" s="99">
        <f t="shared" si="333"/>
        <v>9</v>
      </c>
      <c r="G595" s="99">
        <f t="shared" si="333"/>
        <v>11</v>
      </c>
      <c r="H595" s="168">
        <f t="shared" si="333"/>
        <v>3</v>
      </c>
      <c r="I595" s="168">
        <f t="shared" si="333"/>
        <v>5</v>
      </c>
      <c r="J595" s="168">
        <f t="shared" si="333"/>
        <v>0</v>
      </c>
      <c r="K595" s="168">
        <f t="shared" si="333"/>
        <v>6</v>
      </c>
      <c r="L595" s="168">
        <f t="shared" si="333"/>
        <v>3</v>
      </c>
      <c r="M595" s="168">
        <f t="shared" si="333"/>
        <v>5</v>
      </c>
      <c r="N595" s="168">
        <f t="shared" si="333"/>
        <v>3</v>
      </c>
      <c r="O595" s="168">
        <f t="shared" si="333"/>
        <v>5</v>
      </c>
      <c r="P595" s="168">
        <f t="shared" si="333"/>
        <v>5</v>
      </c>
      <c r="Q595" s="168">
        <f t="shared" si="333"/>
        <v>13</v>
      </c>
      <c r="R595" s="168">
        <f t="shared" si="333"/>
        <v>4</v>
      </c>
      <c r="S595" s="168">
        <f t="shared" si="333"/>
        <v>7</v>
      </c>
      <c r="T595" s="168">
        <f t="shared" si="333"/>
        <v>8</v>
      </c>
      <c r="U595" s="168">
        <f t="shared" si="335"/>
        <v>5.4705882352941178</v>
      </c>
    </row>
    <row r="596" spans="1:21" ht="18" thickBot="1" x14ac:dyDescent="0.25">
      <c r="A596" s="78">
        <v>10</v>
      </c>
      <c r="B596" s="85" t="s">
        <v>53</v>
      </c>
      <c r="C596" s="99">
        <f t="shared" si="333"/>
        <v>15</v>
      </c>
      <c r="D596" s="99">
        <f t="shared" si="333"/>
        <v>6</v>
      </c>
      <c r="E596" s="99">
        <f t="shared" si="333"/>
        <v>13</v>
      </c>
      <c r="F596" s="99">
        <f t="shared" si="333"/>
        <v>3</v>
      </c>
      <c r="G596" s="99">
        <f t="shared" si="333"/>
        <v>20</v>
      </c>
      <c r="H596" s="168">
        <f t="shared" si="333"/>
        <v>15</v>
      </c>
      <c r="I596" s="168">
        <f t="shared" si="333"/>
        <v>5</v>
      </c>
      <c r="J596" s="168">
        <f t="shared" si="333"/>
        <v>17</v>
      </c>
      <c r="K596" s="168">
        <f t="shared" si="333"/>
        <v>14</v>
      </c>
      <c r="L596" s="168">
        <f t="shared" si="333"/>
        <v>15</v>
      </c>
      <c r="M596" s="168">
        <f t="shared" si="333"/>
        <v>11</v>
      </c>
      <c r="N596" s="168">
        <f t="shared" si="333"/>
        <v>0</v>
      </c>
      <c r="O596" s="168">
        <f t="shared" si="333"/>
        <v>10</v>
      </c>
      <c r="P596" s="168">
        <f t="shared" si="333"/>
        <v>9</v>
      </c>
      <c r="Q596" s="168">
        <f t="shared" si="333"/>
        <v>5</v>
      </c>
      <c r="R596" s="168">
        <f t="shared" si="333"/>
        <v>6</v>
      </c>
      <c r="S596" s="168">
        <f t="shared" si="333"/>
        <v>5</v>
      </c>
      <c r="T596" s="168">
        <f t="shared" si="333"/>
        <v>11</v>
      </c>
      <c r="U596" s="168">
        <f t="shared" si="335"/>
        <v>9.9411764705882355</v>
      </c>
    </row>
    <row r="597" spans="1:21" ht="18" thickBot="1" x14ac:dyDescent="0.25">
      <c r="A597" s="78">
        <v>11</v>
      </c>
      <c r="B597" s="85" t="s">
        <v>53</v>
      </c>
      <c r="C597" s="99">
        <f t="shared" si="333"/>
        <v>0</v>
      </c>
      <c r="D597" s="99">
        <f t="shared" si="333"/>
        <v>-4</v>
      </c>
      <c r="E597" s="99">
        <f t="shared" si="333"/>
        <v>-3</v>
      </c>
      <c r="F597" s="99">
        <f t="shared" si="333"/>
        <v>2</v>
      </c>
      <c r="G597" s="99">
        <f t="shared" si="333"/>
        <v>2</v>
      </c>
      <c r="H597" s="168">
        <f t="shared" si="333"/>
        <v>4</v>
      </c>
      <c r="I597" s="168">
        <f t="shared" si="333"/>
        <v>11</v>
      </c>
      <c r="J597" s="168">
        <f t="shared" si="333"/>
        <v>12</v>
      </c>
      <c r="K597" s="168">
        <f t="shared" si="333"/>
        <v>4</v>
      </c>
      <c r="L597" s="168">
        <f t="shared" si="333"/>
        <v>5</v>
      </c>
      <c r="M597" s="168">
        <f t="shared" si="333"/>
        <v>4</v>
      </c>
      <c r="N597" s="168">
        <f t="shared" si="333"/>
        <v>5</v>
      </c>
      <c r="O597" s="168">
        <f t="shared" si="333"/>
        <v>4</v>
      </c>
      <c r="P597" s="168">
        <f t="shared" si="333"/>
        <v>13</v>
      </c>
      <c r="Q597" s="168">
        <f t="shared" si="333"/>
        <v>10</v>
      </c>
      <c r="R597" s="168">
        <f t="shared" si="333"/>
        <v>3</v>
      </c>
      <c r="S597" s="168">
        <f t="shared" si="333"/>
        <v>6</v>
      </c>
      <c r="T597" s="168">
        <f t="shared" si="333"/>
        <v>6</v>
      </c>
      <c r="U597" s="168">
        <f t="shared" si="335"/>
        <v>4.5882352941176467</v>
      </c>
    </row>
    <row r="598" spans="1:21" ht="18" thickBot="1" x14ac:dyDescent="0.25">
      <c r="A598" s="78">
        <v>12</v>
      </c>
      <c r="B598" s="85" t="s">
        <v>53</v>
      </c>
      <c r="C598" s="99">
        <f t="shared" si="333"/>
        <v>9</v>
      </c>
      <c r="D598" s="99">
        <f t="shared" si="333"/>
        <v>12</v>
      </c>
      <c r="E598" s="99">
        <f t="shared" si="333"/>
        <v>9</v>
      </c>
      <c r="F598" s="99">
        <f t="shared" si="333"/>
        <v>13</v>
      </c>
      <c r="G598" s="99">
        <f t="shared" si="333"/>
        <v>17</v>
      </c>
      <c r="H598" s="168">
        <f t="shared" si="333"/>
        <v>1</v>
      </c>
      <c r="I598" s="168">
        <f t="shared" si="333"/>
        <v>2</v>
      </c>
      <c r="J598" s="168">
        <f t="shared" si="333"/>
        <v>8</v>
      </c>
      <c r="K598" s="168">
        <f t="shared" si="333"/>
        <v>1</v>
      </c>
      <c r="L598" s="168">
        <f t="shared" si="333"/>
        <v>0</v>
      </c>
      <c r="M598" s="168">
        <f t="shared" si="333"/>
        <v>3</v>
      </c>
      <c r="N598" s="168">
        <f t="shared" si="333"/>
        <v>5</v>
      </c>
      <c r="O598" s="168">
        <f t="shared" si="333"/>
        <v>0</v>
      </c>
      <c r="P598" s="168">
        <f t="shared" si="333"/>
        <v>1</v>
      </c>
      <c r="Q598" s="168">
        <f t="shared" si="333"/>
        <v>1</v>
      </c>
      <c r="R598" s="168">
        <f t="shared" si="333"/>
        <v>2</v>
      </c>
      <c r="S598" s="168">
        <f t="shared" si="333"/>
        <v>11</v>
      </c>
      <c r="T598" s="168">
        <f t="shared" si="333"/>
        <v>3</v>
      </c>
      <c r="U598" s="168">
        <f t="shared" si="335"/>
        <v>5.5882352941176467</v>
      </c>
    </row>
    <row r="599" spans="1:21" ht="18" thickBot="1" x14ac:dyDescent="0.25">
      <c r="A599" s="47" t="s">
        <v>47</v>
      </c>
      <c r="B599" s="85" t="s">
        <v>59</v>
      </c>
      <c r="C599" s="95" t="s">
        <v>46</v>
      </c>
      <c r="D599" s="95" t="s">
        <v>46</v>
      </c>
      <c r="E599" s="95" t="s">
        <v>46</v>
      </c>
      <c r="F599" s="95" t="s">
        <v>46</v>
      </c>
      <c r="G599" s="95" t="s">
        <v>46</v>
      </c>
      <c r="H599" s="95" t="s">
        <v>46</v>
      </c>
      <c r="I599" s="95" t="s">
        <v>46</v>
      </c>
      <c r="J599" s="95" t="s">
        <v>46</v>
      </c>
      <c r="K599" s="95" t="s">
        <v>46</v>
      </c>
      <c r="L599" s="95" t="s">
        <v>46</v>
      </c>
      <c r="M599" s="95" t="s">
        <v>46</v>
      </c>
      <c r="N599" s="95" t="s">
        <v>46</v>
      </c>
      <c r="O599" s="95" t="s">
        <v>46</v>
      </c>
      <c r="P599" s="95" t="s">
        <v>46</v>
      </c>
      <c r="Q599" s="95" t="s">
        <v>46</v>
      </c>
      <c r="R599" s="95" t="s">
        <v>46</v>
      </c>
      <c r="S599" s="95" t="s">
        <v>46</v>
      </c>
      <c r="T599" s="99" t="s">
        <v>46</v>
      </c>
      <c r="U599" s="168" t="s">
        <v>46</v>
      </c>
    </row>
    <row r="600" spans="1:21" ht="18" thickBot="1" x14ac:dyDescent="0.25">
      <c r="A600" s="47" t="s">
        <v>54</v>
      </c>
      <c r="B600" s="85" t="s">
        <v>59</v>
      </c>
      <c r="C600" s="95" t="s">
        <v>46</v>
      </c>
      <c r="D600" s="95" t="s">
        <v>46</v>
      </c>
      <c r="E600" s="95" t="s">
        <v>46</v>
      </c>
      <c r="F600" s="95" t="s">
        <v>46</v>
      </c>
      <c r="G600" s="95">
        <f t="shared" ref="G600:T600" si="336">B563-G568</f>
        <v>36</v>
      </c>
      <c r="H600" s="95">
        <f t="shared" si="336"/>
        <v>14</v>
      </c>
      <c r="I600" s="95">
        <f t="shared" si="336"/>
        <v>36</v>
      </c>
      <c r="J600" s="95">
        <f t="shared" si="336"/>
        <v>45</v>
      </c>
      <c r="K600" s="95">
        <f t="shared" si="336"/>
        <v>28</v>
      </c>
      <c r="L600" s="95">
        <f t="shared" si="336"/>
        <v>33</v>
      </c>
      <c r="M600" s="95">
        <f t="shared" si="336"/>
        <v>27</v>
      </c>
      <c r="N600" s="95">
        <f t="shared" si="336"/>
        <v>34</v>
      </c>
      <c r="O600" s="95">
        <f t="shared" si="336"/>
        <v>25</v>
      </c>
      <c r="P600" s="95">
        <f t="shared" si="336"/>
        <v>12</v>
      </c>
      <c r="Q600" s="95">
        <f t="shared" si="336"/>
        <v>33</v>
      </c>
      <c r="R600" s="95">
        <f t="shared" si="336"/>
        <v>27</v>
      </c>
      <c r="S600" s="95">
        <f t="shared" si="336"/>
        <v>30</v>
      </c>
      <c r="T600" s="99">
        <f t="shared" si="336"/>
        <v>32</v>
      </c>
      <c r="U600" s="168">
        <f>_xlfn.AGGREGATE(1,6,C600:S600)</f>
        <v>29.23076923076923</v>
      </c>
    </row>
    <row r="601" spans="1:21" ht="16" x14ac:dyDescent="0.2">
      <c r="A601" s="32"/>
      <c r="B601" s="33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</row>
    <row r="602" spans="1:21" ht="16" x14ac:dyDescent="0.2">
      <c r="A602" s="7" t="s">
        <v>113</v>
      </c>
      <c r="B602" s="7"/>
      <c r="C602" s="7"/>
      <c r="D602" s="7"/>
      <c r="E602" s="7"/>
      <c r="F602" s="7"/>
      <c r="G602" s="7"/>
      <c r="H602" s="8"/>
      <c r="I602" s="8"/>
      <c r="J602" s="8"/>
      <c r="K602" s="8"/>
      <c r="L602" s="8"/>
      <c r="M602" s="9"/>
    </row>
    <row r="603" spans="1:21" ht="17" thickBot="1" x14ac:dyDescent="0.25">
      <c r="A603" s="10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9"/>
    </row>
    <row r="604" spans="1:21" ht="35" thickBot="1" x14ac:dyDescent="0.25">
      <c r="A604" s="70" t="s">
        <v>44</v>
      </c>
      <c r="B604" s="54" t="s">
        <v>0</v>
      </c>
      <c r="C604" s="54" t="s">
        <v>1</v>
      </c>
      <c r="D604" s="54" t="s">
        <v>2</v>
      </c>
      <c r="E604" s="54" t="s">
        <v>3</v>
      </c>
      <c r="F604" s="54" t="s">
        <v>4</v>
      </c>
      <c r="G604" s="54" t="s">
        <v>5</v>
      </c>
      <c r="H604" s="54" t="s">
        <v>6</v>
      </c>
      <c r="I604" s="54" t="s">
        <v>7</v>
      </c>
      <c r="J604" s="54" t="s">
        <v>8</v>
      </c>
      <c r="K604" s="54" t="s">
        <v>9</v>
      </c>
      <c r="L604" s="54" t="s">
        <v>10</v>
      </c>
      <c r="M604" s="54" t="s">
        <v>66</v>
      </c>
      <c r="N604" s="54" t="s">
        <v>75</v>
      </c>
      <c r="O604" s="54" t="s">
        <v>76</v>
      </c>
      <c r="P604" s="54" t="s">
        <v>77</v>
      </c>
      <c r="Q604" s="54" t="s">
        <v>78</v>
      </c>
      <c r="R604" s="54" t="s">
        <v>79</v>
      </c>
      <c r="S604" s="54" t="s">
        <v>81</v>
      </c>
      <c r="T604" s="54" t="s">
        <v>87</v>
      </c>
      <c r="U604" s="70" t="s">
        <v>52</v>
      </c>
    </row>
    <row r="605" spans="1:21" ht="18" thickBot="1" x14ac:dyDescent="0.25">
      <c r="A605" s="78">
        <v>1</v>
      </c>
      <c r="B605" s="93" t="s">
        <v>42</v>
      </c>
      <c r="C605" s="49"/>
      <c r="D605" s="49"/>
      <c r="E605" s="49"/>
      <c r="F605" s="49"/>
      <c r="G605" s="49"/>
      <c r="H605" s="96"/>
      <c r="I605" s="96"/>
      <c r="J605" s="96"/>
      <c r="K605" s="96"/>
      <c r="L605" s="96"/>
      <c r="M605" s="96"/>
      <c r="N605" s="96">
        <f t="shared" ref="N605:T606" si="337">(M556-N557)/M556</f>
        <v>-6.6666666666666666E-2</v>
      </c>
      <c r="O605" s="96">
        <f t="shared" si="337"/>
        <v>-0.31428571428571428</v>
      </c>
      <c r="P605" s="96">
        <f t="shared" si="337"/>
        <v>0.3783783783783784</v>
      </c>
      <c r="Q605" s="96">
        <f t="shared" si="337"/>
        <v>-0.15625</v>
      </c>
      <c r="R605" s="96">
        <f t="shared" si="337"/>
        <v>3.5714285714285712E-2</v>
      </c>
      <c r="S605" s="96">
        <f t="shared" si="337"/>
        <v>-3.7037037037037035E-2</v>
      </c>
      <c r="T605" s="96">
        <f>(S556-T557)/S556</f>
        <v>-6.25E-2</v>
      </c>
      <c r="U605" s="97">
        <f>_xlfn.AGGREGATE(1,6,N605:S605)</f>
        <v>-2.6691125649458979E-2</v>
      </c>
    </row>
    <row r="606" spans="1:21" ht="18" thickBot="1" x14ac:dyDescent="0.25">
      <c r="A606" s="78">
        <v>2</v>
      </c>
      <c r="B606" s="93" t="s">
        <v>42</v>
      </c>
      <c r="C606" s="49"/>
      <c r="D606" s="49"/>
      <c r="E606" s="49"/>
      <c r="F606" s="49"/>
      <c r="G606" s="49"/>
      <c r="H606" s="96"/>
      <c r="I606" s="96"/>
      <c r="J606" s="96"/>
      <c r="K606" s="96"/>
      <c r="L606" s="96"/>
      <c r="M606" s="96"/>
      <c r="N606" s="96">
        <f t="shared" si="337"/>
        <v>0</v>
      </c>
      <c r="O606" s="96">
        <f t="shared" si="337"/>
        <v>9.375E-2</v>
      </c>
      <c r="P606" s="96">
        <f t="shared" si="337"/>
        <v>0.21739130434782608</v>
      </c>
      <c r="Q606" s="96">
        <f t="shared" si="337"/>
        <v>4.3478260869565216E-2</v>
      </c>
      <c r="R606" s="96">
        <f t="shared" si="337"/>
        <v>0.10810810810810811</v>
      </c>
      <c r="S606" s="96">
        <f t="shared" si="337"/>
        <v>0</v>
      </c>
      <c r="T606" s="96">
        <f t="shared" si="337"/>
        <v>3.5714285714285712E-2</v>
      </c>
      <c r="U606" s="97">
        <f>_xlfn.AGGREGATE(1,6,N606:S606)</f>
        <v>7.7121278887583231E-2</v>
      </c>
    </row>
    <row r="607" spans="1:21" ht="18" thickBot="1" x14ac:dyDescent="0.25">
      <c r="A607" s="78">
        <v>3</v>
      </c>
      <c r="B607" s="93" t="s">
        <v>42</v>
      </c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96">
        <f t="shared" ref="O607:T607" si="338">(N558-O559)/N558</f>
        <v>0.05</v>
      </c>
      <c r="P607" s="96">
        <f t="shared" si="338"/>
        <v>-0.10344827586206896</v>
      </c>
      <c r="Q607" s="96">
        <f t="shared" si="338"/>
        <v>2.7777777777777776E-2</v>
      </c>
      <c r="R607" s="96">
        <f t="shared" si="338"/>
        <v>-0.18181818181818182</v>
      </c>
      <c r="S607" s="96">
        <f t="shared" si="338"/>
        <v>-3.0303030303030304E-2</v>
      </c>
      <c r="T607" s="96">
        <f t="shared" si="338"/>
        <v>0.18518518518518517</v>
      </c>
      <c r="U607" s="97">
        <f>_xlfn.AGGREGATE(1,6,N607:S607)</f>
        <v>-4.7558342041100661E-2</v>
      </c>
    </row>
    <row r="608" spans="1:21" ht="18" thickBot="1" x14ac:dyDescent="0.25">
      <c r="A608" s="78">
        <v>4</v>
      </c>
      <c r="B608" s="93" t="s">
        <v>42</v>
      </c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96"/>
      <c r="P608" s="96">
        <f>(O559-P560)/O559</f>
        <v>5.2631578947368418E-2</v>
      </c>
      <c r="Q608" s="96">
        <f>(P559-Q560)/P559</f>
        <v>0</v>
      </c>
      <c r="R608" s="96">
        <f>(Q559-R560)/Q559</f>
        <v>5.7142857142857141E-2</v>
      </c>
      <c r="S608" s="96">
        <f>(R559-S560)/R559</f>
        <v>3.8461538461538464E-2</v>
      </c>
      <c r="T608" s="96">
        <f>(S559-T560)/S559</f>
        <v>-2.9411764705882353E-2</v>
      </c>
      <c r="U608" s="97">
        <f>_xlfn.AGGREGATE(1,6,N608:S608)</f>
        <v>3.7058993637941004E-2</v>
      </c>
    </row>
    <row r="609" spans="1:22" ht="18" thickBot="1" x14ac:dyDescent="0.25">
      <c r="A609" s="78">
        <v>5</v>
      </c>
      <c r="B609" s="93" t="s">
        <v>42</v>
      </c>
      <c r="C609" s="93" t="s">
        <v>42</v>
      </c>
      <c r="D609" s="93" t="s">
        <v>42</v>
      </c>
      <c r="E609" s="93" t="s">
        <v>42</v>
      </c>
      <c r="F609" s="93" t="s">
        <v>42</v>
      </c>
      <c r="G609" s="93" t="s">
        <v>42</v>
      </c>
      <c r="H609" s="93" t="s">
        <v>42</v>
      </c>
      <c r="I609" s="93" t="s">
        <v>42</v>
      </c>
      <c r="J609" s="93" t="s">
        <v>42</v>
      </c>
      <c r="K609" s="93" t="s">
        <v>42</v>
      </c>
      <c r="L609" s="93" t="s">
        <v>42</v>
      </c>
      <c r="M609" s="93" t="s">
        <v>42</v>
      </c>
      <c r="N609" s="93" t="s">
        <v>42</v>
      </c>
      <c r="O609" s="93" t="s">
        <v>42</v>
      </c>
      <c r="P609" s="93" t="s">
        <v>42</v>
      </c>
      <c r="Q609" s="93" t="s">
        <v>42</v>
      </c>
      <c r="R609" s="93" t="s">
        <v>42</v>
      </c>
      <c r="S609" s="93" t="s">
        <v>42</v>
      </c>
      <c r="T609" s="222">
        <f>(S560-T561)/S560</f>
        <v>0.16</v>
      </c>
      <c r="U609" s="93" t="s">
        <v>42</v>
      </c>
      <c r="V609" s="221"/>
    </row>
    <row r="610" spans="1:22" ht="18" thickBot="1" x14ac:dyDescent="0.25">
      <c r="A610" s="78">
        <v>6</v>
      </c>
      <c r="B610" s="93" t="s">
        <v>42</v>
      </c>
      <c r="C610" s="93" t="s">
        <v>42</v>
      </c>
      <c r="D610" s="93" t="s">
        <v>42</v>
      </c>
      <c r="E610" s="93" t="s">
        <v>42</v>
      </c>
      <c r="F610" s="93" t="s">
        <v>42</v>
      </c>
      <c r="G610" s="93" t="s">
        <v>42</v>
      </c>
      <c r="H610" s="93" t="s">
        <v>42</v>
      </c>
      <c r="I610" s="93" t="s">
        <v>42</v>
      </c>
      <c r="J610" s="93" t="s">
        <v>42</v>
      </c>
      <c r="K610" s="93" t="s">
        <v>42</v>
      </c>
      <c r="L610" s="93" t="s">
        <v>42</v>
      </c>
      <c r="M610" s="93" t="s">
        <v>42</v>
      </c>
      <c r="N610" s="93" t="s">
        <v>42</v>
      </c>
      <c r="O610" s="93" t="s">
        <v>42</v>
      </c>
      <c r="P610" s="93" t="s">
        <v>42</v>
      </c>
      <c r="Q610" s="93" t="s">
        <v>42</v>
      </c>
      <c r="R610" s="93" t="s">
        <v>42</v>
      </c>
      <c r="S610" s="93" t="s">
        <v>42</v>
      </c>
      <c r="T610" s="222">
        <f>(S561-T562)/S561</f>
        <v>-2.2727272727272729</v>
      </c>
      <c r="U610" s="93" t="s">
        <v>42</v>
      </c>
    </row>
    <row r="611" spans="1:22" ht="18" thickBot="1" x14ac:dyDescent="0.25">
      <c r="A611" s="78">
        <v>7</v>
      </c>
      <c r="B611" s="93" t="s">
        <v>42</v>
      </c>
      <c r="C611" s="45">
        <f t="shared" ref="C611:T616" si="339">(B562-C563)/B562</f>
        <v>6.6666666666666666E-2</v>
      </c>
      <c r="D611" s="45">
        <f t="shared" si="339"/>
        <v>0.13592233009708737</v>
      </c>
      <c r="E611" s="45">
        <f t="shared" si="339"/>
        <v>0.18811881188118812</v>
      </c>
      <c r="F611" s="45">
        <f t="shared" si="339"/>
        <v>-0.22580645161290322</v>
      </c>
      <c r="G611" s="45">
        <f t="shared" si="339"/>
        <v>9.7345132743362831E-2</v>
      </c>
      <c r="H611" s="45">
        <f t="shared" si="339"/>
        <v>3.4090909090909088E-2</v>
      </c>
      <c r="I611" s="45">
        <f t="shared" si="339"/>
        <v>7.2289156626506021E-2</v>
      </c>
      <c r="J611" s="45">
        <f t="shared" si="339"/>
        <v>2.6315789473684209E-2</v>
      </c>
      <c r="K611" s="45">
        <f t="shared" si="339"/>
        <v>0.13043478260869565</v>
      </c>
      <c r="L611" s="45">
        <f t="shared" si="339"/>
        <v>5.6179775280898875E-2</v>
      </c>
      <c r="M611" s="45">
        <f t="shared" ref="M611:R611" si="340">(L562-M563)/L562</f>
        <v>0.12359550561797752</v>
      </c>
      <c r="N611" s="45">
        <f t="shared" si="340"/>
        <v>0</v>
      </c>
      <c r="O611" s="45">
        <f t="shared" si="340"/>
        <v>2.2222222222222223E-2</v>
      </c>
      <c r="P611" s="45">
        <f t="shared" si="340"/>
        <v>1.1111111111111112E-2</v>
      </c>
      <c r="Q611" s="45">
        <f t="shared" si="340"/>
        <v>0</v>
      </c>
      <c r="R611" s="45">
        <f t="shared" si="340"/>
        <v>9.0909090909090912E-2</v>
      </c>
      <c r="S611" s="45">
        <f t="shared" ref="S611:T611" si="341">(R562-S563)/R562</f>
        <v>5.2631578947368418E-2</v>
      </c>
      <c r="T611" s="96">
        <f t="shared" si="341"/>
        <v>2.6548672566371681E-2</v>
      </c>
      <c r="U611" s="97">
        <f t="shared" ref="U611:U616" si="342">_xlfn.AGGREGATE(1,6,C611:S611)</f>
        <v>5.1883906568462701E-2</v>
      </c>
    </row>
    <row r="612" spans="1:22" ht="18" thickBot="1" x14ac:dyDescent="0.25">
      <c r="A612" s="78">
        <v>8</v>
      </c>
      <c r="B612" s="93" t="s">
        <v>42</v>
      </c>
      <c r="C612" s="45">
        <f t="shared" si="339"/>
        <v>6.4102564102564097E-2</v>
      </c>
      <c r="D612" s="45">
        <f t="shared" si="339"/>
        <v>1.7857142857142856E-2</v>
      </c>
      <c r="E612" s="45">
        <f t="shared" si="339"/>
        <v>1.1235955056179775E-2</v>
      </c>
      <c r="F612" s="45">
        <f t="shared" si="339"/>
        <v>0</v>
      </c>
      <c r="G612" s="45">
        <f t="shared" si="339"/>
        <v>9.2105263157894732E-2</v>
      </c>
      <c r="H612" s="45">
        <f t="shared" si="339"/>
        <v>6.8627450980392163E-2</v>
      </c>
      <c r="I612" s="45">
        <f t="shared" si="339"/>
        <v>5.8823529411764705E-2</v>
      </c>
      <c r="J612" s="45">
        <f t="shared" si="339"/>
        <v>5.1948051948051951E-2</v>
      </c>
      <c r="K612" s="45">
        <f t="shared" si="339"/>
        <v>8.1081081081081086E-2</v>
      </c>
      <c r="L612" s="45">
        <f t="shared" si="339"/>
        <v>3.3333333333333333E-2</v>
      </c>
      <c r="M612" s="45">
        <f t="shared" si="339"/>
        <v>7.1428571428571425E-2</v>
      </c>
      <c r="N612" s="45">
        <f t="shared" si="339"/>
        <v>1.282051282051282E-2</v>
      </c>
      <c r="O612" s="45">
        <f t="shared" si="339"/>
        <v>7.6923076923076927E-2</v>
      </c>
      <c r="P612" s="45">
        <f t="shared" si="339"/>
        <v>4.5454545454545456E-2</v>
      </c>
      <c r="Q612" s="45">
        <f t="shared" si="339"/>
        <v>2.247191011235955E-2</v>
      </c>
      <c r="R612" s="45">
        <f t="shared" si="339"/>
        <v>0</v>
      </c>
      <c r="S612" s="45">
        <f t="shared" si="339"/>
        <v>6.25E-2</v>
      </c>
      <c r="T612" s="96">
        <f t="shared" si="339"/>
        <v>3.3333333333333333E-2</v>
      </c>
      <c r="U612" s="97">
        <f t="shared" si="342"/>
        <v>4.5336058156910053E-2</v>
      </c>
    </row>
    <row r="613" spans="1:22" ht="18" thickBot="1" x14ac:dyDescent="0.25">
      <c r="A613" s="78">
        <v>9</v>
      </c>
      <c r="B613" s="93" t="s">
        <v>42</v>
      </c>
      <c r="C613" s="45">
        <f t="shared" si="339"/>
        <v>0.14545454545454545</v>
      </c>
      <c r="D613" s="45">
        <f t="shared" si="339"/>
        <v>-1.3698630136986301E-2</v>
      </c>
      <c r="E613" s="45">
        <f t="shared" si="339"/>
        <v>0.12727272727272726</v>
      </c>
      <c r="F613" s="45">
        <f t="shared" si="339"/>
        <v>0.10227272727272728</v>
      </c>
      <c r="G613" s="45">
        <f t="shared" si="339"/>
        <v>0.13414634146341464</v>
      </c>
      <c r="H613" s="45">
        <f t="shared" si="339"/>
        <v>4.3478260869565216E-2</v>
      </c>
      <c r="I613" s="45">
        <f t="shared" si="339"/>
        <v>5.2631578947368418E-2</v>
      </c>
      <c r="J613" s="45">
        <f t="shared" si="339"/>
        <v>0</v>
      </c>
      <c r="K613" s="45">
        <f t="shared" si="339"/>
        <v>8.2191780821917804E-2</v>
      </c>
      <c r="L613" s="45">
        <f t="shared" si="339"/>
        <v>4.4117647058823532E-2</v>
      </c>
      <c r="M613" s="45">
        <f t="shared" si="339"/>
        <v>8.6206896551724144E-2</v>
      </c>
      <c r="N613" s="45">
        <f t="shared" si="339"/>
        <v>3.8461538461538464E-2</v>
      </c>
      <c r="O613" s="45">
        <f t="shared" si="339"/>
        <v>6.4935064935064929E-2</v>
      </c>
      <c r="P613" s="45">
        <f t="shared" si="339"/>
        <v>6.9444444444444448E-2</v>
      </c>
      <c r="Q613" s="45">
        <f t="shared" si="339"/>
        <v>0.15476190476190477</v>
      </c>
      <c r="R613" s="45">
        <f t="shared" si="339"/>
        <v>4.5977011494252873E-2</v>
      </c>
      <c r="S613" s="45">
        <f t="shared" si="339"/>
        <v>8.3333333333333329E-2</v>
      </c>
      <c r="T613" s="96">
        <f t="shared" si="339"/>
        <v>0.10666666666666667</v>
      </c>
      <c r="U613" s="97">
        <f t="shared" si="342"/>
        <v>7.4175716059197996E-2</v>
      </c>
    </row>
    <row r="614" spans="1:22" ht="18" thickBot="1" x14ac:dyDescent="0.25">
      <c r="A614" s="78">
        <v>10</v>
      </c>
      <c r="B614" s="93" t="s">
        <v>42</v>
      </c>
      <c r="C614" s="45">
        <f t="shared" si="339"/>
        <v>0.21428571428571427</v>
      </c>
      <c r="D614" s="45">
        <f t="shared" si="339"/>
        <v>0.1276595744680851</v>
      </c>
      <c r="E614" s="45">
        <f t="shared" si="339"/>
        <v>0.17567567567567569</v>
      </c>
      <c r="F614" s="45">
        <f t="shared" si="339"/>
        <v>6.25E-2</v>
      </c>
      <c r="G614" s="45">
        <f t="shared" si="339"/>
        <v>0.25316455696202533</v>
      </c>
      <c r="H614" s="45">
        <f t="shared" si="339"/>
        <v>0.21126760563380281</v>
      </c>
      <c r="I614" s="45">
        <f t="shared" si="339"/>
        <v>7.575757575757576E-2</v>
      </c>
      <c r="J614" s="45">
        <f t="shared" si="339"/>
        <v>0.18888888888888888</v>
      </c>
      <c r="K614" s="45">
        <f t="shared" si="339"/>
        <v>0.17499999999999999</v>
      </c>
      <c r="L614" s="45">
        <f t="shared" si="339"/>
        <v>0.22388059701492538</v>
      </c>
      <c r="M614" s="45">
        <f t="shared" si="339"/>
        <v>0.16923076923076924</v>
      </c>
      <c r="N614" s="45">
        <f t="shared" si="339"/>
        <v>0</v>
      </c>
      <c r="O614" s="45">
        <f t="shared" si="339"/>
        <v>0.13333333333333333</v>
      </c>
      <c r="P614" s="45">
        <f t="shared" si="339"/>
        <v>0.125</v>
      </c>
      <c r="Q614" s="45">
        <f t="shared" si="339"/>
        <v>7.4626865671641784E-2</v>
      </c>
      <c r="R614" s="45">
        <f t="shared" si="339"/>
        <v>8.4507042253521125E-2</v>
      </c>
      <c r="S614" s="45">
        <f t="shared" si="339"/>
        <v>6.0240963855421686E-2</v>
      </c>
      <c r="T614" s="96">
        <f t="shared" si="339"/>
        <v>0.14285714285714285</v>
      </c>
      <c r="U614" s="97">
        <f t="shared" si="342"/>
        <v>0.13853053900184589</v>
      </c>
    </row>
    <row r="615" spans="1:22" ht="18" thickBot="1" x14ac:dyDescent="0.25">
      <c r="A615" s="78">
        <v>11</v>
      </c>
      <c r="B615" s="93" t="s">
        <v>42</v>
      </c>
      <c r="C615" s="45">
        <f t="shared" si="339"/>
        <v>0</v>
      </c>
      <c r="D615" s="45">
        <f t="shared" si="339"/>
        <v>-7.2727272727272724E-2</v>
      </c>
      <c r="E615" s="45">
        <f t="shared" si="339"/>
        <v>-7.3170731707317069E-2</v>
      </c>
      <c r="F615" s="45">
        <f t="shared" si="339"/>
        <v>3.2786885245901641E-2</v>
      </c>
      <c r="G615" s="45">
        <f t="shared" si="339"/>
        <v>4.4444444444444446E-2</v>
      </c>
      <c r="H615" s="45">
        <f t="shared" si="339"/>
        <v>6.7796610169491525E-2</v>
      </c>
      <c r="I615" s="45">
        <f t="shared" si="339"/>
        <v>0.19642857142857142</v>
      </c>
      <c r="J615" s="45">
        <f t="shared" si="339"/>
        <v>0.19672131147540983</v>
      </c>
      <c r="K615" s="45">
        <f t="shared" si="339"/>
        <v>5.4794520547945202E-2</v>
      </c>
      <c r="L615" s="45">
        <f t="shared" si="339"/>
        <v>7.575757575757576E-2</v>
      </c>
      <c r="M615" s="45">
        <f t="shared" si="339"/>
        <v>7.6923076923076927E-2</v>
      </c>
      <c r="N615" s="45">
        <f t="shared" si="339"/>
        <v>9.2592592592592587E-2</v>
      </c>
      <c r="O615" s="45">
        <f t="shared" si="339"/>
        <v>7.5471698113207544E-2</v>
      </c>
      <c r="P615" s="45">
        <f t="shared" si="339"/>
        <v>0.2</v>
      </c>
      <c r="Q615" s="45">
        <f t="shared" si="339"/>
        <v>0.15873015873015872</v>
      </c>
      <c r="R615" s="45">
        <f t="shared" si="339"/>
        <v>4.8387096774193547E-2</v>
      </c>
      <c r="S615" s="45">
        <f t="shared" si="339"/>
        <v>9.2307692307692313E-2</v>
      </c>
      <c r="T615" s="96">
        <f t="shared" si="339"/>
        <v>7.6923076923076927E-2</v>
      </c>
      <c r="U615" s="97">
        <f t="shared" si="342"/>
        <v>7.4543778239745395E-2</v>
      </c>
    </row>
    <row r="616" spans="1:22" ht="18" thickBot="1" x14ac:dyDescent="0.25">
      <c r="A616" s="78">
        <v>12</v>
      </c>
      <c r="B616" s="93" t="s">
        <v>42</v>
      </c>
      <c r="C616" s="45">
        <f t="shared" si="339"/>
        <v>0.26470588235294118</v>
      </c>
      <c r="D616" s="45">
        <f t="shared" si="339"/>
        <v>0.36363636363636365</v>
      </c>
      <c r="E616" s="45">
        <f t="shared" si="339"/>
        <v>0.15254237288135594</v>
      </c>
      <c r="F616" s="45">
        <f t="shared" si="339"/>
        <v>0.29545454545454547</v>
      </c>
      <c r="G616" s="45">
        <f t="shared" si="339"/>
        <v>0.28813559322033899</v>
      </c>
      <c r="H616" s="45">
        <f t="shared" si="339"/>
        <v>2.3255813953488372E-2</v>
      </c>
      <c r="I616" s="45">
        <f t="shared" si="339"/>
        <v>3.6363636363636362E-2</v>
      </c>
      <c r="J616" s="45">
        <f t="shared" si="339"/>
        <v>0.17777777777777778</v>
      </c>
      <c r="K616" s="45">
        <f t="shared" si="339"/>
        <v>2.0408163265306121E-2</v>
      </c>
      <c r="L616" s="45">
        <f t="shared" si="339"/>
        <v>0</v>
      </c>
      <c r="M616" s="45">
        <f t="shared" si="339"/>
        <v>4.9180327868852458E-2</v>
      </c>
      <c r="N616" s="45">
        <f t="shared" si="339"/>
        <v>0.10416666666666667</v>
      </c>
      <c r="O616" s="45">
        <f t="shared" si="339"/>
        <v>0</v>
      </c>
      <c r="P616" s="45">
        <f t="shared" si="339"/>
        <v>2.0408163265306121E-2</v>
      </c>
      <c r="Q616" s="45">
        <f t="shared" si="339"/>
        <v>1.9230769230769232E-2</v>
      </c>
      <c r="R616" s="45">
        <f t="shared" si="339"/>
        <v>3.7735849056603772E-2</v>
      </c>
      <c r="S616" s="45">
        <f t="shared" si="339"/>
        <v>0.1864406779661017</v>
      </c>
      <c r="T616" s="96">
        <f t="shared" si="339"/>
        <v>5.0847457627118647E-2</v>
      </c>
      <c r="U616" s="97">
        <f t="shared" si="342"/>
        <v>0.11996721193882671</v>
      </c>
    </row>
    <row r="617" spans="1:22" ht="18" thickBot="1" x14ac:dyDescent="0.25">
      <c r="A617" s="47" t="s">
        <v>47</v>
      </c>
      <c r="B617" s="48" t="s">
        <v>57</v>
      </c>
      <c r="C617" s="75" t="s">
        <v>46</v>
      </c>
      <c r="D617" s="75" t="s">
        <v>46</v>
      </c>
      <c r="E617" s="75" t="s">
        <v>46</v>
      </c>
      <c r="F617" s="75" t="s">
        <v>46</v>
      </c>
      <c r="G617" s="75" t="s">
        <v>46</v>
      </c>
      <c r="H617" s="75" t="s">
        <v>46</v>
      </c>
      <c r="I617" s="75" t="s">
        <v>46</v>
      </c>
      <c r="J617" s="49" t="s">
        <v>46</v>
      </c>
      <c r="K617" s="49" t="s">
        <v>46</v>
      </c>
      <c r="L617" s="49" t="s">
        <v>46</v>
      </c>
      <c r="M617" s="49" t="s">
        <v>46</v>
      </c>
      <c r="N617" s="49" t="s">
        <v>46</v>
      </c>
      <c r="O617" s="49" t="s">
        <v>46</v>
      </c>
      <c r="P617" s="49" t="s">
        <v>46</v>
      </c>
      <c r="Q617" s="49" t="s">
        <v>46</v>
      </c>
      <c r="R617" s="49" t="s">
        <v>46</v>
      </c>
      <c r="S617" s="49" t="s">
        <v>46</v>
      </c>
      <c r="T617" s="96" t="s">
        <v>46</v>
      </c>
      <c r="U617" s="49" t="s">
        <v>46</v>
      </c>
    </row>
    <row r="618" spans="1:22" ht="35" thickBot="1" x14ac:dyDescent="0.25">
      <c r="A618" s="47" t="s">
        <v>48</v>
      </c>
      <c r="B618" s="48" t="s">
        <v>46</v>
      </c>
      <c r="C618" s="48" t="s">
        <v>46</v>
      </c>
      <c r="D618" s="48" t="s">
        <v>46</v>
      </c>
      <c r="E618" s="48" t="s">
        <v>46</v>
      </c>
      <c r="F618" s="48" t="s">
        <v>46</v>
      </c>
      <c r="G618" s="48" t="s">
        <v>46</v>
      </c>
      <c r="H618" s="48" t="s">
        <v>46</v>
      </c>
      <c r="I618" s="48" t="s">
        <v>46</v>
      </c>
      <c r="J618" s="48" t="s">
        <v>46</v>
      </c>
      <c r="K618" s="48" t="s">
        <v>46</v>
      </c>
      <c r="L618" s="48" t="s">
        <v>46</v>
      </c>
      <c r="M618" s="48" t="s">
        <v>46</v>
      </c>
      <c r="N618" s="48" t="s">
        <v>46</v>
      </c>
      <c r="O618" s="48" t="s">
        <v>46</v>
      </c>
      <c r="P618" s="48" t="s">
        <v>46</v>
      </c>
      <c r="Q618" s="48" t="s">
        <v>46</v>
      </c>
      <c r="R618" s="48" t="s">
        <v>46</v>
      </c>
      <c r="S618" s="48" t="s">
        <v>46</v>
      </c>
      <c r="T618" s="223" t="s">
        <v>46</v>
      </c>
      <c r="U618" s="48" t="s">
        <v>46</v>
      </c>
    </row>
    <row r="619" spans="1:22" ht="18" thickBot="1" x14ac:dyDescent="0.25">
      <c r="A619" s="47" t="s">
        <v>54</v>
      </c>
      <c r="B619" s="48" t="s">
        <v>57</v>
      </c>
      <c r="C619" s="75" t="s">
        <v>46</v>
      </c>
      <c r="D619" s="75" t="s">
        <v>46</v>
      </c>
      <c r="E619" s="75" t="s">
        <v>46</v>
      </c>
      <c r="F619" s="75" t="s">
        <v>46</v>
      </c>
      <c r="G619" s="52">
        <f t="shared" ref="G619:T619" si="343">(B563-G568)/B563</f>
        <v>0.46153846153846156</v>
      </c>
      <c r="H619" s="52">
        <f t="shared" si="343"/>
        <v>0.25</v>
      </c>
      <c r="I619" s="52">
        <f t="shared" si="343"/>
        <v>0.4044943820224719</v>
      </c>
      <c r="J619" s="52">
        <f t="shared" si="343"/>
        <v>0.54878048780487809</v>
      </c>
      <c r="K619" s="52">
        <f t="shared" si="343"/>
        <v>0.36842105263157893</v>
      </c>
      <c r="L619" s="52">
        <f t="shared" si="343"/>
        <v>0.3235294117647059</v>
      </c>
      <c r="M619" s="52">
        <f t="shared" si="343"/>
        <v>0.31764705882352939</v>
      </c>
      <c r="N619" s="52">
        <f t="shared" si="343"/>
        <v>0.44155844155844154</v>
      </c>
      <c r="O619" s="52">
        <f t="shared" si="343"/>
        <v>0.33783783783783783</v>
      </c>
      <c r="P619" s="52">
        <f t="shared" si="343"/>
        <v>0.2</v>
      </c>
      <c r="Q619" s="52">
        <f t="shared" si="343"/>
        <v>0.39285714285714285</v>
      </c>
      <c r="R619" s="52">
        <f t="shared" si="343"/>
        <v>0.34615384615384615</v>
      </c>
      <c r="S619" s="52">
        <f t="shared" si="343"/>
        <v>0.38461538461538464</v>
      </c>
      <c r="T619" s="107">
        <f t="shared" si="343"/>
        <v>0.36363636363636365</v>
      </c>
      <c r="U619" s="97">
        <f>_xlfn.AGGREGATE(1,6,C619:S619)</f>
        <v>0.36749488520063689</v>
      </c>
    </row>
    <row r="620" spans="1:22" ht="35" thickBot="1" x14ac:dyDescent="0.25">
      <c r="A620" s="51" t="s">
        <v>50</v>
      </c>
      <c r="B620" s="52"/>
      <c r="C620" s="52"/>
      <c r="D620" s="52"/>
      <c r="E620" s="52"/>
      <c r="F620" s="52"/>
      <c r="G620" s="52"/>
      <c r="H620" s="52"/>
      <c r="I620" s="52"/>
      <c r="J620" s="49"/>
      <c r="K620" s="49">
        <f t="shared" ref="K620:T620" si="344">AVERAGE(G619:K619)</f>
        <v>0.40664687679947809</v>
      </c>
      <c r="L620" s="49">
        <f t="shared" si="344"/>
        <v>0.379045066844727</v>
      </c>
      <c r="M620" s="49">
        <f t="shared" si="344"/>
        <v>0.39257447860943284</v>
      </c>
      <c r="N620" s="49">
        <f t="shared" si="344"/>
        <v>0.39998729051662674</v>
      </c>
      <c r="O620" s="49">
        <f t="shared" si="344"/>
        <v>0.35779876052321874</v>
      </c>
      <c r="P620" s="49">
        <f t="shared" si="344"/>
        <v>0.32411454999690287</v>
      </c>
      <c r="Q620" s="49">
        <f t="shared" si="344"/>
        <v>0.33798009621539032</v>
      </c>
      <c r="R620" s="49">
        <f t="shared" si="344"/>
        <v>0.3436814536814537</v>
      </c>
      <c r="S620" s="49">
        <f t="shared" si="344"/>
        <v>0.33229284229284228</v>
      </c>
      <c r="T620" s="96">
        <f t="shared" si="344"/>
        <v>0.33745254745254744</v>
      </c>
      <c r="U620" s="97">
        <f>_xlfn.AGGREGATE(1,6,C620:S620)</f>
        <v>0.36379126838667475</v>
      </c>
    </row>
    <row r="621" spans="1:22" ht="16" x14ac:dyDescent="0.2">
      <c r="A621" s="4"/>
      <c r="B621" s="6"/>
      <c r="C621" s="6"/>
      <c r="D621" s="6"/>
      <c r="E621" s="6"/>
      <c r="F621" s="6"/>
      <c r="G621" s="5"/>
      <c r="H621" s="5"/>
      <c r="I621" s="5"/>
      <c r="J621" s="5"/>
      <c r="K621" s="5"/>
      <c r="L621" s="5"/>
    </row>
    <row r="622" spans="1:22" ht="16" x14ac:dyDescent="0.2">
      <c r="A622" s="140" t="s">
        <v>114</v>
      </c>
      <c r="B622" s="141"/>
      <c r="C622" s="141"/>
      <c r="D622" s="141"/>
      <c r="E622" s="141"/>
      <c r="F622" s="141"/>
      <c r="G622" s="141"/>
      <c r="H622" s="141"/>
      <c r="I622" s="141"/>
      <c r="J622" s="141"/>
      <c r="K622" s="141"/>
      <c r="L622" s="141"/>
      <c r="M622" s="142"/>
    </row>
    <row r="623" spans="1:22" ht="17" thickBo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22" ht="18" thickBot="1" x14ac:dyDescent="0.25">
      <c r="A624" s="54"/>
      <c r="B624" s="54" t="s">
        <v>0</v>
      </c>
      <c r="C624" s="54" t="s">
        <v>1</v>
      </c>
      <c r="D624" s="54" t="s">
        <v>2</v>
      </c>
      <c r="E624" s="54" t="s">
        <v>3</v>
      </c>
      <c r="F624" s="54" t="s">
        <v>4</v>
      </c>
      <c r="G624" s="54" t="s">
        <v>5</v>
      </c>
      <c r="H624" s="54" t="s">
        <v>6</v>
      </c>
      <c r="I624" s="54" t="s">
        <v>7</v>
      </c>
      <c r="J624" s="54" t="s">
        <v>8</v>
      </c>
      <c r="K624" s="54" t="s">
        <v>9</v>
      </c>
      <c r="L624" s="54" t="s">
        <v>10</v>
      </c>
      <c r="M624" s="54" t="s">
        <v>66</v>
      </c>
      <c r="N624" s="54" t="s">
        <v>75</v>
      </c>
      <c r="O624" s="54" t="s">
        <v>76</v>
      </c>
      <c r="P624" s="54" t="s">
        <v>77</v>
      </c>
      <c r="Q624" s="54" t="s">
        <v>78</v>
      </c>
      <c r="R624" s="54" t="s">
        <v>79</v>
      </c>
      <c r="S624" s="54" t="s">
        <v>81</v>
      </c>
      <c r="T624" s="54" t="s">
        <v>87</v>
      </c>
    </row>
    <row r="625" spans="1:21" ht="18" thickBot="1" x14ac:dyDescent="0.25">
      <c r="A625" s="38" t="s">
        <v>11</v>
      </c>
      <c r="B625" s="123">
        <v>130</v>
      </c>
      <c r="C625" s="123">
        <v>101</v>
      </c>
      <c r="D625" s="123">
        <v>115</v>
      </c>
      <c r="E625" s="123">
        <v>107</v>
      </c>
      <c r="F625" s="156">
        <f>24+31+22+31</f>
        <v>108</v>
      </c>
      <c r="G625" s="156">
        <v>98</v>
      </c>
      <c r="H625" s="156">
        <v>97</v>
      </c>
      <c r="I625" s="156">
        <v>115</v>
      </c>
      <c r="J625" s="156">
        <v>121</v>
      </c>
      <c r="K625" s="156">
        <v>133</v>
      </c>
      <c r="L625" s="156">
        <v>132</v>
      </c>
      <c r="M625" s="156">
        <v>164</v>
      </c>
      <c r="N625" s="156">
        <v>127</v>
      </c>
      <c r="O625" s="156">
        <v>158</v>
      </c>
      <c r="P625" s="156">
        <v>108</v>
      </c>
      <c r="Q625" s="156">
        <v>112</v>
      </c>
      <c r="R625" s="156">
        <v>81</v>
      </c>
      <c r="S625" s="156">
        <v>101</v>
      </c>
      <c r="T625" s="185">
        <v>91</v>
      </c>
    </row>
    <row r="626" spans="1:21" ht="17" thickBot="1" x14ac:dyDescent="0.25">
      <c r="A626" s="38">
        <v>1</v>
      </c>
      <c r="B626" s="123">
        <v>124</v>
      </c>
      <c r="C626" s="123">
        <v>136</v>
      </c>
      <c r="D626" s="123">
        <v>106</v>
      </c>
      <c r="E626" s="123">
        <v>96</v>
      </c>
      <c r="F626" s="156">
        <f>16+21+28+35</f>
        <v>100</v>
      </c>
      <c r="G626" s="156">
        <v>107</v>
      </c>
      <c r="H626" s="156">
        <v>93</v>
      </c>
      <c r="I626" s="156">
        <v>100</v>
      </c>
      <c r="J626" s="156">
        <v>102</v>
      </c>
      <c r="K626" s="156">
        <v>122</v>
      </c>
      <c r="L626" s="156">
        <v>121</v>
      </c>
      <c r="M626" s="156">
        <v>116</v>
      </c>
      <c r="N626" s="187">
        <v>160</v>
      </c>
      <c r="O626" s="187">
        <v>111</v>
      </c>
      <c r="P626" s="187">
        <v>156</v>
      </c>
      <c r="Q626" s="187">
        <v>100</v>
      </c>
      <c r="R626" s="187">
        <v>110</v>
      </c>
      <c r="S626" s="187">
        <v>73</v>
      </c>
      <c r="T626" s="195">
        <v>100</v>
      </c>
    </row>
    <row r="627" spans="1:21" ht="17" thickBot="1" x14ac:dyDescent="0.25">
      <c r="A627" s="38">
        <v>2</v>
      </c>
      <c r="B627" s="123">
        <v>84</v>
      </c>
      <c r="C627" s="123">
        <v>110</v>
      </c>
      <c r="D627" s="123">
        <v>120</v>
      </c>
      <c r="E627" s="123">
        <v>92</v>
      </c>
      <c r="F627" s="156">
        <f>20+24+21+23</f>
        <v>88</v>
      </c>
      <c r="G627" s="156">
        <v>86</v>
      </c>
      <c r="H627" s="156">
        <v>91</v>
      </c>
      <c r="I627" s="156">
        <v>94</v>
      </c>
      <c r="J627" s="156">
        <v>93</v>
      </c>
      <c r="K627" s="156">
        <v>93</v>
      </c>
      <c r="L627" s="156">
        <v>111</v>
      </c>
      <c r="M627" s="156">
        <v>103</v>
      </c>
      <c r="N627" s="187">
        <v>109</v>
      </c>
      <c r="O627" s="187">
        <v>147</v>
      </c>
      <c r="P627" s="187">
        <v>98</v>
      </c>
      <c r="Q627" s="187">
        <v>131</v>
      </c>
      <c r="R627" s="187">
        <v>88</v>
      </c>
      <c r="S627" s="187">
        <v>100</v>
      </c>
      <c r="T627" s="195">
        <v>68</v>
      </c>
    </row>
    <row r="628" spans="1:21" ht="17" thickBot="1" x14ac:dyDescent="0.25">
      <c r="A628" s="38">
        <v>3</v>
      </c>
      <c r="B628" s="123">
        <v>74</v>
      </c>
      <c r="C628" s="123">
        <v>82</v>
      </c>
      <c r="D628" s="123">
        <v>107</v>
      </c>
      <c r="E628" s="123">
        <v>109</v>
      </c>
      <c r="F628" s="156">
        <f>17+17+25+24</f>
        <v>83</v>
      </c>
      <c r="G628" s="156">
        <v>86</v>
      </c>
      <c r="H628" s="156">
        <v>80</v>
      </c>
      <c r="I628" s="156">
        <v>84</v>
      </c>
      <c r="J628" s="156">
        <v>79</v>
      </c>
      <c r="K628" s="156">
        <v>80</v>
      </c>
      <c r="L628" s="156">
        <v>83</v>
      </c>
      <c r="M628" s="156">
        <v>102</v>
      </c>
      <c r="N628" s="187">
        <v>100</v>
      </c>
      <c r="O628" s="187">
        <v>97</v>
      </c>
      <c r="P628" s="187">
        <v>138</v>
      </c>
      <c r="Q628" s="187">
        <v>89</v>
      </c>
      <c r="R628" s="187">
        <v>122</v>
      </c>
      <c r="S628" s="187">
        <v>81</v>
      </c>
      <c r="T628" s="195">
        <v>92</v>
      </c>
    </row>
    <row r="629" spans="1:21" ht="17" thickBot="1" x14ac:dyDescent="0.25">
      <c r="A629" s="38">
        <v>4</v>
      </c>
      <c r="B629" s="123">
        <v>77</v>
      </c>
      <c r="C629" s="123">
        <v>73</v>
      </c>
      <c r="D629" s="123">
        <v>78</v>
      </c>
      <c r="E629" s="123">
        <v>88</v>
      </c>
      <c r="F629" s="156">
        <f>12+16+37+38</f>
        <v>103</v>
      </c>
      <c r="G629" s="156">
        <v>74</v>
      </c>
      <c r="H629" s="156">
        <v>78</v>
      </c>
      <c r="I629" s="156">
        <v>84</v>
      </c>
      <c r="J629" s="156">
        <v>81</v>
      </c>
      <c r="K629" s="156">
        <v>73</v>
      </c>
      <c r="L629" s="156">
        <v>68</v>
      </c>
      <c r="M629" s="156">
        <v>79</v>
      </c>
      <c r="N629" s="187">
        <v>101</v>
      </c>
      <c r="O629" s="187">
        <v>93</v>
      </c>
      <c r="P629" s="187">
        <v>84</v>
      </c>
      <c r="Q629" s="187">
        <v>129</v>
      </c>
      <c r="R629" s="187">
        <v>76</v>
      </c>
      <c r="S629" s="187">
        <v>106</v>
      </c>
      <c r="T629" s="195">
        <v>80</v>
      </c>
    </row>
    <row r="630" spans="1:21" ht="17" thickBot="1" x14ac:dyDescent="0.25">
      <c r="A630" s="38">
        <v>5</v>
      </c>
      <c r="B630" s="123">
        <v>77</v>
      </c>
      <c r="C630" s="123">
        <v>70</v>
      </c>
      <c r="D630" s="123">
        <v>67</v>
      </c>
      <c r="E630" s="123">
        <v>65</v>
      </c>
      <c r="F630" s="156">
        <f>7+9+32+26</f>
        <v>74</v>
      </c>
      <c r="G630" s="156">
        <v>97</v>
      </c>
      <c r="H630" s="156">
        <v>67</v>
      </c>
      <c r="I630" s="156">
        <v>71</v>
      </c>
      <c r="J630" s="156">
        <v>78</v>
      </c>
      <c r="K630" s="156">
        <v>77</v>
      </c>
      <c r="L630" s="156">
        <v>69</v>
      </c>
      <c r="M630" s="156">
        <v>67</v>
      </c>
      <c r="N630" s="187">
        <v>77</v>
      </c>
      <c r="O630" s="187">
        <v>100</v>
      </c>
      <c r="P630" s="187">
        <v>81</v>
      </c>
      <c r="Q630" s="187">
        <v>78</v>
      </c>
      <c r="R630" s="187">
        <v>127</v>
      </c>
      <c r="S630" s="187">
        <v>71</v>
      </c>
      <c r="T630" s="195">
        <v>105</v>
      </c>
    </row>
    <row r="631" spans="1:21" ht="17" thickBot="1" x14ac:dyDescent="0.25">
      <c r="A631" s="38">
        <v>6</v>
      </c>
      <c r="B631" s="123">
        <v>110</v>
      </c>
      <c r="C631" s="123">
        <v>135</v>
      </c>
      <c r="D631" s="123">
        <v>121</v>
      </c>
      <c r="E631" s="123">
        <v>118</v>
      </c>
      <c r="F631" s="156">
        <v>105</v>
      </c>
      <c r="G631" s="156">
        <v>116</v>
      </c>
      <c r="H631" s="156">
        <v>110</v>
      </c>
      <c r="I631" s="156">
        <v>118</v>
      </c>
      <c r="J631" s="156">
        <v>117</v>
      </c>
      <c r="K631" s="156">
        <v>98</v>
      </c>
      <c r="L631" s="156">
        <v>121</v>
      </c>
      <c r="M631" s="156">
        <v>101</v>
      </c>
      <c r="N631" s="187">
        <v>107</v>
      </c>
      <c r="O631" s="187">
        <v>120</v>
      </c>
      <c r="P631" s="187">
        <v>130</v>
      </c>
      <c r="Q631" s="187">
        <v>117</v>
      </c>
      <c r="R631" s="187">
        <v>99</v>
      </c>
      <c r="S631" s="187">
        <v>127</v>
      </c>
      <c r="T631" s="195">
        <v>79</v>
      </c>
    </row>
    <row r="632" spans="1:21" ht="17" thickBot="1" x14ac:dyDescent="0.25">
      <c r="A632" s="38">
        <v>7</v>
      </c>
      <c r="B632" s="123">
        <v>119</v>
      </c>
      <c r="C632" s="123">
        <v>112</v>
      </c>
      <c r="D632" s="123">
        <v>119</v>
      </c>
      <c r="E632" s="123">
        <v>108</v>
      </c>
      <c r="F632" s="156">
        <v>108</v>
      </c>
      <c r="G632" s="156">
        <v>101</v>
      </c>
      <c r="H632" s="156">
        <v>106</v>
      </c>
      <c r="I632" s="156">
        <v>110</v>
      </c>
      <c r="J632" s="156">
        <v>109</v>
      </c>
      <c r="K632" s="156">
        <v>108</v>
      </c>
      <c r="L632" s="156">
        <v>92</v>
      </c>
      <c r="M632" s="156">
        <v>112</v>
      </c>
      <c r="N632" s="187">
        <v>103</v>
      </c>
      <c r="O632" s="187">
        <v>85</v>
      </c>
      <c r="P632" s="187">
        <v>113</v>
      </c>
      <c r="Q632" s="187">
        <v>119</v>
      </c>
      <c r="R632" s="187">
        <v>113</v>
      </c>
      <c r="S632" s="187">
        <v>95</v>
      </c>
      <c r="T632" s="195">
        <v>116</v>
      </c>
    </row>
    <row r="633" spans="1:21" ht="17" thickBot="1" x14ac:dyDescent="0.25">
      <c r="A633" s="38">
        <v>8</v>
      </c>
      <c r="B633" s="123">
        <v>82</v>
      </c>
      <c r="C633" s="123">
        <v>101</v>
      </c>
      <c r="D633" s="123">
        <v>95</v>
      </c>
      <c r="E633" s="123">
        <v>111</v>
      </c>
      <c r="F633" s="156">
        <v>96</v>
      </c>
      <c r="G633" s="156">
        <v>104</v>
      </c>
      <c r="H633" s="156">
        <v>101</v>
      </c>
      <c r="I633" s="156">
        <v>109</v>
      </c>
      <c r="J633" s="156">
        <v>107</v>
      </c>
      <c r="K633" s="156">
        <v>102</v>
      </c>
      <c r="L633" s="156">
        <v>103</v>
      </c>
      <c r="M633" s="156">
        <v>63</v>
      </c>
      <c r="N633" s="187">
        <v>111</v>
      </c>
      <c r="O633" s="187">
        <v>105</v>
      </c>
      <c r="P633" s="187">
        <v>99</v>
      </c>
      <c r="Q633" s="187">
        <v>111</v>
      </c>
      <c r="R633" s="187">
        <v>111</v>
      </c>
      <c r="S633" s="187">
        <v>105</v>
      </c>
      <c r="T633" s="195">
        <v>91</v>
      </c>
    </row>
    <row r="634" spans="1:21" ht="17" thickBot="1" x14ac:dyDescent="0.25">
      <c r="A634" s="38">
        <v>9</v>
      </c>
      <c r="B634" s="123">
        <v>49</v>
      </c>
      <c r="C634" s="123">
        <v>72</v>
      </c>
      <c r="D634" s="123">
        <v>94</v>
      </c>
      <c r="E634" s="123">
        <v>80</v>
      </c>
      <c r="F634" s="156">
        <v>96</v>
      </c>
      <c r="G634" s="156">
        <v>80</v>
      </c>
      <c r="H634" s="156">
        <v>92</v>
      </c>
      <c r="I634" s="156">
        <v>91</v>
      </c>
      <c r="J634" s="156">
        <v>94</v>
      </c>
      <c r="K634" s="156">
        <v>89</v>
      </c>
      <c r="L634" s="156">
        <v>97</v>
      </c>
      <c r="M634" s="156">
        <v>94</v>
      </c>
      <c r="N634" s="187">
        <v>78</v>
      </c>
      <c r="O634" s="187">
        <v>90</v>
      </c>
      <c r="P634" s="187">
        <v>94</v>
      </c>
      <c r="Q634" s="187">
        <v>99</v>
      </c>
      <c r="R634" s="187">
        <v>100</v>
      </c>
      <c r="S634" s="187">
        <v>95</v>
      </c>
      <c r="T634" s="195">
        <v>91</v>
      </c>
    </row>
    <row r="635" spans="1:21" ht="17" thickBot="1" x14ac:dyDescent="0.25">
      <c r="A635" s="38">
        <v>10</v>
      </c>
      <c r="B635" s="123">
        <v>54</v>
      </c>
      <c r="C635" s="123">
        <v>44</v>
      </c>
      <c r="D635" s="123">
        <v>71</v>
      </c>
      <c r="E635" s="123">
        <v>78</v>
      </c>
      <c r="F635" s="156">
        <v>78</v>
      </c>
      <c r="G635" s="156">
        <v>90</v>
      </c>
      <c r="H635" s="156">
        <v>70</v>
      </c>
      <c r="I635" s="156">
        <v>83</v>
      </c>
      <c r="J635" s="156">
        <v>83</v>
      </c>
      <c r="K635" s="156">
        <v>86</v>
      </c>
      <c r="L635" s="156">
        <v>88</v>
      </c>
      <c r="M635" s="156">
        <v>93</v>
      </c>
      <c r="N635" s="187">
        <v>91</v>
      </c>
      <c r="O635" s="187">
        <v>74</v>
      </c>
      <c r="P635" s="187">
        <v>88</v>
      </c>
      <c r="Q635" s="187">
        <v>92</v>
      </c>
      <c r="R635" s="187">
        <v>97</v>
      </c>
      <c r="S635" s="187">
        <v>96</v>
      </c>
      <c r="T635" s="195">
        <v>84</v>
      </c>
    </row>
    <row r="636" spans="1:21" ht="17" thickBot="1" x14ac:dyDescent="0.25">
      <c r="A636" s="38">
        <v>11</v>
      </c>
      <c r="B636" s="123">
        <v>48</v>
      </c>
      <c r="C636" s="123">
        <v>44</v>
      </c>
      <c r="D636" s="123">
        <v>43</v>
      </c>
      <c r="E636" s="123">
        <v>49</v>
      </c>
      <c r="F636" s="156">
        <v>75</v>
      </c>
      <c r="G636" s="156">
        <v>70</v>
      </c>
      <c r="H636" s="156">
        <v>73</v>
      </c>
      <c r="I636" s="156">
        <v>65</v>
      </c>
      <c r="J636" s="156">
        <v>75</v>
      </c>
      <c r="K636" s="156">
        <v>75</v>
      </c>
      <c r="L636" s="156">
        <v>75</v>
      </c>
      <c r="M636" s="156">
        <v>81</v>
      </c>
      <c r="N636" s="187">
        <v>79</v>
      </c>
      <c r="O636" s="187">
        <v>88</v>
      </c>
      <c r="P636" s="187">
        <v>72</v>
      </c>
      <c r="Q636" s="187">
        <v>88</v>
      </c>
      <c r="R636" s="187">
        <v>77</v>
      </c>
      <c r="S636" s="187">
        <v>94</v>
      </c>
      <c r="T636" s="195">
        <v>91</v>
      </c>
      <c r="U636" s="108"/>
    </row>
    <row r="637" spans="1:21" ht="17" thickBot="1" x14ac:dyDescent="0.25">
      <c r="A637" s="38">
        <v>12</v>
      </c>
      <c r="B637" s="123">
        <v>49</v>
      </c>
      <c r="C637" s="123">
        <v>47</v>
      </c>
      <c r="D637" s="123">
        <v>44</v>
      </c>
      <c r="E637" s="123">
        <v>33</v>
      </c>
      <c r="F637" s="156">
        <v>48</v>
      </c>
      <c r="G637" s="156">
        <v>78</v>
      </c>
      <c r="H637" s="156">
        <v>49</v>
      </c>
      <c r="I637" s="156">
        <v>71</v>
      </c>
      <c r="J637" s="156">
        <v>63</v>
      </c>
      <c r="K637" s="156">
        <v>71</v>
      </c>
      <c r="L637" s="156">
        <v>71</v>
      </c>
      <c r="M637" s="156">
        <v>70</v>
      </c>
      <c r="N637" s="187">
        <v>76</v>
      </c>
      <c r="O637" s="187">
        <v>72</v>
      </c>
      <c r="P637" s="187">
        <v>83</v>
      </c>
      <c r="Q637" s="187">
        <v>87</v>
      </c>
      <c r="R637" s="187">
        <v>79</v>
      </c>
      <c r="S637" s="187">
        <v>85</v>
      </c>
      <c r="T637" s="195">
        <v>79</v>
      </c>
    </row>
    <row r="638" spans="1:21" ht="18" thickBot="1" x14ac:dyDescent="0.25">
      <c r="A638" s="38" t="s">
        <v>13</v>
      </c>
      <c r="B638" s="123"/>
      <c r="C638" s="123"/>
      <c r="D638" s="123"/>
      <c r="E638" s="123"/>
      <c r="F638" s="156"/>
      <c r="G638" s="156"/>
      <c r="H638" s="156"/>
      <c r="I638" s="156"/>
      <c r="J638" s="156"/>
      <c r="K638" s="156"/>
      <c r="L638" s="156"/>
      <c r="M638" s="156"/>
      <c r="N638" s="156"/>
      <c r="O638" s="156"/>
      <c r="P638" s="156"/>
      <c r="Q638" s="156"/>
      <c r="R638" s="156"/>
      <c r="S638" s="156"/>
      <c r="T638" s="185"/>
    </row>
    <row r="639" spans="1:21" ht="18" thickBot="1" x14ac:dyDescent="0.25">
      <c r="A639" s="60" t="s">
        <v>14</v>
      </c>
      <c r="B639" s="159">
        <f>SUM(B625:B637)</f>
        <v>1077</v>
      </c>
      <c r="C639" s="159">
        <f>SUM(C625:C637)</f>
        <v>1127</v>
      </c>
      <c r="D639" s="159">
        <f>SUM(D625:D637)</f>
        <v>1180</v>
      </c>
      <c r="E639" s="159">
        <f>SUM(E625:E637)</f>
        <v>1134</v>
      </c>
      <c r="F639" s="159">
        <f t="shared" ref="F639:K639" si="345">SUM(F625:F637)</f>
        <v>1162</v>
      </c>
      <c r="G639" s="159">
        <f t="shared" si="345"/>
        <v>1187</v>
      </c>
      <c r="H639" s="159">
        <f t="shared" si="345"/>
        <v>1107</v>
      </c>
      <c r="I639" s="159">
        <f t="shared" si="345"/>
        <v>1195</v>
      </c>
      <c r="J639" s="159">
        <f t="shared" si="345"/>
        <v>1202</v>
      </c>
      <c r="K639" s="159">
        <f t="shared" si="345"/>
        <v>1207</v>
      </c>
      <c r="L639" s="159">
        <f t="shared" ref="L639:Q639" si="346">SUM(L625:L637)</f>
        <v>1231</v>
      </c>
      <c r="M639" s="159">
        <f t="shared" si="346"/>
        <v>1245</v>
      </c>
      <c r="N639" s="159">
        <f t="shared" si="346"/>
        <v>1319</v>
      </c>
      <c r="O639" s="159">
        <f t="shared" si="346"/>
        <v>1340</v>
      </c>
      <c r="P639" s="159">
        <f t="shared" si="346"/>
        <v>1344</v>
      </c>
      <c r="Q639" s="159">
        <f t="shared" si="346"/>
        <v>1352</v>
      </c>
      <c r="R639" s="159">
        <f t="shared" ref="R639:S639" si="347">SUM(R625:R637)</f>
        <v>1280</v>
      </c>
      <c r="S639" s="159">
        <f t="shared" si="347"/>
        <v>1229</v>
      </c>
      <c r="T639" s="162">
        <f t="shared" ref="T639" si="348">SUM(T625:T637)</f>
        <v>1167</v>
      </c>
    </row>
    <row r="640" spans="1:21" ht="35" thickBot="1" x14ac:dyDescent="0.25">
      <c r="A640" s="60" t="s">
        <v>51</v>
      </c>
      <c r="B640" s="149"/>
      <c r="C640" s="160">
        <f>((C639-B639)/B639)</f>
        <v>4.6425255338904362E-2</v>
      </c>
      <c r="D640" s="160">
        <f>((D639-C639)/C639)</f>
        <v>4.7027506654835849E-2</v>
      </c>
      <c r="E640" s="160">
        <f>((E639-D639)/D639)</f>
        <v>-3.898305084745763E-2</v>
      </c>
      <c r="F640" s="160">
        <f>((F639-E639)/E639)</f>
        <v>2.4691358024691357E-2</v>
      </c>
      <c r="G640" s="160">
        <f t="shared" ref="G640:T640" si="349">((G639-F639)/F639)</f>
        <v>2.1514629948364887E-2</v>
      </c>
      <c r="H640" s="160">
        <f t="shared" si="349"/>
        <v>-6.7396798652064022E-2</v>
      </c>
      <c r="I640" s="160">
        <f t="shared" si="349"/>
        <v>7.9494128274616077E-2</v>
      </c>
      <c r="J640" s="160">
        <f t="shared" si="349"/>
        <v>5.8577405857740588E-3</v>
      </c>
      <c r="K640" s="160">
        <f t="shared" si="349"/>
        <v>4.1597337770382693E-3</v>
      </c>
      <c r="L640" s="160">
        <f t="shared" si="349"/>
        <v>1.9884009942004972E-2</v>
      </c>
      <c r="M640" s="160">
        <f t="shared" si="349"/>
        <v>1.1372867587327376E-2</v>
      </c>
      <c r="N640" s="160">
        <f t="shared" si="349"/>
        <v>5.9437751004016062E-2</v>
      </c>
      <c r="O640" s="160">
        <f t="shared" si="349"/>
        <v>1.5921152388172859E-2</v>
      </c>
      <c r="P640" s="160">
        <f t="shared" si="349"/>
        <v>2.9850746268656717E-3</v>
      </c>
      <c r="Q640" s="160">
        <f t="shared" si="349"/>
        <v>5.9523809523809521E-3</v>
      </c>
      <c r="R640" s="160">
        <f t="shared" si="349"/>
        <v>-5.3254437869822487E-2</v>
      </c>
      <c r="S640" s="160">
        <f t="shared" si="349"/>
        <v>-3.9843749999999997E-2</v>
      </c>
      <c r="T640" s="160">
        <f t="shared" si="349"/>
        <v>-5.0447518307567128E-2</v>
      </c>
    </row>
    <row r="641" spans="1:21" ht="52" thickBot="1" x14ac:dyDescent="0.25">
      <c r="A641" s="60" t="s">
        <v>16</v>
      </c>
      <c r="B641" s="160"/>
      <c r="C641" s="160"/>
      <c r="D641" s="160"/>
      <c r="E641" s="160"/>
      <c r="F641" s="160"/>
      <c r="G641" s="160">
        <f t="shared" ref="G641:T641" si="350">(G639-B639)/B639</f>
        <v>0.1021355617455896</v>
      </c>
      <c r="H641" s="160">
        <f t="shared" si="350"/>
        <v>-1.774622892635315E-2</v>
      </c>
      <c r="I641" s="160">
        <f t="shared" si="350"/>
        <v>1.2711864406779662E-2</v>
      </c>
      <c r="J641" s="160">
        <f t="shared" si="350"/>
        <v>5.9964726631393295E-2</v>
      </c>
      <c r="K641" s="160">
        <f t="shared" si="350"/>
        <v>3.8726333907056799E-2</v>
      </c>
      <c r="L641" s="160">
        <f t="shared" si="350"/>
        <v>3.7068239258635213E-2</v>
      </c>
      <c r="M641" s="160">
        <f t="shared" si="350"/>
        <v>0.12466124661246612</v>
      </c>
      <c r="N641" s="160">
        <f t="shared" si="350"/>
        <v>0.10376569037656903</v>
      </c>
      <c r="O641" s="160">
        <f t="shared" si="350"/>
        <v>0.11480865224625623</v>
      </c>
      <c r="P641" s="160">
        <f t="shared" si="350"/>
        <v>0.11350455675227837</v>
      </c>
      <c r="Q641" s="160">
        <f t="shared" si="350"/>
        <v>9.8294069861900896E-2</v>
      </c>
      <c r="R641" s="160">
        <f t="shared" si="350"/>
        <v>2.8112449799196786E-2</v>
      </c>
      <c r="S641" s="160">
        <f t="shared" si="350"/>
        <v>-6.8233510235026537E-2</v>
      </c>
      <c r="T641" s="160">
        <f t="shared" si="350"/>
        <v>-0.1291044776119403</v>
      </c>
    </row>
    <row r="642" spans="1:21" ht="52" thickBot="1" x14ac:dyDescent="0.25">
      <c r="A642" s="60" t="s">
        <v>17</v>
      </c>
      <c r="B642" s="160"/>
      <c r="C642" s="160"/>
      <c r="D642" s="160"/>
      <c r="E642" s="160"/>
      <c r="F642" s="160"/>
      <c r="G642" s="160"/>
      <c r="H642" s="160"/>
      <c r="I642" s="160"/>
      <c r="J642" s="160"/>
      <c r="K642" s="160"/>
      <c r="L642" s="160">
        <f t="shared" ref="L642:T642" si="351">(L639-B639)/B639</f>
        <v>0.14298978644382543</v>
      </c>
      <c r="M642" s="160">
        <f t="shared" si="351"/>
        <v>0.10470275066548358</v>
      </c>
      <c r="N642" s="160">
        <f t="shared" si="351"/>
        <v>0.11779661016949153</v>
      </c>
      <c r="O642" s="160">
        <f t="shared" si="351"/>
        <v>0.18165784832451498</v>
      </c>
      <c r="P642" s="160">
        <f t="shared" si="351"/>
        <v>0.15662650602409639</v>
      </c>
      <c r="Q642" s="160">
        <f t="shared" si="351"/>
        <v>0.13900589721988205</v>
      </c>
      <c r="R642" s="160">
        <f t="shared" si="351"/>
        <v>0.15627822944896116</v>
      </c>
      <c r="S642" s="160">
        <f t="shared" si="351"/>
        <v>2.8451882845188285E-2</v>
      </c>
      <c r="T642" s="160">
        <f t="shared" si="351"/>
        <v>-2.9118136439267885E-2</v>
      </c>
    </row>
    <row r="643" spans="1:21" ht="35" thickBot="1" x14ac:dyDescent="0.25">
      <c r="A643" s="60" t="s">
        <v>18</v>
      </c>
      <c r="B643" s="154">
        <v>20088</v>
      </c>
      <c r="C643" s="154">
        <v>19980</v>
      </c>
      <c r="D643" s="154">
        <v>19866</v>
      </c>
      <c r="E643" s="154">
        <v>19349</v>
      </c>
      <c r="F643" s="154">
        <v>19432</v>
      </c>
      <c r="G643" s="92">
        <v>19567</v>
      </c>
      <c r="H643" s="92">
        <v>19509</v>
      </c>
      <c r="I643" s="92">
        <v>19879</v>
      </c>
      <c r="J643" s="92">
        <v>19402</v>
      </c>
      <c r="K643" s="92">
        <v>19394</v>
      </c>
      <c r="L643" s="92">
        <v>19182</v>
      </c>
      <c r="M643" s="92">
        <v>19292</v>
      </c>
      <c r="N643" s="92">
        <v>19092</v>
      </c>
      <c r="O643" s="92">
        <v>19500</v>
      </c>
      <c r="P643" s="92">
        <v>19483</v>
      </c>
      <c r="Q643" s="92">
        <v>19805</v>
      </c>
      <c r="R643" s="92">
        <v>20201</v>
      </c>
      <c r="S643" s="92">
        <v>19556</v>
      </c>
      <c r="T643" s="92">
        <v>18965</v>
      </c>
    </row>
    <row r="644" spans="1:21" ht="52" thickBot="1" x14ac:dyDescent="0.25">
      <c r="A644" s="60" t="s">
        <v>19</v>
      </c>
      <c r="B644" s="160"/>
      <c r="C644" s="160">
        <f t="shared" ref="C644:T644" si="352">(C643-B643)/B643</f>
        <v>-5.3763440860215058E-3</v>
      </c>
      <c r="D644" s="160">
        <f t="shared" si="352"/>
        <v>-5.7057057057057058E-3</v>
      </c>
      <c r="E644" s="160">
        <f t="shared" si="352"/>
        <v>-2.6024363233665561E-2</v>
      </c>
      <c r="F644" s="160">
        <f t="shared" si="352"/>
        <v>4.2896273709235617E-3</v>
      </c>
      <c r="G644" s="160">
        <f t="shared" si="352"/>
        <v>6.9473034170440514E-3</v>
      </c>
      <c r="H644" s="160">
        <f t="shared" si="352"/>
        <v>-2.9641743752235909E-3</v>
      </c>
      <c r="I644" s="160">
        <f t="shared" si="352"/>
        <v>1.8965605617919934E-2</v>
      </c>
      <c r="J644" s="160">
        <f t="shared" si="352"/>
        <v>-2.3995170783238595E-2</v>
      </c>
      <c r="K644" s="160">
        <f t="shared" si="352"/>
        <v>-4.1232862591485413E-4</v>
      </c>
      <c r="L644" s="160">
        <f t="shared" si="352"/>
        <v>-1.0931215839950501E-2</v>
      </c>
      <c r="M644" s="160">
        <f t="shared" si="352"/>
        <v>5.7345428005421747E-3</v>
      </c>
      <c r="N644" s="160">
        <f t="shared" si="352"/>
        <v>-1.0366991499066971E-2</v>
      </c>
      <c r="O644" s="160">
        <f t="shared" si="352"/>
        <v>2.1370207416719043E-2</v>
      </c>
      <c r="P644" s="160">
        <f t="shared" si="352"/>
        <v>-8.7179487179487182E-4</v>
      </c>
      <c r="Q644" s="160">
        <f t="shared" si="352"/>
        <v>1.6527228866191037E-2</v>
      </c>
      <c r="R644" s="160">
        <f t="shared" si="352"/>
        <v>1.9994950770007573E-2</v>
      </c>
      <c r="S644" s="160">
        <f t="shared" si="352"/>
        <v>-3.1929112420177222E-2</v>
      </c>
      <c r="T644" s="160">
        <f t="shared" si="352"/>
        <v>-3.0220904070362039E-2</v>
      </c>
    </row>
    <row r="645" spans="1:21" ht="52" thickBot="1" x14ac:dyDescent="0.25">
      <c r="A645" s="60" t="s">
        <v>20</v>
      </c>
      <c r="B645" s="160"/>
      <c r="C645" s="160"/>
      <c r="D645" s="160"/>
      <c r="E645" s="160"/>
      <c r="F645" s="160"/>
      <c r="G645" s="160">
        <f t="shared" ref="G645:T645" si="353">(G643-B643)/B643</f>
        <v>-2.5935882118677818E-2</v>
      </c>
      <c r="H645" s="160">
        <f t="shared" si="353"/>
        <v>-2.3573573573573574E-2</v>
      </c>
      <c r="I645" s="160">
        <f t="shared" si="353"/>
        <v>6.5438437531460788E-4</v>
      </c>
      <c r="J645" s="160">
        <f t="shared" si="353"/>
        <v>2.739159646493359E-3</v>
      </c>
      <c r="K645" s="160">
        <f t="shared" si="353"/>
        <v>-1.9555372581309179E-3</v>
      </c>
      <c r="L645" s="160">
        <f t="shared" si="353"/>
        <v>-1.9675985076915214E-2</v>
      </c>
      <c r="M645" s="160">
        <f t="shared" si="353"/>
        <v>-1.1123071402942232E-2</v>
      </c>
      <c r="N645" s="160">
        <f t="shared" si="353"/>
        <v>-3.9589516575280446E-2</v>
      </c>
      <c r="O645" s="160">
        <f t="shared" si="353"/>
        <v>5.0510256674569636E-3</v>
      </c>
      <c r="P645" s="160">
        <f t="shared" si="353"/>
        <v>4.5890481592245026E-3</v>
      </c>
      <c r="Q645" s="160">
        <f t="shared" si="353"/>
        <v>3.2478365133979774E-2</v>
      </c>
      <c r="R645" s="160">
        <f t="shared" si="353"/>
        <v>4.711797636325938E-2</v>
      </c>
      <c r="S645" s="160">
        <f t="shared" si="353"/>
        <v>2.4303373140582445E-2</v>
      </c>
      <c r="T645" s="160">
        <f t="shared" si="353"/>
        <v>-2.7435897435897437E-2</v>
      </c>
    </row>
    <row r="646" spans="1:21" ht="52" thickBot="1" x14ac:dyDescent="0.25">
      <c r="A646" s="60" t="s">
        <v>21</v>
      </c>
      <c r="B646" s="160"/>
      <c r="C646" s="160"/>
      <c r="D646" s="160"/>
      <c r="E646" s="160"/>
      <c r="F646" s="160"/>
      <c r="G646" s="160"/>
      <c r="H646" s="160"/>
      <c r="I646" s="160"/>
      <c r="J646" s="160"/>
      <c r="K646" s="160"/>
      <c r="L646" s="160">
        <f t="shared" ref="L646:T646" si="354">(L643-B643)/B643</f>
        <v>-4.5101553166069293E-2</v>
      </c>
      <c r="M646" s="160">
        <f t="shared" si="354"/>
        <v>-3.4434434434434433E-2</v>
      </c>
      <c r="N646" s="160">
        <f t="shared" si="354"/>
        <v>-3.896103896103896E-2</v>
      </c>
      <c r="O646" s="160">
        <f t="shared" si="354"/>
        <v>7.8040208796320227E-3</v>
      </c>
      <c r="P646" s="160">
        <f t="shared" si="354"/>
        <v>2.6245368464388637E-3</v>
      </c>
      <c r="Q646" s="160">
        <f t="shared" si="354"/>
        <v>1.216333622936577E-2</v>
      </c>
      <c r="R646" s="160">
        <f t="shared" si="354"/>
        <v>3.5470808344866475E-2</v>
      </c>
      <c r="S646" s="160">
        <f t="shared" si="354"/>
        <v>-1.6248302228482319E-2</v>
      </c>
      <c r="T646" s="160">
        <f t="shared" si="354"/>
        <v>-2.2523451190598908E-2</v>
      </c>
    </row>
    <row r="647" spans="1:21" ht="18" thickBot="1" x14ac:dyDescent="0.25">
      <c r="A647" s="60" t="s">
        <v>22</v>
      </c>
      <c r="B647" s="160">
        <f>B639/B643</f>
        <v>5.361409796893668E-2</v>
      </c>
      <c r="C647" s="160">
        <f>C639/C643</f>
        <v>5.6406406406406408E-2</v>
      </c>
      <c r="D647" s="160">
        <f>D639/D643</f>
        <v>5.9397966374710558E-2</v>
      </c>
      <c r="E647" s="160">
        <f>E639/E643</f>
        <v>5.8607679983461676E-2</v>
      </c>
      <c r="F647" s="160">
        <f>F639/F643</f>
        <v>5.9798270893371759E-2</v>
      </c>
      <c r="G647" s="160">
        <f t="shared" ref="G647:L647" si="355">G639/G643</f>
        <v>6.0663361782593142E-2</v>
      </c>
      <c r="H647" s="160">
        <f t="shared" si="355"/>
        <v>5.6743041673073966E-2</v>
      </c>
      <c r="I647" s="160">
        <f t="shared" si="355"/>
        <v>6.0113687811258108E-2</v>
      </c>
      <c r="J647" s="160">
        <f t="shared" si="355"/>
        <v>6.1952376043706833E-2</v>
      </c>
      <c r="K647" s="160">
        <f t="shared" si="355"/>
        <v>6.2235743013303084E-2</v>
      </c>
      <c r="L647" s="160">
        <f t="shared" si="355"/>
        <v>6.4174747158794704E-2</v>
      </c>
      <c r="M647" s="160">
        <f t="shared" ref="M647:N647" si="356">M639/M643</f>
        <v>6.4534522081691886E-2</v>
      </c>
      <c r="N647" s="160">
        <f t="shared" si="356"/>
        <v>6.9086528388853971E-2</v>
      </c>
      <c r="O647" s="160">
        <f t="shared" ref="O647:P647" si="357">O639/O643</f>
        <v>6.8717948717948715E-2</v>
      </c>
      <c r="P647" s="160">
        <f t="shared" si="357"/>
        <v>6.8983216137145198E-2</v>
      </c>
      <c r="Q647" s="160">
        <f t="shared" ref="Q647:R647" si="358">Q639/Q643</f>
        <v>6.8265589497601614E-2</v>
      </c>
      <c r="R647" s="160">
        <f t="shared" si="358"/>
        <v>6.3363199841591999E-2</v>
      </c>
      <c r="S647" s="160">
        <f t="shared" ref="S647:T647" si="359">S639/S643</f>
        <v>6.2845162609940677E-2</v>
      </c>
      <c r="T647" s="160">
        <f t="shared" si="359"/>
        <v>6.1534405483785921E-2</v>
      </c>
    </row>
    <row r="648" spans="1:21" ht="52" thickBot="1" x14ac:dyDescent="0.25">
      <c r="A648" s="60" t="s">
        <v>23</v>
      </c>
      <c r="B648" s="160"/>
      <c r="C648" s="160">
        <f t="shared" ref="C648:K648" si="360">(C647-B647)</f>
        <v>2.7923084374697274E-3</v>
      </c>
      <c r="D648" s="160">
        <f t="shared" si="360"/>
        <v>2.9915599683041499E-3</v>
      </c>
      <c r="E648" s="160">
        <f t="shared" si="360"/>
        <v>-7.9028639124888167E-4</v>
      </c>
      <c r="F648" s="160">
        <f t="shared" si="360"/>
        <v>1.1905909099100831E-3</v>
      </c>
      <c r="G648" s="160">
        <f t="shared" si="360"/>
        <v>8.6509088922138294E-4</v>
      </c>
      <c r="H648" s="160">
        <f t="shared" si="360"/>
        <v>-3.9203201095191764E-3</v>
      </c>
      <c r="I648" s="160">
        <f t="shared" si="360"/>
        <v>3.3706461381841427E-3</v>
      </c>
      <c r="J648" s="160">
        <f t="shared" si="360"/>
        <v>1.838688232448725E-3</v>
      </c>
      <c r="K648" s="160">
        <f t="shared" si="360"/>
        <v>2.8336696959625068E-4</v>
      </c>
      <c r="L648" s="160">
        <f t="shared" ref="L648:T648" si="361">(L647-K647)</f>
        <v>1.9390041454916199E-3</v>
      </c>
      <c r="M648" s="160">
        <f t="shared" si="361"/>
        <v>3.5977492289718249E-4</v>
      </c>
      <c r="N648" s="160">
        <f t="shared" si="361"/>
        <v>4.5520063071620848E-3</v>
      </c>
      <c r="O648" s="160">
        <f t="shared" si="361"/>
        <v>-3.6857967090525579E-4</v>
      </c>
      <c r="P648" s="160">
        <f t="shared" si="361"/>
        <v>2.6526741919648267E-4</v>
      </c>
      <c r="Q648" s="160">
        <f t="shared" si="361"/>
        <v>-7.1762663954358374E-4</v>
      </c>
      <c r="R648" s="160">
        <f t="shared" si="361"/>
        <v>-4.9023896560096147E-3</v>
      </c>
      <c r="S648" s="160">
        <f t="shared" si="361"/>
        <v>-5.1803723165132209E-4</v>
      </c>
      <c r="T648" s="160">
        <f t="shared" si="361"/>
        <v>-1.310757126154756E-3</v>
      </c>
    </row>
    <row r="649" spans="1:21" ht="52" thickBot="1" x14ac:dyDescent="0.25">
      <c r="A649" s="60" t="s">
        <v>24</v>
      </c>
      <c r="B649" s="160"/>
      <c r="C649" s="160"/>
      <c r="D649" s="160"/>
      <c r="E649" s="160"/>
      <c r="F649" s="160"/>
      <c r="G649" s="160">
        <f>G647-B647</f>
        <v>7.0492638136564617E-3</v>
      </c>
      <c r="H649" s="160">
        <f t="shared" ref="H649:K649" si="362">H647-C647</f>
        <v>3.3663526666755789E-4</v>
      </c>
      <c r="I649" s="160">
        <f t="shared" si="362"/>
        <v>7.157214365475506E-4</v>
      </c>
      <c r="J649" s="160">
        <f t="shared" si="362"/>
        <v>3.3446960602451573E-3</v>
      </c>
      <c r="K649" s="160">
        <f t="shared" si="362"/>
        <v>2.4374721199313248E-3</v>
      </c>
      <c r="L649" s="160">
        <f t="shared" ref="L649:T649" si="363">L647-G647</f>
        <v>3.5113853762015618E-3</v>
      </c>
      <c r="M649" s="160">
        <f t="shared" si="363"/>
        <v>7.7914804086179207E-3</v>
      </c>
      <c r="N649" s="160">
        <f t="shared" si="363"/>
        <v>8.9728405775958628E-3</v>
      </c>
      <c r="O649" s="160">
        <f t="shared" si="363"/>
        <v>6.765572674241882E-3</v>
      </c>
      <c r="P649" s="160">
        <f t="shared" si="363"/>
        <v>6.747473123842114E-3</v>
      </c>
      <c r="Q649" s="160">
        <f t="shared" si="363"/>
        <v>4.0908423388069104E-3</v>
      </c>
      <c r="R649" s="160">
        <f t="shared" si="363"/>
        <v>-1.1713222400998868E-3</v>
      </c>
      <c r="S649" s="160">
        <f t="shared" si="363"/>
        <v>-6.2413657789132937E-3</v>
      </c>
      <c r="T649" s="160">
        <f t="shared" si="363"/>
        <v>-7.1835432341627939E-3</v>
      </c>
    </row>
    <row r="650" spans="1:21" ht="52" thickBot="1" x14ac:dyDescent="0.25">
      <c r="A650" s="60" t="s">
        <v>25</v>
      </c>
      <c r="B650" s="160"/>
      <c r="C650" s="160"/>
      <c r="D650" s="160"/>
      <c r="E650" s="160"/>
      <c r="F650" s="160"/>
      <c r="G650" s="160"/>
      <c r="H650" s="160"/>
      <c r="I650" s="160"/>
      <c r="J650" s="160"/>
      <c r="K650" s="160"/>
      <c r="L650" s="160">
        <f t="shared" ref="L650:T650" si="364">L647-B647</f>
        <v>1.0560649189858023E-2</v>
      </c>
      <c r="M650" s="160">
        <f t="shared" si="364"/>
        <v>8.1281156752854786E-3</v>
      </c>
      <c r="N650" s="160">
        <f t="shared" si="364"/>
        <v>9.6885620141434134E-3</v>
      </c>
      <c r="O650" s="160">
        <f t="shared" si="364"/>
        <v>1.0110268734487039E-2</v>
      </c>
      <c r="P650" s="160">
        <f t="shared" si="364"/>
        <v>9.1849452437734388E-3</v>
      </c>
      <c r="Q650" s="160">
        <f t="shared" si="364"/>
        <v>7.6022277150084722E-3</v>
      </c>
      <c r="R650" s="160">
        <f t="shared" si="364"/>
        <v>6.6201581685180338E-3</v>
      </c>
      <c r="S650" s="160">
        <f t="shared" si="364"/>
        <v>2.7314747986825691E-3</v>
      </c>
      <c r="T650" s="160">
        <f t="shared" si="364"/>
        <v>-4.1797055992091187E-4</v>
      </c>
    </row>
    <row r="651" spans="1:21" ht="16" x14ac:dyDescent="0.2">
      <c r="A651" s="4"/>
      <c r="B651" s="6"/>
      <c r="C651" s="6"/>
      <c r="D651" s="6"/>
      <c r="E651" s="6"/>
      <c r="F651" s="6"/>
      <c r="G651" s="5"/>
      <c r="H651" s="5"/>
      <c r="I651" s="5"/>
      <c r="J651" s="5"/>
      <c r="K651" s="5"/>
      <c r="L651" s="5"/>
    </row>
    <row r="652" spans="1:21" ht="16" x14ac:dyDescent="0.2">
      <c r="A652" s="7" t="s">
        <v>115</v>
      </c>
      <c r="B652" s="7"/>
      <c r="C652" s="7"/>
      <c r="D652" s="7"/>
      <c r="E652" s="7"/>
      <c r="F652" s="7"/>
      <c r="G652" s="8"/>
      <c r="H652" s="8"/>
      <c r="I652" s="8"/>
      <c r="J652" s="8"/>
      <c r="K652" s="8"/>
      <c r="L652" s="8"/>
      <c r="M652" s="9"/>
    </row>
    <row r="653" spans="1:21" ht="17" thickBot="1" x14ac:dyDescent="0.25">
      <c r="A653" s="10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9"/>
    </row>
    <row r="654" spans="1:21" ht="35" thickBot="1" x14ac:dyDescent="0.25">
      <c r="A654" s="70" t="s">
        <v>44</v>
      </c>
      <c r="B654" s="54" t="s">
        <v>0</v>
      </c>
      <c r="C654" s="54" t="s">
        <v>1</v>
      </c>
      <c r="D654" s="54" t="s">
        <v>2</v>
      </c>
      <c r="E654" s="54" t="s">
        <v>3</v>
      </c>
      <c r="F654" s="54" t="s">
        <v>4</v>
      </c>
      <c r="G654" s="54" t="s">
        <v>5</v>
      </c>
      <c r="H654" s="54" t="s">
        <v>6</v>
      </c>
      <c r="I654" s="54" t="s">
        <v>7</v>
      </c>
      <c r="J654" s="54" t="s">
        <v>8</v>
      </c>
      <c r="K654" s="54" t="s">
        <v>9</v>
      </c>
      <c r="L654" s="54" t="s">
        <v>10</v>
      </c>
      <c r="M654" s="54" t="s">
        <v>66</v>
      </c>
      <c r="N654" s="54" t="s">
        <v>75</v>
      </c>
      <c r="O654" s="54" t="s">
        <v>76</v>
      </c>
      <c r="P654" s="54" t="s">
        <v>77</v>
      </c>
      <c r="Q654" s="54" t="s">
        <v>78</v>
      </c>
      <c r="R654" s="54" t="s">
        <v>79</v>
      </c>
      <c r="S654" s="54" t="s">
        <v>81</v>
      </c>
      <c r="T654" s="54" t="s">
        <v>87</v>
      </c>
      <c r="U654" s="70" t="s">
        <v>52</v>
      </c>
    </row>
    <row r="655" spans="1:21" ht="18" thickBot="1" x14ac:dyDescent="0.25">
      <c r="A655" s="71" t="s">
        <v>28</v>
      </c>
      <c r="B655" s="72"/>
      <c r="C655" s="72">
        <f t="shared" ref="C655:K655" si="365">-C625</f>
        <v>-101</v>
      </c>
      <c r="D655" s="72">
        <f t="shared" si="365"/>
        <v>-115</v>
      </c>
      <c r="E655" s="72">
        <f t="shared" si="365"/>
        <v>-107</v>
      </c>
      <c r="F655" s="72">
        <f t="shared" si="365"/>
        <v>-108</v>
      </c>
      <c r="G655" s="72">
        <f t="shared" si="365"/>
        <v>-98</v>
      </c>
      <c r="H655" s="72">
        <f t="shared" si="365"/>
        <v>-97</v>
      </c>
      <c r="I655" s="72">
        <f t="shared" si="365"/>
        <v>-115</v>
      </c>
      <c r="J655" s="72">
        <f t="shared" si="365"/>
        <v>-121</v>
      </c>
      <c r="K655" s="72">
        <f t="shared" si="365"/>
        <v>-133</v>
      </c>
      <c r="L655" s="72">
        <f t="shared" ref="L655:Q655" si="366">-L625</f>
        <v>-132</v>
      </c>
      <c r="M655" s="72">
        <f t="shared" si="366"/>
        <v>-164</v>
      </c>
      <c r="N655" s="72">
        <f t="shared" si="366"/>
        <v>-127</v>
      </c>
      <c r="O655" s="72">
        <f t="shared" si="366"/>
        <v>-158</v>
      </c>
      <c r="P655" s="72">
        <f t="shared" si="366"/>
        <v>-108</v>
      </c>
      <c r="Q655" s="72">
        <f t="shared" si="366"/>
        <v>-112</v>
      </c>
      <c r="R655" s="72">
        <f t="shared" ref="R655:S655" si="367">-R625</f>
        <v>-81</v>
      </c>
      <c r="S655" s="72">
        <f t="shared" si="367"/>
        <v>-101</v>
      </c>
      <c r="T655" s="76">
        <f t="shared" ref="T655" si="368">-T625</f>
        <v>-91</v>
      </c>
      <c r="U655" s="72">
        <f t="shared" ref="U655:U669" si="369">_xlfn.AGGREGATE(1,6,C655:S655)</f>
        <v>-116.35294117647059</v>
      </c>
    </row>
    <row r="656" spans="1:21" ht="18" thickBot="1" x14ac:dyDescent="0.25">
      <c r="A656" s="78">
        <v>1</v>
      </c>
      <c r="B656" s="48" t="s">
        <v>53</v>
      </c>
      <c r="C656" s="79">
        <f t="shared" ref="C656:T667" si="370">B625-C626</f>
        <v>-6</v>
      </c>
      <c r="D656" s="79">
        <f t="shared" si="370"/>
        <v>-5</v>
      </c>
      <c r="E656" s="79">
        <f t="shared" si="370"/>
        <v>19</v>
      </c>
      <c r="F656" s="79">
        <f t="shared" si="370"/>
        <v>7</v>
      </c>
      <c r="G656" s="79">
        <f t="shared" si="370"/>
        <v>1</v>
      </c>
      <c r="H656" s="72">
        <f t="shared" si="370"/>
        <v>5</v>
      </c>
      <c r="I656" s="72">
        <f t="shared" si="370"/>
        <v>-3</v>
      </c>
      <c r="J656" s="72">
        <f t="shared" si="370"/>
        <v>13</v>
      </c>
      <c r="K656" s="72">
        <f t="shared" si="370"/>
        <v>-1</v>
      </c>
      <c r="L656" s="72">
        <f t="shared" si="370"/>
        <v>12</v>
      </c>
      <c r="M656" s="72">
        <f t="shared" si="370"/>
        <v>16</v>
      </c>
      <c r="N656" s="72">
        <f t="shared" si="370"/>
        <v>4</v>
      </c>
      <c r="O656" s="72">
        <f t="shared" si="370"/>
        <v>16</v>
      </c>
      <c r="P656" s="72">
        <f t="shared" si="370"/>
        <v>2</v>
      </c>
      <c r="Q656" s="72">
        <f t="shared" si="370"/>
        <v>8</v>
      </c>
      <c r="R656" s="72">
        <f t="shared" si="370"/>
        <v>2</v>
      </c>
      <c r="S656" s="72">
        <f t="shared" si="370"/>
        <v>8</v>
      </c>
      <c r="T656" s="76">
        <f t="shared" si="370"/>
        <v>1</v>
      </c>
      <c r="U656" s="72">
        <f t="shared" si="369"/>
        <v>5.7647058823529411</v>
      </c>
    </row>
    <row r="657" spans="1:21" ht="18" thickBot="1" x14ac:dyDescent="0.25">
      <c r="A657" s="78">
        <v>2</v>
      </c>
      <c r="B657" s="48" t="s">
        <v>53</v>
      </c>
      <c r="C657" s="79">
        <f t="shared" si="370"/>
        <v>14</v>
      </c>
      <c r="D657" s="79">
        <f t="shared" si="370"/>
        <v>16</v>
      </c>
      <c r="E657" s="79">
        <f t="shared" si="370"/>
        <v>14</v>
      </c>
      <c r="F657" s="79">
        <f t="shared" si="370"/>
        <v>8</v>
      </c>
      <c r="G657" s="79">
        <f t="shared" si="370"/>
        <v>14</v>
      </c>
      <c r="H657" s="72">
        <f t="shared" si="370"/>
        <v>16</v>
      </c>
      <c r="I657" s="72">
        <f t="shared" si="370"/>
        <v>-1</v>
      </c>
      <c r="J657" s="72">
        <f t="shared" si="370"/>
        <v>7</v>
      </c>
      <c r="K657" s="72">
        <f t="shared" si="370"/>
        <v>9</v>
      </c>
      <c r="L657" s="72">
        <f t="shared" si="370"/>
        <v>11</v>
      </c>
      <c r="M657" s="72">
        <f t="shared" si="370"/>
        <v>18</v>
      </c>
      <c r="N657" s="72">
        <f t="shared" si="370"/>
        <v>7</v>
      </c>
      <c r="O657" s="72">
        <f t="shared" si="370"/>
        <v>13</v>
      </c>
      <c r="P657" s="72">
        <f t="shared" si="370"/>
        <v>13</v>
      </c>
      <c r="Q657" s="72">
        <f t="shared" si="370"/>
        <v>25</v>
      </c>
      <c r="R657" s="72">
        <f t="shared" si="370"/>
        <v>12</v>
      </c>
      <c r="S657" s="72">
        <f t="shared" si="370"/>
        <v>10</v>
      </c>
      <c r="T657" s="76">
        <f t="shared" si="370"/>
        <v>5</v>
      </c>
      <c r="U657" s="72">
        <f t="shared" si="369"/>
        <v>12.117647058823529</v>
      </c>
    </row>
    <row r="658" spans="1:21" ht="18" thickBot="1" x14ac:dyDescent="0.25">
      <c r="A658" s="78">
        <v>3</v>
      </c>
      <c r="B658" s="48" t="s">
        <v>53</v>
      </c>
      <c r="C658" s="79">
        <f t="shared" si="370"/>
        <v>2</v>
      </c>
      <c r="D658" s="79">
        <f t="shared" si="370"/>
        <v>3</v>
      </c>
      <c r="E658" s="79">
        <f t="shared" si="370"/>
        <v>11</v>
      </c>
      <c r="F658" s="79">
        <f t="shared" si="370"/>
        <v>9</v>
      </c>
      <c r="G658" s="79">
        <f t="shared" si="370"/>
        <v>2</v>
      </c>
      <c r="H658" s="72">
        <f t="shared" si="370"/>
        <v>6</v>
      </c>
      <c r="I658" s="72">
        <f t="shared" si="370"/>
        <v>7</v>
      </c>
      <c r="J658" s="72">
        <f t="shared" si="370"/>
        <v>15</v>
      </c>
      <c r="K658" s="72">
        <f t="shared" si="370"/>
        <v>13</v>
      </c>
      <c r="L658" s="72">
        <f t="shared" si="370"/>
        <v>10</v>
      </c>
      <c r="M658" s="72">
        <f t="shared" si="370"/>
        <v>9</v>
      </c>
      <c r="N658" s="72">
        <f t="shared" si="370"/>
        <v>3</v>
      </c>
      <c r="O658" s="72">
        <f t="shared" si="370"/>
        <v>12</v>
      </c>
      <c r="P658" s="72">
        <f t="shared" si="370"/>
        <v>9</v>
      </c>
      <c r="Q658" s="72">
        <f t="shared" si="370"/>
        <v>9</v>
      </c>
      <c r="R658" s="72">
        <f t="shared" si="370"/>
        <v>9</v>
      </c>
      <c r="S658" s="72">
        <f t="shared" si="370"/>
        <v>7</v>
      </c>
      <c r="T658" s="76">
        <f t="shared" si="370"/>
        <v>8</v>
      </c>
      <c r="U658" s="72">
        <f t="shared" si="369"/>
        <v>8</v>
      </c>
    </row>
    <row r="659" spans="1:21" ht="18" thickBot="1" x14ac:dyDescent="0.25">
      <c r="A659" s="78">
        <v>4</v>
      </c>
      <c r="B659" s="48" t="s">
        <v>53</v>
      </c>
      <c r="C659" s="79">
        <f t="shared" si="370"/>
        <v>1</v>
      </c>
      <c r="D659" s="79">
        <f t="shared" si="370"/>
        <v>4</v>
      </c>
      <c r="E659" s="79">
        <f t="shared" si="370"/>
        <v>19</v>
      </c>
      <c r="F659" s="79">
        <f t="shared" si="370"/>
        <v>6</v>
      </c>
      <c r="G659" s="79">
        <f t="shared" si="370"/>
        <v>9</v>
      </c>
      <c r="H659" s="72">
        <f t="shared" si="370"/>
        <v>8</v>
      </c>
      <c r="I659" s="72">
        <f t="shared" si="370"/>
        <v>-4</v>
      </c>
      <c r="J659" s="72">
        <f t="shared" si="370"/>
        <v>3</v>
      </c>
      <c r="K659" s="72">
        <f t="shared" si="370"/>
        <v>6</v>
      </c>
      <c r="L659" s="72">
        <f t="shared" si="370"/>
        <v>12</v>
      </c>
      <c r="M659" s="72">
        <f t="shared" si="370"/>
        <v>4</v>
      </c>
      <c r="N659" s="72">
        <f t="shared" si="370"/>
        <v>1</v>
      </c>
      <c r="O659" s="72">
        <f t="shared" si="370"/>
        <v>7</v>
      </c>
      <c r="P659" s="72">
        <f t="shared" si="370"/>
        <v>13</v>
      </c>
      <c r="Q659" s="72">
        <f t="shared" si="370"/>
        <v>9</v>
      </c>
      <c r="R659" s="72">
        <f t="shared" si="370"/>
        <v>13</v>
      </c>
      <c r="S659" s="72">
        <f t="shared" si="370"/>
        <v>16</v>
      </c>
      <c r="T659" s="76">
        <f t="shared" si="370"/>
        <v>1</v>
      </c>
      <c r="U659" s="72">
        <f t="shared" si="369"/>
        <v>7.4705882352941178</v>
      </c>
    </row>
    <row r="660" spans="1:21" ht="18" thickBot="1" x14ac:dyDescent="0.25">
      <c r="A660" s="78">
        <v>5</v>
      </c>
      <c r="B660" s="48" t="s">
        <v>53</v>
      </c>
      <c r="C660" s="79">
        <f t="shared" si="370"/>
        <v>7</v>
      </c>
      <c r="D660" s="79">
        <f t="shared" si="370"/>
        <v>6</v>
      </c>
      <c r="E660" s="79">
        <f t="shared" si="370"/>
        <v>13</v>
      </c>
      <c r="F660" s="79">
        <f t="shared" si="370"/>
        <v>14</v>
      </c>
      <c r="G660" s="79">
        <f t="shared" si="370"/>
        <v>6</v>
      </c>
      <c r="H660" s="72">
        <f t="shared" si="370"/>
        <v>7</v>
      </c>
      <c r="I660" s="72">
        <f t="shared" si="370"/>
        <v>7</v>
      </c>
      <c r="J660" s="72">
        <f t="shared" si="370"/>
        <v>6</v>
      </c>
      <c r="K660" s="72">
        <f t="shared" si="370"/>
        <v>4</v>
      </c>
      <c r="L660" s="72">
        <f t="shared" si="370"/>
        <v>4</v>
      </c>
      <c r="M660" s="72">
        <f t="shared" si="370"/>
        <v>1</v>
      </c>
      <c r="N660" s="72">
        <f t="shared" si="370"/>
        <v>2</v>
      </c>
      <c r="O660" s="72">
        <f t="shared" si="370"/>
        <v>1</v>
      </c>
      <c r="P660" s="72">
        <f t="shared" si="370"/>
        <v>12</v>
      </c>
      <c r="Q660" s="72">
        <f t="shared" si="370"/>
        <v>6</v>
      </c>
      <c r="R660" s="72">
        <f t="shared" si="370"/>
        <v>2</v>
      </c>
      <c r="S660" s="72">
        <f t="shared" si="370"/>
        <v>5</v>
      </c>
      <c r="T660" s="76">
        <f t="shared" si="370"/>
        <v>1</v>
      </c>
      <c r="U660" s="72">
        <f t="shared" si="369"/>
        <v>6.0588235294117645</v>
      </c>
    </row>
    <row r="661" spans="1:21" ht="18" thickBot="1" x14ac:dyDescent="0.25">
      <c r="A661" s="78">
        <v>6</v>
      </c>
      <c r="B661" s="48" t="s">
        <v>53</v>
      </c>
      <c r="C661" s="79">
        <f t="shared" si="370"/>
        <v>-58</v>
      </c>
      <c r="D661" s="79">
        <f t="shared" si="370"/>
        <v>-51</v>
      </c>
      <c r="E661" s="79">
        <f t="shared" si="370"/>
        <v>-51</v>
      </c>
      <c r="F661" s="79">
        <f t="shared" si="370"/>
        <v>-40</v>
      </c>
      <c r="G661" s="79">
        <f t="shared" si="370"/>
        <v>-42</v>
      </c>
      <c r="H661" s="72">
        <f t="shared" si="370"/>
        <v>-13</v>
      </c>
      <c r="I661" s="72">
        <f t="shared" si="370"/>
        <v>-51</v>
      </c>
      <c r="J661" s="72">
        <f t="shared" si="370"/>
        <v>-46</v>
      </c>
      <c r="K661" s="72">
        <f t="shared" si="370"/>
        <v>-20</v>
      </c>
      <c r="L661" s="72">
        <f t="shared" si="370"/>
        <v>-44</v>
      </c>
      <c r="M661" s="72">
        <f t="shared" si="370"/>
        <v>-32</v>
      </c>
      <c r="N661" s="72">
        <f t="shared" si="370"/>
        <v>-40</v>
      </c>
      <c r="O661" s="72">
        <f t="shared" si="370"/>
        <v>-43</v>
      </c>
      <c r="P661" s="72">
        <f t="shared" si="370"/>
        <v>-30</v>
      </c>
      <c r="Q661" s="72">
        <f t="shared" si="370"/>
        <v>-36</v>
      </c>
      <c r="R661" s="72">
        <f t="shared" si="370"/>
        <v>-21</v>
      </c>
      <c r="S661" s="72">
        <f t="shared" si="370"/>
        <v>0</v>
      </c>
      <c r="T661" s="76">
        <f t="shared" si="370"/>
        <v>-8</v>
      </c>
      <c r="U661" s="72">
        <f t="shared" si="369"/>
        <v>-36.352941176470587</v>
      </c>
    </row>
    <row r="662" spans="1:21" ht="18" thickBot="1" x14ac:dyDescent="0.25">
      <c r="A662" s="78">
        <v>7</v>
      </c>
      <c r="B662" s="48" t="s">
        <v>53</v>
      </c>
      <c r="C662" s="79">
        <f t="shared" si="370"/>
        <v>-2</v>
      </c>
      <c r="D662" s="79">
        <f t="shared" si="370"/>
        <v>16</v>
      </c>
      <c r="E662" s="79">
        <f t="shared" si="370"/>
        <v>13</v>
      </c>
      <c r="F662" s="79">
        <f t="shared" si="370"/>
        <v>10</v>
      </c>
      <c r="G662" s="79">
        <f t="shared" si="370"/>
        <v>4</v>
      </c>
      <c r="H662" s="72">
        <f t="shared" si="370"/>
        <v>10</v>
      </c>
      <c r="I662" s="72">
        <f t="shared" si="370"/>
        <v>0</v>
      </c>
      <c r="J662" s="72">
        <f t="shared" si="370"/>
        <v>9</v>
      </c>
      <c r="K662" s="72">
        <f t="shared" si="370"/>
        <v>9</v>
      </c>
      <c r="L662" s="72">
        <f t="shared" si="370"/>
        <v>6</v>
      </c>
      <c r="M662" s="72">
        <f t="shared" si="370"/>
        <v>9</v>
      </c>
      <c r="N662" s="72">
        <f t="shared" si="370"/>
        <v>-2</v>
      </c>
      <c r="O662" s="72">
        <f t="shared" si="370"/>
        <v>22</v>
      </c>
      <c r="P662" s="72">
        <f t="shared" si="370"/>
        <v>7</v>
      </c>
      <c r="Q662" s="72">
        <f t="shared" si="370"/>
        <v>11</v>
      </c>
      <c r="R662" s="72">
        <f t="shared" si="370"/>
        <v>4</v>
      </c>
      <c r="S662" s="72">
        <f t="shared" si="370"/>
        <v>4</v>
      </c>
      <c r="T662" s="76">
        <f t="shared" si="370"/>
        <v>11</v>
      </c>
      <c r="U662" s="72">
        <f t="shared" si="369"/>
        <v>7.6470588235294121</v>
      </c>
    </row>
    <row r="663" spans="1:21" ht="18" thickBot="1" x14ac:dyDescent="0.25">
      <c r="A663" s="78">
        <v>8</v>
      </c>
      <c r="B663" s="48" t="s">
        <v>53</v>
      </c>
      <c r="C663" s="79">
        <f t="shared" si="370"/>
        <v>18</v>
      </c>
      <c r="D663" s="79">
        <f t="shared" si="370"/>
        <v>17</v>
      </c>
      <c r="E663" s="79">
        <f t="shared" si="370"/>
        <v>8</v>
      </c>
      <c r="F663" s="79">
        <f t="shared" si="370"/>
        <v>12</v>
      </c>
      <c r="G663" s="79">
        <f t="shared" si="370"/>
        <v>4</v>
      </c>
      <c r="H663" s="72">
        <f t="shared" si="370"/>
        <v>0</v>
      </c>
      <c r="I663" s="72">
        <f t="shared" si="370"/>
        <v>-3</v>
      </c>
      <c r="J663" s="72">
        <f t="shared" si="370"/>
        <v>3</v>
      </c>
      <c r="K663" s="72">
        <f t="shared" si="370"/>
        <v>7</v>
      </c>
      <c r="L663" s="72">
        <f t="shared" si="370"/>
        <v>5</v>
      </c>
      <c r="M663" s="72">
        <f t="shared" si="370"/>
        <v>29</v>
      </c>
      <c r="N663" s="72">
        <f t="shared" si="370"/>
        <v>1</v>
      </c>
      <c r="O663" s="72">
        <f t="shared" si="370"/>
        <v>-2</v>
      </c>
      <c r="P663" s="72">
        <f t="shared" si="370"/>
        <v>-14</v>
      </c>
      <c r="Q663" s="72">
        <f t="shared" si="370"/>
        <v>2</v>
      </c>
      <c r="R663" s="72">
        <f t="shared" si="370"/>
        <v>8</v>
      </c>
      <c r="S663" s="72">
        <f t="shared" si="370"/>
        <v>8</v>
      </c>
      <c r="T663" s="76">
        <f t="shared" si="370"/>
        <v>4</v>
      </c>
      <c r="U663" s="72">
        <f t="shared" si="369"/>
        <v>6.0588235294117645</v>
      </c>
    </row>
    <row r="664" spans="1:21" ht="18" thickBot="1" x14ac:dyDescent="0.25">
      <c r="A664" s="78">
        <v>9</v>
      </c>
      <c r="B664" s="48" t="s">
        <v>53</v>
      </c>
      <c r="C664" s="79">
        <f t="shared" si="370"/>
        <v>10</v>
      </c>
      <c r="D664" s="79">
        <f t="shared" si="370"/>
        <v>7</v>
      </c>
      <c r="E664" s="79">
        <f t="shared" si="370"/>
        <v>15</v>
      </c>
      <c r="F664" s="79">
        <f t="shared" si="370"/>
        <v>15</v>
      </c>
      <c r="G664" s="79">
        <f t="shared" si="370"/>
        <v>16</v>
      </c>
      <c r="H664" s="72">
        <f t="shared" si="370"/>
        <v>12</v>
      </c>
      <c r="I664" s="72">
        <f t="shared" si="370"/>
        <v>10</v>
      </c>
      <c r="J664" s="72">
        <f t="shared" si="370"/>
        <v>15</v>
      </c>
      <c r="K664" s="72">
        <f t="shared" si="370"/>
        <v>18</v>
      </c>
      <c r="L664" s="72">
        <f t="shared" si="370"/>
        <v>5</v>
      </c>
      <c r="M664" s="72">
        <f t="shared" si="370"/>
        <v>9</v>
      </c>
      <c r="N664" s="72">
        <f t="shared" si="370"/>
        <v>-15</v>
      </c>
      <c r="O664" s="72">
        <f t="shared" si="370"/>
        <v>21</v>
      </c>
      <c r="P664" s="72">
        <f t="shared" si="370"/>
        <v>11</v>
      </c>
      <c r="Q664" s="72">
        <f t="shared" si="370"/>
        <v>0</v>
      </c>
      <c r="R664" s="72">
        <f t="shared" si="370"/>
        <v>11</v>
      </c>
      <c r="S664" s="72">
        <f t="shared" si="370"/>
        <v>16</v>
      </c>
      <c r="T664" s="76">
        <f t="shared" si="370"/>
        <v>14</v>
      </c>
      <c r="U664" s="72">
        <f t="shared" si="369"/>
        <v>10.352941176470589</v>
      </c>
    </row>
    <row r="665" spans="1:21" ht="18" thickBot="1" x14ac:dyDescent="0.25">
      <c r="A665" s="78">
        <v>10</v>
      </c>
      <c r="B665" s="48" t="s">
        <v>53</v>
      </c>
      <c r="C665" s="79">
        <f t="shared" si="370"/>
        <v>5</v>
      </c>
      <c r="D665" s="79">
        <f t="shared" si="370"/>
        <v>1</v>
      </c>
      <c r="E665" s="79">
        <f t="shared" si="370"/>
        <v>16</v>
      </c>
      <c r="F665" s="79">
        <f t="shared" si="370"/>
        <v>2</v>
      </c>
      <c r="G665" s="79">
        <f t="shared" si="370"/>
        <v>6</v>
      </c>
      <c r="H665" s="72">
        <f t="shared" si="370"/>
        <v>10</v>
      </c>
      <c r="I665" s="72">
        <f t="shared" si="370"/>
        <v>9</v>
      </c>
      <c r="J665" s="72">
        <f t="shared" si="370"/>
        <v>8</v>
      </c>
      <c r="K665" s="72">
        <f t="shared" si="370"/>
        <v>8</v>
      </c>
      <c r="L665" s="72">
        <f t="shared" si="370"/>
        <v>1</v>
      </c>
      <c r="M665" s="72">
        <f t="shared" si="370"/>
        <v>4</v>
      </c>
      <c r="N665" s="72">
        <f t="shared" si="370"/>
        <v>3</v>
      </c>
      <c r="O665" s="72">
        <f t="shared" si="370"/>
        <v>4</v>
      </c>
      <c r="P665" s="72">
        <f t="shared" si="370"/>
        <v>2</v>
      </c>
      <c r="Q665" s="72">
        <f t="shared" si="370"/>
        <v>2</v>
      </c>
      <c r="R665" s="72">
        <f t="shared" si="370"/>
        <v>2</v>
      </c>
      <c r="S665" s="72">
        <f t="shared" si="370"/>
        <v>4</v>
      </c>
      <c r="T665" s="76">
        <f t="shared" si="370"/>
        <v>11</v>
      </c>
      <c r="U665" s="72">
        <f t="shared" si="369"/>
        <v>5.117647058823529</v>
      </c>
    </row>
    <row r="666" spans="1:21" ht="18" thickBot="1" x14ac:dyDescent="0.25">
      <c r="A666" s="78">
        <v>11</v>
      </c>
      <c r="B666" s="48" t="s">
        <v>53</v>
      </c>
      <c r="C666" s="79">
        <f t="shared" si="370"/>
        <v>10</v>
      </c>
      <c r="D666" s="79">
        <f t="shared" si="370"/>
        <v>1</v>
      </c>
      <c r="E666" s="79">
        <f t="shared" si="370"/>
        <v>22</v>
      </c>
      <c r="F666" s="79">
        <f t="shared" si="370"/>
        <v>3</v>
      </c>
      <c r="G666" s="79">
        <f t="shared" si="370"/>
        <v>8</v>
      </c>
      <c r="H666" s="72">
        <f t="shared" si="370"/>
        <v>17</v>
      </c>
      <c r="I666" s="72">
        <f t="shared" si="370"/>
        <v>5</v>
      </c>
      <c r="J666" s="72">
        <f t="shared" si="370"/>
        <v>8</v>
      </c>
      <c r="K666" s="72">
        <f t="shared" si="370"/>
        <v>8</v>
      </c>
      <c r="L666" s="72">
        <f t="shared" si="370"/>
        <v>11</v>
      </c>
      <c r="M666" s="72">
        <f t="shared" si="370"/>
        <v>7</v>
      </c>
      <c r="N666" s="72">
        <f t="shared" si="370"/>
        <v>14</v>
      </c>
      <c r="O666" s="72">
        <f t="shared" si="370"/>
        <v>3</v>
      </c>
      <c r="P666" s="72">
        <f t="shared" si="370"/>
        <v>2</v>
      </c>
      <c r="Q666" s="72">
        <f t="shared" si="370"/>
        <v>0</v>
      </c>
      <c r="R666" s="72">
        <f t="shared" si="370"/>
        <v>15</v>
      </c>
      <c r="S666" s="72">
        <f t="shared" si="370"/>
        <v>3</v>
      </c>
      <c r="T666" s="76">
        <f t="shared" si="370"/>
        <v>5</v>
      </c>
      <c r="U666" s="72">
        <f t="shared" si="369"/>
        <v>8.0588235294117645</v>
      </c>
    </row>
    <row r="667" spans="1:21" ht="18" thickBot="1" x14ac:dyDescent="0.25">
      <c r="A667" s="78">
        <v>12</v>
      </c>
      <c r="B667" s="48" t="s">
        <v>53</v>
      </c>
      <c r="C667" s="79">
        <f t="shared" si="370"/>
        <v>1</v>
      </c>
      <c r="D667" s="79">
        <f t="shared" si="370"/>
        <v>0</v>
      </c>
      <c r="E667" s="79">
        <f t="shared" si="370"/>
        <v>10</v>
      </c>
      <c r="F667" s="79">
        <f t="shared" si="370"/>
        <v>1</v>
      </c>
      <c r="G667" s="79">
        <f t="shared" si="370"/>
        <v>-3</v>
      </c>
      <c r="H667" s="72">
        <f t="shared" si="370"/>
        <v>21</v>
      </c>
      <c r="I667" s="72">
        <f t="shared" si="370"/>
        <v>2</v>
      </c>
      <c r="J667" s="72">
        <f t="shared" si="370"/>
        <v>2</v>
      </c>
      <c r="K667" s="72">
        <f t="shared" si="370"/>
        <v>4</v>
      </c>
      <c r="L667" s="72">
        <f t="shared" si="370"/>
        <v>4</v>
      </c>
      <c r="M667" s="72">
        <f t="shared" si="370"/>
        <v>5</v>
      </c>
      <c r="N667" s="72">
        <f t="shared" si="370"/>
        <v>5</v>
      </c>
      <c r="O667" s="72">
        <f t="shared" si="370"/>
        <v>7</v>
      </c>
      <c r="P667" s="72">
        <f t="shared" si="370"/>
        <v>5</v>
      </c>
      <c r="Q667" s="72">
        <f t="shared" si="370"/>
        <v>-15</v>
      </c>
      <c r="R667" s="72">
        <f t="shared" si="370"/>
        <v>9</v>
      </c>
      <c r="S667" s="72">
        <f t="shared" si="370"/>
        <v>-8</v>
      </c>
      <c r="T667" s="76">
        <f t="shared" si="370"/>
        <v>15</v>
      </c>
      <c r="U667" s="72">
        <f t="shared" si="369"/>
        <v>2.9411764705882355</v>
      </c>
    </row>
    <row r="668" spans="1:21" ht="18" thickBot="1" x14ac:dyDescent="0.25">
      <c r="A668" s="47" t="s">
        <v>47</v>
      </c>
      <c r="B668" s="48" t="s">
        <v>59</v>
      </c>
      <c r="C668" s="75" t="s">
        <v>46</v>
      </c>
      <c r="D668" s="75" t="s">
        <v>46</v>
      </c>
      <c r="E668" s="75" t="s">
        <v>46</v>
      </c>
      <c r="F668" s="75">
        <f t="shared" ref="F668:T668" si="371">B626-F630</f>
        <v>50</v>
      </c>
      <c r="G668" s="75">
        <f t="shared" si="371"/>
        <v>39</v>
      </c>
      <c r="H668" s="75">
        <f t="shared" si="371"/>
        <v>39</v>
      </c>
      <c r="I668" s="75">
        <f t="shared" si="371"/>
        <v>25</v>
      </c>
      <c r="J668" s="75">
        <f t="shared" si="371"/>
        <v>22</v>
      </c>
      <c r="K668" s="75">
        <f t="shared" si="371"/>
        <v>30</v>
      </c>
      <c r="L668" s="75">
        <f t="shared" si="371"/>
        <v>24</v>
      </c>
      <c r="M668" s="75">
        <f t="shared" si="371"/>
        <v>33</v>
      </c>
      <c r="N668" s="75">
        <f t="shared" si="371"/>
        <v>25</v>
      </c>
      <c r="O668" s="75">
        <f t="shared" si="371"/>
        <v>22</v>
      </c>
      <c r="P668" s="75">
        <f t="shared" si="371"/>
        <v>40</v>
      </c>
      <c r="Q668" s="75">
        <f t="shared" si="371"/>
        <v>38</v>
      </c>
      <c r="R668" s="75">
        <f t="shared" si="371"/>
        <v>33</v>
      </c>
      <c r="S668" s="75">
        <f t="shared" si="371"/>
        <v>40</v>
      </c>
      <c r="T668" s="106">
        <f t="shared" si="371"/>
        <v>51</v>
      </c>
      <c r="U668" s="72">
        <f t="shared" si="369"/>
        <v>32.857142857142854</v>
      </c>
    </row>
    <row r="669" spans="1:21" ht="18" thickBot="1" x14ac:dyDescent="0.25">
      <c r="A669" s="47" t="s">
        <v>54</v>
      </c>
      <c r="B669" s="48" t="s">
        <v>59</v>
      </c>
      <c r="C669" s="75" t="s">
        <v>46</v>
      </c>
      <c r="D669" s="75" t="s">
        <v>46</v>
      </c>
      <c r="E669" s="75" t="s">
        <v>46</v>
      </c>
      <c r="F669" s="75" t="s">
        <v>46</v>
      </c>
      <c r="G669" s="75">
        <f t="shared" ref="G669:T669" si="372">B632-G637</f>
        <v>41</v>
      </c>
      <c r="H669" s="75">
        <f t="shared" si="372"/>
        <v>63</v>
      </c>
      <c r="I669" s="75">
        <f t="shared" si="372"/>
        <v>48</v>
      </c>
      <c r="J669" s="75">
        <f t="shared" si="372"/>
        <v>45</v>
      </c>
      <c r="K669" s="75">
        <f t="shared" si="372"/>
        <v>37</v>
      </c>
      <c r="L669" s="75">
        <f t="shared" si="372"/>
        <v>30</v>
      </c>
      <c r="M669" s="75">
        <f t="shared" si="372"/>
        <v>36</v>
      </c>
      <c r="N669" s="75">
        <f t="shared" si="372"/>
        <v>34</v>
      </c>
      <c r="O669" s="75">
        <f t="shared" si="372"/>
        <v>37</v>
      </c>
      <c r="P669" s="75">
        <f t="shared" si="372"/>
        <v>25</v>
      </c>
      <c r="Q669" s="75">
        <f t="shared" si="372"/>
        <v>5</v>
      </c>
      <c r="R669" s="75">
        <f t="shared" si="372"/>
        <v>33</v>
      </c>
      <c r="S669" s="75">
        <f t="shared" si="372"/>
        <v>18</v>
      </c>
      <c r="T669" s="106">
        <f t="shared" si="372"/>
        <v>6</v>
      </c>
      <c r="U669" s="72">
        <f t="shared" si="369"/>
        <v>34.769230769230766</v>
      </c>
    </row>
    <row r="670" spans="1:21" ht="16" x14ac:dyDescent="0.2">
      <c r="A670" s="32"/>
      <c r="B670" s="33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</row>
    <row r="671" spans="1:21" ht="16" x14ac:dyDescent="0.2">
      <c r="A671" s="7" t="s">
        <v>116</v>
      </c>
      <c r="B671" s="7"/>
      <c r="C671" s="7"/>
      <c r="D671" s="7"/>
      <c r="E671" s="7"/>
      <c r="F671" s="7"/>
      <c r="G671" s="7"/>
      <c r="H671" s="8"/>
      <c r="I671" s="8"/>
      <c r="J671" s="8"/>
      <c r="K671" s="8"/>
      <c r="L671" s="8"/>
      <c r="M671" s="9"/>
    </row>
    <row r="672" spans="1:21" ht="17" thickBot="1" x14ac:dyDescent="0.25">
      <c r="A672" s="10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9"/>
    </row>
    <row r="673" spans="1:21" ht="35" thickBot="1" x14ac:dyDescent="0.25">
      <c r="A673" s="70" t="s">
        <v>44</v>
      </c>
      <c r="B673" s="54" t="s">
        <v>0</v>
      </c>
      <c r="C673" s="54" t="s">
        <v>1</v>
      </c>
      <c r="D673" s="54" t="s">
        <v>2</v>
      </c>
      <c r="E673" s="54" t="s">
        <v>3</v>
      </c>
      <c r="F673" s="54" t="s">
        <v>4</v>
      </c>
      <c r="G673" s="54" t="s">
        <v>5</v>
      </c>
      <c r="H673" s="54" t="s">
        <v>6</v>
      </c>
      <c r="I673" s="54" t="s">
        <v>7</v>
      </c>
      <c r="J673" s="54" t="s">
        <v>8</v>
      </c>
      <c r="K673" s="54" t="s">
        <v>9</v>
      </c>
      <c r="L673" s="54" t="s">
        <v>10</v>
      </c>
      <c r="M673" s="54" t="s">
        <v>66</v>
      </c>
      <c r="N673" s="54" t="s">
        <v>75</v>
      </c>
      <c r="O673" s="54" t="s">
        <v>76</v>
      </c>
      <c r="P673" s="54" t="s">
        <v>77</v>
      </c>
      <c r="Q673" s="54" t="s">
        <v>78</v>
      </c>
      <c r="R673" s="54" t="s">
        <v>79</v>
      </c>
      <c r="S673" s="54" t="s">
        <v>81</v>
      </c>
      <c r="T673" s="54" t="s">
        <v>87</v>
      </c>
      <c r="U673" s="70" t="s">
        <v>52</v>
      </c>
    </row>
    <row r="674" spans="1:21" ht="18" thickBot="1" x14ac:dyDescent="0.25">
      <c r="A674" s="78">
        <v>1</v>
      </c>
      <c r="B674" s="93" t="s">
        <v>42</v>
      </c>
      <c r="C674" s="45">
        <f t="shared" ref="C674:T685" si="373">(B625-C626)/B625</f>
        <v>-4.6153846153846156E-2</v>
      </c>
      <c r="D674" s="45">
        <f t="shared" si="373"/>
        <v>-4.9504950495049507E-2</v>
      </c>
      <c r="E674" s="45">
        <f t="shared" si="373"/>
        <v>0.16521739130434782</v>
      </c>
      <c r="F674" s="45">
        <f t="shared" si="373"/>
        <v>6.5420560747663545E-2</v>
      </c>
      <c r="G674" s="45">
        <f t="shared" si="373"/>
        <v>9.2592592592592587E-3</v>
      </c>
      <c r="H674" s="45">
        <f t="shared" si="373"/>
        <v>5.1020408163265307E-2</v>
      </c>
      <c r="I674" s="45">
        <f t="shared" si="373"/>
        <v>-3.0927835051546393E-2</v>
      </c>
      <c r="J674" s="45">
        <f t="shared" si="373"/>
        <v>0.11304347826086956</v>
      </c>
      <c r="K674" s="45">
        <f t="shared" si="373"/>
        <v>-8.2644628099173556E-3</v>
      </c>
      <c r="L674" s="45">
        <f t="shared" si="373"/>
        <v>9.0225563909774431E-2</v>
      </c>
      <c r="M674" s="45">
        <f t="shared" si="373"/>
        <v>0.12121212121212122</v>
      </c>
      <c r="N674" s="45">
        <f t="shared" si="373"/>
        <v>2.4390243902439025E-2</v>
      </c>
      <c r="O674" s="45">
        <f t="shared" si="373"/>
        <v>0.12598425196850394</v>
      </c>
      <c r="P674" s="45">
        <f t="shared" si="373"/>
        <v>1.2658227848101266E-2</v>
      </c>
      <c r="Q674" s="45">
        <f t="shared" si="373"/>
        <v>7.407407407407407E-2</v>
      </c>
      <c r="R674" s="45">
        <f t="shared" si="373"/>
        <v>1.7857142857142856E-2</v>
      </c>
      <c r="S674" s="45">
        <f t="shared" si="373"/>
        <v>9.8765432098765427E-2</v>
      </c>
      <c r="T674" s="96">
        <f t="shared" si="373"/>
        <v>9.9009900990099011E-3</v>
      </c>
      <c r="U674" s="44">
        <f t="shared" ref="U674:U689" si="374">_xlfn.AGGREGATE(1,6,C674:S674)</f>
        <v>4.9075121240939316E-2</v>
      </c>
    </row>
    <row r="675" spans="1:21" ht="18" thickBot="1" x14ac:dyDescent="0.25">
      <c r="A675" s="78">
        <v>2</v>
      </c>
      <c r="B675" s="93" t="s">
        <v>42</v>
      </c>
      <c r="C675" s="45">
        <f t="shared" si="373"/>
        <v>0.11290322580645161</v>
      </c>
      <c r="D675" s="45">
        <f t="shared" si="373"/>
        <v>0.11764705882352941</v>
      </c>
      <c r="E675" s="45">
        <f t="shared" si="373"/>
        <v>0.13207547169811321</v>
      </c>
      <c r="F675" s="45">
        <f t="shared" si="373"/>
        <v>8.3333333333333329E-2</v>
      </c>
      <c r="G675" s="45">
        <f t="shared" si="373"/>
        <v>0.14000000000000001</v>
      </c>
      <c r="H675" s="45">
        <f t="shared" si="373"/>
        <v>0.14953271028037382</v>
      </c>
      <c r="I675" s="45">
        <f t="shared" si="373"/>
        <v>-1.0752688172043012E-2</v>
      </c>
      <c r="J675" s="45">
        <f t="shared" si="373"/>
        <v>7.0000000000000007E-2</v>
      </c>
      <c r="K675" s="45">
        <f t="shared" si="373"/>
        <v>8.8235294117647065E-2</v>
      </c>
      <c r="L675" s="45">
        <f t="shared" si="373"/>
        <v>9.0163934426229511E-2</v>
      </c>
      <c r="M675" s="45">
        <f t="shared" si="373"/>
        <v>0.1487603305785124</v>
      </c>
      <c r="N675" s="45">
        <f t="shared" si="373"/>
        <v>6.0344827586206899E-2</v>
      </c>
      <c r="O675" s="45">
        <f t="shared" si="373"/>
        <v>8.1250000000000003E-2</v>
      </c>
      <c r="P675" s="45">
        <f t="shared" si="373"/>
        <v>0.11711711711711711</v>
      </c>
      <c r="Q675" s="45">
        <f t="shared" si="373"/>
        <v>0.16025641025641027</v>
      </c>
      <c r="R675" s="45">
        <f t="shared" si="373"/>
        <v>0.12</v>
      </c>
      <c r="S675" s="45">
        <f t="shared" si="373"/>
        <v>9.0909090909090912E-2</v>
      </c>
      <c r="T675" s="96">
        <f t="shared" si="373"/>
        <v>6.8493150684931503E-2</v>
      </c>
      <c r="U675" s="44">
        <f t="shared" si="374"/>
        <v>0.10304565392711602</v>
      </c>
    </row>
    <row r="676" spans="1:21" ht="18" thickBot="1" x14ac:dyDescent="0.25">
      <c r="A676" s="78">
        <v>3</v>
      </c>
      <c r="B676" s="93" t="s">
        <v>42</v>
      </c>
      <c r="C676" s="45">
        <f t="shared" si="373"/>
        <v>2.3809523809523808E-2</v>
      </c>
      <c r="D676" s="45">
        <f t="shared" si="373"/>
        <v>2.7272727272727271E-2</v>
      </c>
      <c r="E676" s="45">
        <f t="shared" si="373"/>
        <v>9.166666666666666E-2</v>
      </c>
      <c r="F676" s="45">
        <f t="shared" si="373"/>
        <v>9.7826086956521743E-2</v>
      </c>
      <c r="G676" s="45">
        <f t="shared" si="373"/>
        <v>2.2727272727272728E-2</v>
      </c>
      <c r="H676" s="45">
        <f t="shared" si="373"/>
        <v>6.9767441860465115E-2</v>
      </c>
      <c r="I676" s="45">
        <f t="shared" si="373"/>
        <v>7.6923076923076927E-2</v>
      </c>
      <c r="J676" s="45">
        <f t="shared" si="373"/>
        <v>0.15957446808510639</v>
      </c>
      <c r="K676" s="45">
        <f t="shared" si="373"/>
        <v>0.13978494623655913</v>
      </c>
      <c r="L676" s="45">
        <f t="shared" si="373"/>
        <v>0.10752688172043011</v>
      </c>
      <c r="M676" s="45">
        <f t="shared" si="373"/>
        <v>8.1081081081081086E-2</v>
      </c>
      <c r="N676" s="45">
        <f t="shared" si="373"/>
        <v>2.9126213592233011E-2</v>
      </c>
      <c r="O676" s="45">
        <f t="shared" si="373"/>
        <v>0.11009174311926606</v>
      </c>
      <c r="P676" s="45">
        <f t="shared" si="373"/>
        <v>6.1224489795918366E-2</v>
      </c>
      <c r="Q676" s="45">
        <f t="shared" si="373"/>
        <v>9.1836734693877556E-2</v>
      </c>
      <c r="R676" s="45">
        <f t="shared" si="373"/>
        <v>6.8702290076335881E-2</v>
      </c>
      <c r="S676" s="45">
        <f t="shared" si="373"/>
        <v>7.9545454545454544E-2</v>
      </c>
      <c r="T676" s="96">
        <f t="shared" si="373"/>
        <v>0.08</v>
      </c>
      <c r="U676" s="44">
        <f t="shared" si="374"/>
        <v>7.8734535244853909E-2</v>
      </c>
    </row>
    <row r="677" spans="1:21" ht="18" thickBot="1" x14ac:dyDescent="0.25">
      <c r="A677" s="78">
        <v>4</v>
      </c>
      <c r="B677" s="93" t="s">
        <v>42</v>
      </c>
      <c r="C677" s="45">
        <f t="shared" si="373"/>
        <v>1.3513513513513514E-2</v>
      </c>
      <c r="D677" s="45">
        <f t="shared" si="373"/>
        <v>4.878048780487805E-2</v>
      </c>
      <c r="E677" s="45">
        <f t="shared" si="373"/>
        <v>0.17757009345794392</v>
      </c>
      <c r="F677" s="45">
        <f t="shared" si="373"/>
        <v>5.5045871559633031E-2</v>
      </c>
      <c r="G677" s="45">
        <f t="shared" si="373"/>
        <v>0.10843373493975904</v>
      </c>
      <c r="H677" s="45">
        <f t="shared" si="373"/>
        <v>9.3023255813953487E-2</v>
      </c>
      <c r="I677" s="45">
        <f t="shared" si="373"/>
        <v>-0.05</v>
      </c>
      <c r="J677" s="45">
        <f t="shared" si="373"/>
        <v>3.5714285714285712E-2</v>
      </c>
      <c r="K677" s="45">
        <f t="shared" si="373"/>
        <v>7.5949367088607597E-2</v>
      </c>
      <c r="L677" s="45">
        <f t="shared" si="373"/>
        <v>0.15</v>
      </c>
      <c r="M677" s="45">
        <f t="shared" si="373"/>
        <v>4.8192771084337352E-2</v>
      </c>
      <c r="N677" s="45">
        <f t="shared" si="373"/>
        <v>9.8039215686274508E-3</v>
      </c>
      <c r="O677" s="45">
        <f t="shared" si="373"/>
        <v>7.0000000000000007E-2</v>
      </c>
      <c r="P677" s="45">
        <f t="shared" si="373"/>
        <v>0.13402061855670103</v>
      </c>
      <c r="Q677" s="45">
        <f t="shared" si="373"/>
        <v>6.5217391304347824E-2</v>
      </c>
      <c r="R677" s="45">
        <f t="shared" si="373"/>
        <v>0.14606741573033707</v>
      </c>
      <c r="S677" s="45">
        <f t="shared" si="373"/>
        <v>0.13114754098360656</v>
      </c>
      <c r="T677" s="96">
        <f t="shared" si="373"/>
        <v>1.2345679012345678E-2</v>
      </c>
      <c r="U677" s="44">
        <f t="shared" si="374"/>
        <v>7.7204721712972435E-2</v>
      </c>
    </row>
    <row r="678" spans="1:21" ht="18" thickBot="1" x14ac:dyDescent="0.25">
      <c r="A678" s="78">
        <v>5</v>
      </c>
      <c r="B678" s="93" t="s">
        <v>42</v>
      </c>
      <c r="C678" s="45">
        <f t="shared" si="373"/>
        <v>9.0909090909090912E-2</v>
      </c>
      <c r="D678" s="45">
        <f t="shared" si="373"/>
        <v>8.2191780821917804E-2</v>
      </c>
      <c r="E678" s="45">
        <f t="shared" si="373"/>
        <v>0.16666666666666666</v>
      </c>
      <c r="F678" s="45">
        <f t="shared" si="373"/>
        <v>0.15909090909090909</v>
      </c>
      <c r="G678" s="45">
        <f t="shared" si="373"/>
        <v>5.8252427184466021E-2</v>
      </c>
      <c r="H678" s="45">
        <f t="shared" si="373"/>
        <v>9.45945945945946E-2</v>
      </c>
      <c r="I678" s="45">
        <f t="shared" si="373"/>
        <v>8.9743589743589744E-2</v>
      </c>
      <c r="J678" s="45">
        <f t="shared" si="373"/>
        <v>7.1428571428571425E-2</v>
      </c>
      <c r="K678" s="45">
        <f t="shared" si="373"/>
        <v>4.9382716049382713E-2</v>
      </c>
      <c r="L678" s="45">
        <f t="shared" si="373"/>
        <v>5.4794520547945202E-2</v>
      </c>
      <c r="M678" s="45">
        <f t="shared" si="373"/>
        <v>1.4705882352941176E-2</v>
      </c>
      <c r="N678" s="45">
        <f t="shared" si="373"/>
        <v>2.5316455696202531E-2</v>
      </c>
      <c r="O678" s="45">
        <f t="shared" si="373"/>
        <v>9.9009900990099011E-3</v>
      </c>
      <c r="P678" s="45">
        <f t="shared" si="373"/>
        <v>0.12903225806451613</v>
      </c>
      <c r="Q678" s="45">
        <f t="shared" si="373"/>
        <v>7.1428571428571425E-2</v>
      </c>
      <c r="R678" s="45">
        <f t="shared" si="373"/>
        <v>1.5503875968992248E-2</v>
      </c>
      <c r="S678" s="45">
        <f t="shared" si="373"/>
        <v>6.5789473684210523E-2</v>
      </c>
      <c r="T678" s="96">
        <f t="shared" si="373"/>
        <v>9.433962264150943E-3</v>
      </c>
      <c r="U678" s="44">
        <f t="shared" si="374"/>
        <v>7.3454845548916362E-2</v>
      </c>
    </row>
    <row r="679" spans="1:21" ht="18" thickBot="1" x14ac:dyDescent="0.25">
      <c r="A679" s="78">
        <v>6</v>
      </c>
      <c r="B679" s="93" t="s">
        <v>42</v>
      </c>
      <c r="C679" s="45">
        <f t="shared" si="373"/>
        <v>-0.75324675324675328</v>
      </c>
      <c r="D679" s="45">
        <f t="shared" si="373"/>
        <v>-0.72857142857142854</v>
      </c>
      <c r="E679" s="45">
        <f t="shared" si="373"/>
        <v>-0.76119402985074625</v>
      </c>
      <c r="F679" s="45">
        <f t="shared" si="373"/>
        <v>-0.61538461538461542</v>
      </c>
      <c r="G679" s="45">
        <f t="shared" si="373"/>
        <v>-0.56756756756756754</v>
      </c>
      <c r="H679" s="45">
        <f t="shared" si="373"/>
        <v>-0.13402061855670103</v>
      </c>
      <c r="I679" s="45">
        <f t="shared" si="373"/>
        <v>-0.76119402985074625</v>
      </c>
      <c r="J679" s="45">
        <f t="shared" si="373"/>
        <v>-0.647887323943662</v>
      </c>
      <c r="K679" s="45">
        <f t="shared" si="373"/>
        <v>-0.25641025641025639</v>
      </c>
      <c r="L679" s="45">
        <f t="shared" si="373"/>
        <v>-0.5714285714285714</v>
      </c>
      <c r="M679" s="45">
        <f t="shared" si="373"/>
        <v>-0.46376811594202899</v>
      </c>
      <c r="N679" s="45">
        <f t="shared" si="373"/>
        <v>-0.59701492537313428</v>
      </c>
      <c r="O679" s="45">
        <f t="shared" si="373"/>
        <v>-0.55844155844155841</v>
      </c>
      <c r="P679" s="45">
        <f t="shared" si="373"/>
        <v>-0.3</v>
      </c>
      <c r="Q679" s="45">
        <f t="shared" si="373"/>
        <v>-0.44444444444444442</v>
      </c>
      <c r="R679" s="45">
        <f t="shared" si="373"/>
        <v>-0.26923076923076922</v>
      </c>
      <c r="S679" s="45">
        <f t="shared" si="373"/>
        <v>0</v>
      </c>
      <c r="T679" s="96">
        <f t="shared" si="373"/>
        <v>-0.11267605633802817</v>
      </c>
      <c r="U679" s="44">
        <f t="shared" si="374"/>
        <v>-0.49587088283782255</v>
      </c>
    </row>
    <row r="680" spans="1:21" ht="18" thickBot="1" x14ac:dyDescent="0.25">
      <c r="A680" s="78">
        <v>7</v>
      </c>
      <c r="B680" s="93" t="s">
        <v>42</v>
      </c>
      <c r="C680" s="45">
        <f t="shared" si="373"/>
        <v>-1.8181818181818181E-2</v>
      </c>
      <c r="D680" s="45">
        <f t="shared" si="373"/>
        <v>0.11851851851851852</v>
      </c>
      <c r="E680" s="45">
        <f t="shared" si="373"/>
        <v>0.10743801652892562</v>
      </c>
      <c r="F680" s="45">
        <f t="shared" si="373"/>
        <v>8.4745762711864403E-2</v>
      </c>
      <c r="G680" s="45">
        <f t="shared" si="373"/>
        <v>3.8095238095238099E-2</v>
      </c>
      <c r="H680" s="45">
        <f t="shared" si="373"/>
        <v>8.6206896551724144E-2</v>
      </c>
      <c r="I680" s="45">
        <f t="shared" si="373"/>
        <v>0</v>
      </c>
      <c r="J680" s="45">
        <f t="shared" si="373"/>
        <v>7.6271186440677971E-2</v>
      </c>
      <c r="K680" s="45">
        <f t="shared" si="373"/>
        <v>7.6923076923076927E-2</v>
      </c>
      <c r="L680" s="45">
        <f t="shared" si="373"/>
        <v>6.1224489795918366E-2</v>
      </c>
      <c r="M680" s="45">
        <f t="shared" si="373"/>
        <v>7.43801652892562E-2</v>
      </c>
      <c r="N680" s="45">
        <f t="shared" si="373"/>
        <v>-1.9801980198019802E-2</v>
      </c>
      <c r="O680" s="45">
        <f t="shared" si="373"/>
        <v>0.20560747663551401</v>
      </c>
      <c r="P680" s="45">
        <f t="shared" si="373"/>
        <v>5.8333333333333334E-2</v>
      </c>
      <c r="Q680" s="45">
        <f t="shared" si="373"/>
        <v>8.461538461538462E-2</v>
      </c>
      <c r="R680" s="45">
        <f t="shared" si="373"/>
        <v>3.4188034188034191E-2</v>
      </c>
      <c r="S680" s="45">
        <f t="shared" si="373"/>
        <v>4.0404040404040407E-2</v>
      </c>
      <c r="T680" s="96">
        <f t="shared" si="373"/>
        <v>8.6614173228346455E-2</v>
      </c>
      <c r="U680" s="44">
        <f t="shared" si="374"/>
        <v>6.5233401273627589E-2</v>
      </c>
    </row>
    <row r="681" spans="1:21" ht="18" thickBot="1" x14ac:dyDescent="0.25">
      <c r="A681" s="78">
        <v>8</v>
      </c>
      <c r="B681" s="93" t="s">
        <v>42</v>
      </c>
      <c r="C681" s="45">
        <f t="shared" si="373"/>
        <v>0.15126050420168066</v>
      </c>
      <c r="D681" s="45">
        <f t="shared" si="373"/>
        <v>0.15178571428571427</v>
      </c>
      <c r="E681" s="45">
        <f t="shared" si="373"/>
        <v>6.7226890756302518E-2</v>
      </c>
      <c r="F681" s="45">
        <f t="shared" si="373"/>
        <v>0.1111111111111111</v>
      </c>
      <c r="G681" s="45">
        <f t="shared" si="373"/>
        <v>3.7037037037037035E-2</v>
      </c>
      <c r="H681" s="45">
        <f t="shared" si="373"/>
        <v>0</v>
      </c>
      <c r="I681" s="45">
        <f t="shared" si="373"/>
        <v>-2.8301886792452831E-2</v>
      </c>
      <c r="J681" s="45">
        <f t="shared" si="373"/>
        <v>2.7272727272727271E-2</v>
      </c>
      <c r="K681" s="45">
        <f t="shared" si="373"/>
        <v>6.4220183486238536E-2</v>
      </c>
      <c r="L681" s="45">
        <f t="shared" si="373"/>
        <v>4.6296296296296294E-2</v>
      </c>
      <c r="M681" s="45">
        <f t="shared" si="373"/>
        <v>0.31521739130434784</v>
      </c>
      <c r="N681" s="45">
        <f t="shared" si="373"/>
        <v>8.9285714285714281E-3</v>
      </c>
      <c r="O681" s="45">
        <f t="shared" si="373"/>
        <v>-1.9417475728155338E-2</v>
      </c>
      <c r="P681" s="45">
        <f t="shared" si="373"/>
        <v>-0.16470588235294117</v>
      </c>
      <c r="Q681" s="45">
        <f t="shared" si="373"/>
        <v>1.7699115044247787E-2</v>
      </c>
      <c r="R681" s="45">
        <f t="shared" si="373"/>
        <v>6.7226890756302518E-2</v>
      </c>
      <c r="S681" s="45">
        <f t="shared" si="373"/>
        <v>7.0796460176991149E-2</v>
      </c>
      <c r="T681" s="96">
        <f t="shared" si="373"/>
        <v>4.2105263157894736E-2</v>
      </c>
      <c r="U681" s="44">
        <f t="shared" si="374"/>
        <v>5.4332567546118773E-2</v>
      </c>
    </row>
    <row r="682" spans="1:21" ht="18" thickBot="1" x14ac:dyDescent="0.25">
      <c r="A682" s="78">
        <v>9</v>
      </c>
      <c r="B682" s="93" t="s">
        <v>42</v>
      </c>
      <c r="C682" s="45">
        <f t="shared" si="373"/>
        <v>0.12195121951219512</v>
      </c>
      <c r="D682" s="45">
        <f t="shared" si="373"/>
        <v>6.9306930693069313E-2</v>
      </c>
      <c r="E682" s="45">
        <f t="shared" si="373"/>
        <v>0.15789473684210525</v>
      </c>
      <c r="F682" s="45">
        <f t="shared" si="373"/>
        <v>0.13513513513513514</v>
      </c>
      <c r="G682" s="45">
        <f t="shared" si="373"/>
        <v>0.16666666666666666</v>
      </c>
      <c r="H682" s="45">
        <f t="shared" si="373"/>
        <v>0.11538461538461539</v>
      </c>
      <c r="I682" s="45">
        <f t="shared" si="373"/>
        <v>9.9009900990099015E-2</v>
      </c>
      <c r="J682" s="45">
        <f t="shared" si="373"/>
        <v>0.13761467889908258</v>
      </c>
      <c r="K682" s="45">
        <f t="shared" si="373"/>
        <v>0.16822429906542055</v>
      </c>
      <c r="L682" s="45">
        <f t="shared" si="373"/>
        <v>4.9019607843137254E-2</v>
      </c>
      <c r="M682" s="45">
        <f t="shared" si="373"/>
        <v>8.7378640776699032E-2</v>
      </c>
      <c r="N682" s="45">
        <f t="shared" si="373"/>
        <v>-0.23809523809523808</v>
      </c>
      <c r="O682" s="45">
        <f t="shared" si="373"/>
        <v>0.1891891891891892</v>
      </c>
      <c r="P682" s="45">
        <f t="shared" si="373"/>
        <v>0.10476190476190476</v>
      </c>
      <c r="Q682" s="45">
        <f t="shared" si="373"/>
        <v>0</v>
      </c>
      <c r="R682" s="45">
        <f t="shared" si="373"/>
        <v>9.90990990990991E-2</v>
      </c>
      <c r="S682" s="45">
        <f t="shared" si="373"/>
        <v>0.14414414414414414</v>
      </c>
      <c r="T682" s="96">
        <f t="shared" si="373"/>
        <v>0.13333333333333333</v>
      </c>
      <c r="U682" s="44">
        <f t="shared" si="374"/>
        <v>9.4510913582783809E-2</v>
      </c>
    </row>
    <row r="683" spans="1:21" ht="18" thickBot="1" x14ac:dyDescent="0.25">
      <c r="A683" s="78">
        <v>10</v>
      </c>
      <c r="B683" s="93" t="s">
        <v>42</v>
      </c>
      <c r="C683" s="45">
        <f t="shared" si="373"/>
        <v>0.10204081632653061</v>
      </c>
      <c r="D683" s="45">
        <f t="shared" si="373"/>
        <v>1.3888888888888888E-2</v>
      </c>
      <c r="E683" s="45">
        <f t="shared" si="373"/>
        <v>0.1702127659574468</v>
      </c>
      <c r="F683" s="45">
        <f t="shared" si="373"/>
        <v>2.5000000000000001E-2</v>
      </c>
      <c r="G683" s="45">
        <f t="shared" si="373"/>
        <v>6.25E-2</v>
      </c>
      <c r="H683" s="45">
        <f t="shared" si="373"/>
        <v>0.125</v>
      </c>
      <c r="I683" s="45">
        <f t="shared" si="373"/>
        <v>9.7826086956521743E-2</v>
      </c>
      <c r="J683" s="45">
        <f t="shared" si="373"/>
        <v>8.7912087912087919E-2</v>
      </c>
      <c r="K683" s="45">
        <f t="shared" si="373"/>
        <v>8.5106382978723402E-2</v>
      </c>
      <c r="L683" s="45">
        <f t="shared" si="373"/>
        <v>1.1235955056179775E-2</v>
      </c>
      <c r="M683" s="45">
        <f t="shared" si="373"/>
        <v>4.1237113402061855E-2</v>
      </c>
      <c r="N683" s="45">
        <f t="shared" si="373"/>
        <v>3.1914893617021274E-2</v>
      </c>
      <c r="O683" s="45">
        <f t="shared" si="373"/>
        <v>5.128205128205128E-2</v>
      </c>
      <c r="P683" s="45">
        <f t="shared" si="373"/>
        <v>2.2222222222222223E-2</v>
      </c>
      <c r="Q683" s="45">
        <f t="shared" si="373"/>
        <v>2.1276595744680851E-2</v>
      </c>
      <c r="R683" s="45">
        <f t="shared" si="373"/>
        <v>2.0202020202020204E-2</v>
      </c>
      <c r="S683" s="45">
        <f t="shared" si="373"/>
        <v>0.04</v>
      </c>
      <c r="T683" s="96">
        <f t="shared" si="373"/>
        <v>0.11578947368421053</v>
      </c>
      <c r="U683" s="44">
        <f t="shared" si="374"/>
        <v>5.9344581208613939E-2</v>
      </c>
    </row>
    <row r="684" spans="1:21" ht="18" thickBot="1" x14ac:dyDescent="0.25">
      <c r="A684" s="78">
        <v>11</v>
      </c>
      <c r="B684" s="93" t="s">
        <v>42</v>
      </c>
      <c r="C684" s="45">
        <f t="shared" si="373"/>
        <v>0.18518518518518517</v>
      </c>
      <c r="D684" s="45">
        <f t="shared" si="373"/>
        <v>2.2727272727272728E-2</v>
      </c>
      <c r="E684" s="45">
        <f t="shared" si="373"/>
        <v>0.30985915492957744</v>
      </c>
      <c r="F684" s="45">
        <f t="shared" si="373"/>
        <v>3.8461538461538464E-2</v>
      </c>
      <c r="G684" s="45">
        <f t="shared" si="373"/>
        <v>0.10256410256410256</v>
      </c>
      <c r="H684" s="45">
        <f t="shared" si="373"/>
        <v>0.18888888888888888</v>
      </c>
      <c r="I684" s="45">
        <f t="shared" si="373"/>
        <v>7.1428571428571425E-2</v>
      </c>
      <c r="J684" s="45">
        <f t="shared" si="373"/>
        <v>9.6385542168674704E-2</v>
      </c>
      <c r="K684" s="45">
        <f t="shared" si="373"/>
        <v>9.6385542168674704E-2</v>
      </c>
      <c r="L684" s="45">
        <f t="shared" si="373"/>
        <v>0.12790697674418605</v>
      </c>
      <c r="M684" s="45">
        <f t="shared" si="373"/>
        <v>7.9545454545454544E-2</v>
      </c>
      <c r="N684" s="45">
        <f t="shared" si="373"/>
        <v>0.15053763440860216</v>
      </c>
      <c r="O684" s="45">
        <f t="shared" si="373"/>
        <v>3.2967032967032968E-2</v>
      </c>
      <c r="P684" s="45">
        <f t="shared" si="373"/>
        <v>2.7027027027027029E-2</v>
      </c>
      <c r="Q684" s="45">
        <f t="shared" si="373"/>
        <v>0</v>
      </c>
      <c r="R684" s="45">
        <f t="shared" si="373"/>
        <v>0.16304347826086957</v>
      </c>
      <c r="S684" s="45">
        <f t="shared" si="373"/>
        <v>3.0927835051546393E-2</v>
      </c>
      <c r="T684" s="96">
        <f t="shared" si="373"/>
        <v>5.2083333333333336E-2</v>
      </c>
      <c r="U684" s="44">
        <f t="shared" si="374"/>
        <v>0.10140242573689442</v>
      </c>
    </row>
    <row r="685" spans="1:21" ht="18" thickBot="1" x14ac:dyDescent="0.25">
      <c r="A685" s="78">
        <v>12</v>
      </c>
      <c r="B685" s="93" t="s">
        <v>42</v>
      </c>
      <c r="C685" s="45">
        <f t="shared" si="373"/>
        <v>2.0833333333333332E-2</v>
      </c>
      <c r="D685" s="45">
        <f t="shared" si="373"/>
        <v>0</v>
      </c>
      <c r="E685" s="45">
        <f t="shared" si="373"/>
        <v>0.23255813953488372</v>
      </c>
      <c r="F685" s="45">
        <f t="shared" si="373"/>
        <v>2.0408163265306121E-2</v>
      </c>
      <c r="G685" s="45">
        <f t="shared" si="373"/>
        <v>-0.04</v>
      </c>
      <c r="H685" s="45">
        <f t="shared" si="373"/>
        <v>0.3</v>
      </c>
      <c r="I685" s="45">
        <f t="shared" si="373"/>
        <v>2.7397260273972601E-2</v>
      </c>
      <c r="J685" s="45">
        <f t="shared" si="373"/>
        <v>3.0769230769230771E-2</v>
      </c>
      <c r="K685" s="45">
        <f t="shared" si="373"/>
        <v>5.3333333333333337E-2</v>
      </c>
      <c r="L685" s="45">
        <f t="shared" si="373"/>
        <v>5.3333333333333337E-2</v>
      </c>
      <c r="M685" s="45">
        <f t="shared" si="373"/>
        <v>6.6666666666666666E-2</v>
      </c>
      <c r="N685" s="45">
        <f t="shared" si="373"/>
        <v>6.1728395061728392E-2</v>
      </c>
      <c r="O685" s="45">
        <f t="shared" si="373"/>
        <v>8.8607594936708861E-2</v>
      </c>
      <c r="P685" s="45">
        <f t="shared" si="373"/>
        <v>5.6818181818181816E-2</v>
      </c>
      <c r="Q685" s="45">
        <f t="shared" si="373"/>
        <v>-0.20833333333333334</v>
      </c>
      <c r="R685" s="45">
        <f t="shared" si="373"/>
        <v>0.10227272727272728</v>
      </c>
      <c r="S685" s="45">
        <f t="shared" si="373"/>
        <v>-0.1038961038961039</v>
      </c>
      <c r="T685" s="96">
        <f t="shared" si="373"/>
        <v>0.15957446808510639</v>
      </c>
      <c r="U685" s="44">
        <f t="shared" si="374"/>
        <v>4.4852760139409933E-2</v>
      </c>
    </row>
    <row r="686" spans="1:21" ht="18" thickBot="1" x14ac:dyDescent="0.25">
      <c r="A686" s="47" t="s">
        <v>47</v>
      </c>
      <c r="B686" s="48" t="s">
        <v>57</v>
      </c>
      <c r="C686" s="75" t="s">
        <v>46</v>
      </c>
      <c r="D686" s="75" t="s">
        <v>46</v>
      </c>
      <c r="E686" s="75" t="s">
        <v>46</v>
      </c>
      <c r="F686" s="49">
        <f t="shared" ref="F686:T686" si="375">(B626-F630)/B626</f>
        <v>0.40322580645161288</v>
      </c>
      <c r="G686" s="49">
        <f t="shared" si="375"/>
        <v>0.28676470588235292</v>
      </c>
      <c r="H686" s="49">
        <f t="shared" si="375"/>
        <v>0.36792452830188677</v>
      </c>
      <c r="I686" s="49">
        <f t="shared" si="375"/>
        <v>0.26041666666666669</v>
      </c>
      <c r="J686" s="49">
        <f t="shared" si="375"/>
        <v>0.22</v>
      </c>
      <c r="K686" s="49">
        <f t="shared" si="375"/>
        <v>0.28037383177570091</v>
      </c>
      <c r="L686" s="49">
        <f t="shared" si="375"/>
        <v>0.25806451612903225</v>
      </c>
      <c r="M686" s="49">
        <f t="shared" si="375"/>
        <v>0.33</v>
      </c>
      <c r="N686" s="49">
        <f t="shared" si="375"/>
        <v>0.24509803921568626</v>
      </c>
      <c r="O686" s="49">
        <f t="shared" si="375"/>
        <v>0.18032786885245902</v>
      </c>
      <c r="P686" s="49">
        <f t="shared" si="375"/>
        <v>0.33057851239669422</v>
      </c>
      <c r="Q686" s="49">
        <f t="shared" si="375"/>
        <v>0.32758620689655171</v>
      </c>
      <c r="R686" s="49">
        <f t="shared" si="375"/>
        <v>0.20624999999999999</v>
      </c>
      <c r="S686" s="49">
        <f t="shared" si="375"/>
        <v>0.36036036036036034</v>
      </c>
      <c r="T686" s="96">
        <f t="shared" si="375"/>
        <v>0.32692307692307693</v>
      </c>
      <c r="U686" s="44">
        <f t="shared" si="374"/>
        <v>0.28978364592350031</v>
      </c>
    </row>
    <row r="687" spans="1:21" ht="35" thickBot="1" x14ac:dyDescent="0.25">
      <c r="A687" s="47" t="s">
        <v>48</v>
      </c>
      <c r="B687" s="48"/>
      <c r="C687" s="49"/>
      <c r="D687" s="49"/>
      <c r="E687" s="49"/>
      <c r="F687" s="49"/>
      <c r="G687" s="49"/>
      <c r="H687" s="49"/>
      <c r="I687" s="49"/>
      <c r="J687" s="49">
        <f t="shared" ref="J687:T687" si="376">AVERAGE(F686:J686)</f>
        <v>0.30766634146050387</v>
      </c>
      <c r="K687" s="49">
        <f t="shared" si="376"/>
        <v>0.28309594652532144</v>
      </c>
      <c r="L687" s="49">
        <f t="shared" si="376"/>
        <v>0.27735590857465731</v>
      </c>
      <c r="M687" s="49">
        <f t="shared" si="376"/>
        <v>0.26977100291428002</v>
      </c>
      <c r="N687" s="49">
        <f t="shared" si="376"/>
        <v>0.2667072774240839</v>
      </c>
      <c r="O687" s="49">
        <f t="shared" si="376"/>
        <v>0.25877285119457571</v>
      </c>
      <c r="P687" s="49">
        <f t="shared" si="376"/>
        <v>0.26881378731877437</v>
      </c>
      <c r="Q687" s="49">
        <f t="shared" si="376"/>
        <v>0.2827181254722782</v>
      </c>
      <c r="R687" s="49">
        <f t="shared" si="376"/>
        <v>0.25796812547227826</v>
      </c>
      <c r="S687" s="49">
        <f t="shared" si="376"/>
        <v>0.28102058970121302</v>
      </c>
      <c r="T687" s="96">
        <f t="shared" si="376"/>
        <v>0.31033963131533659</v>
      </c>
      <c r="U687" s="44">
        <f t="shared" si="374"/>
        <v>0.2753889956057966</v>
      </c>
    </row>
    <row r="688" spans="1:21" ht="18" thickBot="1" x14ac:dyDescent="0.25">
      <c r="A688" s="47" t="s">
        <v>54</v>
      </c>
      <c r="B688" s="48" t="s">
        <v>57</v>
      </c>
      <c r="C688" s="75" t="s">
        <v>46</v>
      </c>
      <c r="D688" s="75" t="s">
        <v>46</v>
      </c>
      <c r="E688" s="75" t="s">
        <v>46</v>
      </c>
      <c r="F688" s="75" t="s">
        <v>46</v>
      </c>
      <c r="G688" s="52">
        <f t="shared" ref="G688:T688" si="377">(B632-G637)/B632</f>
        <v>0.34453781512605042</v>
      </c>
      <c r="H688" s="52">
        <f t="shared" si="377"/>
        <v>0.5625</v>
      </c>
      <c r="I688" s="52">
        <f t="shared" si="377"/>
        <v>0.40336134453781514</v>
      </c>
      <c r="J688" s="52">
        <f t="shared" si="377"/>
        <v>0.41666666666666669</v>
      </c>
      <c r="K688" s="52">
        <f t="shared" si="377"/>
        <v>0.34259259259259262</v>
      </c>
      <c r="L688" s="52">
        <f t="shared" si="377"/>
        <v>0.29702970297029702</v>
      </c>
      <c r="M688" s="52">
        <f t="shared" si="377"/>
        <v>0.33962264150943394</v>
      </c>
      <c r="N688" s="52">
        <f t="shared" si="377"/>
        <v>0.30909090909090908</v>
      </c>
      <c r="O688" s="52">
        <f t="shared" si="377"/>
        <v>0.33944954128440369</v>
      </c>
      <c r="P688" s="52">
        <f t="shared" si="377"/>
        <v>0.23148148148148148</v>
      </c>
      <c r="Q688" s="52">
        <f t="shared" si="377"/>
        <v>5.434782608695652E-2</v>
      </c>
      <c r="R688" s="52">
        <f t="shared" si="377"/>
        <v>0.29464285714285715</v>
      </c>
      <c r="S688" s="52">
        <f t="shared" si="377"/>
        <v>0.17475728155339806</v>
      </c>
      <c r="T688" s="107">
        <f t="shared" si="377"/>
        <v>7.0588235294117646E-2</v>
      </c>
      <c r="U688" s="44">
        <f t="shared" si="374"/>
        <v>0.31616005077252785</v>
      </c>
    </row>
    <row r="689" spans="1:21" ht="35" thickBot="1" x14ac:dyDescent="0.25">
      <c r="A689" s="51" t="s">
        <v>50</v>
      </c>
      <c r="B689" s="52"/>
      <c r="C689" s="52"/>
      <c r="D689" s="52"/>
      <c r="E689" s="52"/>
      <c r="F689" s="52"/>
      <c r="G689" s="52"/>
      <c r="H689" s="52"/>
      <c r="I689" s="52"/>
      <c r="J689" s="49"/>
      <c r="K689" s="49">
        <f t="shared" ref="K689:T689" si="378">AVERAGE(G688:K688)</f>
        <v>0.41393168378462503</v>
      </c>
      <c r="L689" s="49">
        <f t="shared" si="378"/>
        <v>0.40443006135347426</v>
      </c>
      <c r="M689" s="49">
        <f t="shared" si="378"/>
        <v>0.35985458965536105</v>
      </c>
      <c r="N689" s="49">
        <f t="shared" si="378"/>
        <v>0.34100050256597986</v>
      </c>
      <c r="O689" s="49">
        <f t="shared" si="378"/>
        <v>0.32555707748952722</v>
      </c>
      <c r="P689" s="49">
        <f t="shared" si="378"/>
        <v>0.30333485526730503</v>
      </c>
      <c r="Q689" s="49">
        <f t="shared" si="378"/>
        <v>0.25479847989063692</v>
      </c>
      <c r="R689" s="49">
        <f t="shared" si="378"/>
        <v>0.24580252301732158</v>
      </c>
      <c r="S689" s="49">
        <f t="shared" si="378"/>
        <v>0.21893579750981934</v>
      </c>
      <c r="T689" s="96">
        <f t="shared" si="378"/>
        <v>0.16516353631176217</v>
      </c>
      <c r="U689" s="44">
        <f t="shared" si="374"/>
        <v>0.31862728561489451</v>
      </c>
    </row>
    <row r="691" spans="1:21" ht="16" x14ac:dyDescent="0.2">
      <c r="A691" s="140" t="s">
        <v>117</v>
      </c>
      <c r="B691" s="141"/>
      <c r="C691" s="141"/>
      <c r="D691" s="141"/>
      <c r="E691" s="141"/>
      <c r="F691" s="141"/>
      <c r="G691" s="141"/>
      <c r="H691" s="141"/>
      <c r="I691" s="141"/>
      <c r="J691" s="141"/>
      <c r="K691" s="141"/>
      <c r="L691" s="141"/>
      <c r="M691" s="142"/>
    </row>
    <row r="692" spans="1:21" ht="17" thickBo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21" ht="18" thickBot="1" x14ac:dyDescent="0.25">
      <c r="A693" s="54"/>
      <c r="B693" s="54" t="s">
        <v>0</v>
      </c>
      <c r="C693" s="54" t="s">
        <v>1</v>
      </c>
      <c r="D693" s="54" t="s">
        <v>2</v>
      </c>
      <c r="E693" s="54" t="s">
        <v>3</v>
      </c>
      <c r="F693" s="54" t="s">
        <v>4</v>
      </c>
      <c r="G693" s="54" t="s">
        <v>5</v>
      </c>
      <c r="H693" s="54" t="s">
        <v>6</v>
      </c>
      <c r="I693" s="54" t="s">
        <v>7</v>
      </c>
      <c r="J693" s="54" t="s">
        <v>8</v>
      </c>
      <c r="K693" s="54" t="s">
        <v>9</v>
      </c>
      <c r="L693" s="54" t="s">
        <v>10</v>
      </c>
      <c r="M693" s="54" t="s">
        <v>66</v>
      </c>
      <c r="N693" s="54" t="s">
        <v>75</v>
      </c>
      <c r="O693" s="54" t="s">
        <v>76</v>
      </c>
      <c r="P693" s="54" t="s">
        <v>77</v>
      </c>
      <c r="Q693" s="54" t="s">
        <v>78</v>
      </c>
      <c r="R693" s="54" t="s">
        <v>79</v>
      </c>
      <c r="S693" s="54" t="s">
        <v>81</v>
      </c>
      <c r="T693" s="54" t="s">
        <v>87</v>
      </c>
    </row>
    <row r="694" spans="1:21" ht="18" thickBot="1" x14ac:dyDescent="0.25">
      <c r="A694" s="38" t="s">
        <v>11</v>
      </c>
      <c r="B694" s="123">
        <v>70</v>
      </c>
      <c r="C694" s="123">
        <v>80</v>
      </c>
      <c r="D694" s="123">
        <v>78</v>
      </c>
      <c r="E694" s="123">
        <v>88</v>
      </c>
      <c r="F694" s="156">
        <v>77</v>
      </c>
      <c r="G694" s="156">
        <v>97</v>
      </c>
      <c r="H694" s="156">
        <v>104</v>
      </c>
      <c r="I694" s="156">
        <v>84</v>
      </c>
      <c r="J694" s="156">
        <v>88</v>
      </c>
      <c r="K694" s="156">
        <v>88</v>
      </c>
      <c r="L694" s="156">
        <v>87</v>
      </c>
      <c r="M694" s="156">
        <v>87</v>
      </c>
      <c r="N694" s="156">
        <v>88</v>
      </c>
      <c r="O694" s="156">
        <v>89</v>
      </c>
      <c r="P694" s="156">
        <v>76</v>
      </c>
      <c r="Q694" s="156">
        <v>80</v>
      </c>
      <c r="R694" s="156">
        <v>79</v>
      </c>
      <c r="S694" s="156">
        <v>80</v>
      </c>
      <c r="T694" s="156">
        <v>81</v>
      </c>
    </row>
    <row r="695" spans="1:21" ht="17" thickBot="1" x14ac:dyDescent="0.25">
      <c r="A695" s="38">
        <v>1</v>
      </c>
      <c r="B695" s="123">
        <v>61</v>
      </c>
      <c r="C695" s="123">
        <v>73</v>
      </c>
      <c r="D695" s="123">
        <v>85</v>
      </c>
      <c r="E695" s="123">
        <v>81</v>
      </c>
      <c r="F695" s="156">
        <f>46+47</f>
        <v>93</v>
      </c>
      <c r="G695" s="156">
        <v>79</v>
      </c>
      <c r="H695" s="156">
        <v>102</v>
      </c>
      <c r="I695" s="156">
        <v>96</v>
      </c>
      <c r="J695" s="156">
        <v>87</v>
      </c>
      <c r="K695" s="156">
        <v>92</v>
      </c>
      <c r="L695" s="156">
        <v>84</v>
      </c>
      <c r="M695" s="156">
        <v>90</v>
      </c>
      <c r="N695" s="187">
        <v>92</v>
      </c>
      <c r="O695" s="187">
        <v>96</v>
      </c>
      <c r="P695" s="187">
        <v>85</v>
      </c>
      <c r="Q695" s="187">
        <v>72</v>
      </c>
      <c r="R695" s="187">
        <v>86</v>
      </c>
      <c r="S695" s="187">
        <v>89</v>
      </c>
      <c r="T695" s="200">
        <v>87</v>
      </c>
    </row>
    <row r="696" spans="1:21" ht="17" thickBot="1" x14ac:dyDescent="0.25">
      <c r="A696" s="38">
        <v>2</v>
      </c>
      <c r="B696" s="123">
        <v>72</v>
      </c>
      <c r="C696" s="123">
        <v>52</v>
      </c>
      <c r="D696" s="123">
        <v>62</v>
      </c>
      <c r="E696" s="123">
        <v>79</v>
      </c>
      <c r="F696" s="156">
        <v>78</v>
      </c>
      <c r="G696" s="156">
        <v>91</v>
      </c>
      <c r="H696" s="156">
        <v>78</v>
      </c>
      <c r="I696" s="156">
        <v>93</v>
      </c>
      <c r="J696" s="156">
        <v>94</v>
      </c>
      <c r="K696" s="156">
        <v>88</v>
      </c>
      <c r="L696" s="156">
        <v>88</v>
      </c>
      <c r="M696" s="156">
        <v>88</v>
      </c>
      <c r="N696" s="187">
        <v>91</v>
      </c>
      <c r="O696" s="187">
        <v>91</v>
      </c>
      <c r="P696" s="187">
        <v>92</v>
      </c>
      <c r="Q696" s="187">
        <v>82</v>
      </c>
      <c r="R696" s="187">
        <v>69</v>
      </c>
      <c r="S696" s="187">
        <v>81</v>
      </c>
      <c r="T696" s="200">
        <v>84</v>
      </c>
    </row>
    <row r="697" spans="1:21" ht="17" thickBot="1" x14ac:dyDescent="0.25">
      <c r="A697" s="38">
        <v>3</v>
      </c>
      <c r="B697" s="123">
        <v>60</v>
      </c>
      <c r="C697" s="123">
        <v>73</v>
      </c>
      <c r="D697" s="123">
        <v>55</v>
      </c>
      <c r="E697" s="123">
        <v>66</v>
      </c>
      <c r="F697" s="156">
        <v>73</v>
      </c>
      <c r="G697" s="156">
        <v>80</v>
      </c>
      <c r="H697" s="156">
        <v>90</v>
      </c>
      <c r="I697" s="156">
        <v>78</v>
      </c>
      <c r="J697" s="156">
        <v>91</v>
      </c>
      <c r="K697" s="156">
        <v>91</v>
      </c>
      <c r="L697" s="156">
        <v>89</v>
      </c>
      <c r="M697" s="156">
        <v>85</v>
      </c>
      <c r="N697" s="187">
        <v>87</v>
      </c>
      <c r="O697" s="187">
        <v>90</v>
      </c>
      <c r="P697" s="187">
        <v>87</v>
      </c>
      <c r="Q697" s="187">
        <v>90</v>
      </c>
      <c r="R697" s="187">
        <v>80</v>
      </c>
      <c r="S697" s="187">
        <v>67</v>
      </c>
      <c r="T697" s="200">
        <v>76</v>
      </c>
    </row>
    <row r="698" spans="1:21" ht="17" thickBot="1" x14ac:dyDescent="0.25">
      <c r="A698" s="38">
        <v>4</v>
      </c>
      <c r="B698" s="123">
        <v>58</v>
      </c>
      <c r="C698" s="123">
        <v>54</v>
      </c>
      <c r="D698" s="123">
        <v>67</v>
      </c>
      <c r="E698" s="123">
        <v>52</v>
      </c>
      <c r="F698" s="156">
        <v>66</v>
      </c>
      <c r="G698" s="156">
        <v>72</v>
      </c>
      <c r="H698" s="156">
        <v>79</v>
      </c>
      <c r="I698" s="156">
        <v>90</v>
      </c>
      <c r="J698" s="156">
        <v>75</v>
      </c>
      <c r="K698" s="156">
        <v>89</v>
      </c>
      <c r="L698" s="156">
        <v>86</v>
      </c>
      <c r="M698" s="156">
        <v>86</v>
      </c>
      <c r="N698" s="187">
        <v>86</v>
      </c>
      <c r="O698" s="187">
        <v>86</v>
      </c>
      <c r="P698" s="187">
        <v>86</v>
      </c>
      <c r="Q698" s="187">
        <v>89</v>
      </c>
      <c r="R698" s="187">
        <v>80</v>
      </c>
      <c r="S698" s="187">
        <v>76</v>
      </c>
      <c r="T698" s="200">
        <v>66</v>
      </c>
    </row>
    <row r="699" spans="1:21" ht="17" thickBot="1" x14ac:dyDescent="0.25">
      <c r="A699" s="38">
        <v>5</v>
      </c>
      <c r="B699" s="123">
        <v>49</v>
      </c>
      <c r="C699" s="123">
        <v>50</v>
      </c>
      <c r="D699" s="123">
        <v>52</v>
      </c>
      <c r="E699" s="123">
        <v>75</v>
      </c>
      <c r="F699" s="156">
        <v>50</v>
      </c>
      <c r="G699" s="156">
        <v>67</v>
      </c>
      <c r="H699" s="156">
        <v>71</v>
      </c>
      <c r="I699" s="156">
        <v>76</v>
      </c>
      <c r="J699" s="156">
        <v>85</v>
      </c>
      <c r="K699" s="156">
        <v>71</v>
      </c>
      <c r="L699" s="156">
        <v>84</v>
      </c>
      <c r="M699" s="156">
        <v>85</v>
      </c>
      <c r="N699" s="187">
        <v>88</v>
      </c>
      <c r="O699" s="187">
        <v>85</v>
      </c>
      <c r="P699" s="187">
        <v>82</v>
      </c>
      <c r="Q699" s="187">
        <v>73</v>
      </c>
      <c r="R699" s="187">
        <v>86</v>
      </c>
      <c r="S699" s="187">
        <v>79</v>
      </c>
      <c r="T699" s="200">
        <v>76</v>
      </c>
    </row>
    <row r="700" spans="1:21" ht="17" thickBot="1" x14ac:dyDescent="0.25">
      <c r="A700" s="38">
        <v>6</v>
      </c>
      <c r="B700" s="123">
        <v>177</v>
      </c>
      <c r="C700" s="123">
        <v>183</v>
      </c>
      <c r="D700" s="123">
        <v>169</v>
      </c>
      <c r="E700" s="123">
        <v>163</v>
      </c>
      <c r="F700" s="156">
        <v>204</v>
      </c>
      <c r="G700" s="156">
        <v>175</v>
      </c>
      <c r="H700" s="156">
        <v>166</v>
      </c>
      <c r="I700" s="156">
        <v>184</v>
      </c>
      <c r="J700" s="156">
        <v>178</v>
      </c>
      <c r="K700" s="156">
        <v>192</v>
      </c>
      <c r="L700" s="156">
        <v>188</v>
      </c>
      <c r="M700" s="156">
        <v>176</v>
      </c>
      <c r="N700" s="187">
        <v>199</v>
      </c>
      <c r="O700" s="187">
        <v>207</v>
      </c>
      <c r="P700" s="187">
        <v>186</v>
      </c>
      <c r="Q700" s="187">
        <v>192</v>
      </c>
      <c r="R700" s="187">
        <v>174</v>
      </c>
      <c r="S700" s="187">
        <v>170</v>
      </c>
      <c r="T700" s="200">
        <v>152</v>
      </c>
    </row>
    <row r="701" spans="1:21" ht="17" thickBot="1" x14ac:dyDescent="0.25">
      <c r="A701" s="38">
        <v>7</v>
      </c>
      <c r="B701" s="123">
        <v>159</v>
      </c>
      <c r="C701" s="123">
        <v>162</v>
      </c>
      <c r="D701" s="123">
        <v>161</v>
      </c>
      <c r="E701" s="123">
        <v>149</v>
      </c>
      <c r="F701" s="156">
        <v>157</v>
      </c>
      <c r="G701" s="156">
        <v>193</v>
      </c>
      <c r="H701" s="156">
        <v>168</v>
      </c>
      <c r="I701" s="156">
        <v>161</v>
      </c>
      <c r="J701" s="156">
        <v>176</v>
      </c>
      <c r="K701" s="156">
        <v>175</v>
      </c>
      <c r="L701" s="156">
        <v>186</v>
      </c>
      <c r="M701" s="156">
        <v>178</v>
      </c>
      <c r="N701" s="187">
        <v>177</v>
      </c>
      <c r="O701" s="187">
        <v>196</v>
      </c>
      <c r="P701" s="187">
        <v>203</v>
      </c>
      <c r="Q701" s="187">
        <v>184</v>
      </c>
      <c r="R701" s="187">
        <v>177</v>
      </c>
      <c r="S701" s="187">
        <v>164</v>
      </c>
      <c r="T701" s="200">
        <v>165</v>
      </c>
    </row>
    <row r="702" spans="1:21" ht="17" thickBot="1" x14ac:dyDescent="0.25">
      <c r="A702" s="38">
        <v>8</v>
      </c>
      <c r="B702" s="123">
        <v>145</v>
      </c>
      <c r="C702" s="123">
        <v>195</v>
      </c>
      <c r="D702" s="123">
        <v>186</v>
      </c>
      <c r="E702" s="123">
        <v>183</v>
      </c>
      <c r="F702" s="156">
        <v>146</v>
      </c>
      <c r="G702" s="156">
        <v>128</v>
      </c>
      <c r="H702" s="156">
        <v>151</v>
      </c>
      <c r="I702" s="156">
        <v>130</v>
      </c>
      <c r="J702" s="156">
        <v>131</v>
      </c>
      <c r="K702" s="156">
        <v>153</v>
      </c>
      <c r="L702" s="156">
        <v>138</v>
      </c>
      <c r="M702" s="156">
        <v>155</v>
      </c>
      <c r="N702" s="187">
        <v>127</v>
      </c>
      <c r="O702" s="187">
        <v>156</v>
      </c>
      <c r="P702" s="187">
        <v>165</v>
      </c>
      <c r="Q702" s="187">
        <v>176</v>
      </c>
      <c r="R702" s="187">
        <v>169</v>
      </c>
      <c r="S702" s="187">
        <v>158</v>
      </c>
      <c r="T702" s="200">
        <v>144</v>
      </c>
    </row>
    <row r="703" spans="1:21" ht="17" thickBot="1" x14ac:dyDescent="0.25">
      <c r="A703" s="38">
        <v>9</v>
      </c>
      <c r="B703" s="123">
        <v>131</v>
      </c>
      <c r="C703" s="123">
        <v>119</v>
      </c>
      <c r="D703" s="123">
        <v>163</v>
      </c>
      <c r="E703" s="123">
        <v>151</v>
      </c>
      <c r="F703" s="153">
        <v>163</v>
      </c>
      <c r="G703" s="156">
        <v>116</v>
      </c>
      <c r="H703" s="156">
        <v>108</v>
      </c>
      <c r="I703" s="156">
        <v>128</v>
      </c>
      <c r="J703" s="156">
        <v>114</v>
      </c>
      <c r="K703" s="156">
        <v>107</v>
      </c>
      <c r="L703" s="156">
        <v>136</v>
      </c>
      <c r="M703" s="156">
        <v>120</v>
      </c>
      <c r="N703" s="187">
        <v>141</v>
      </c>
      <c r="O703" s="187">
        <v>144</v>
      </c>
      <c r="P703" s="187">
        <v>121</v>
      </c>
      <c r="Q703" s="187">
        <v>133</v>
      </c>
      <c r="R703" s="187">
        <v>131</v>
      </c>
      <c r="S703" s="187">
        <v>128</v>
      </c>
      <c r="T703" s="200">
        <v>121</v>
      </c>
    </row>
    <row r="704" spans="1:21" ht="17" thickBot="1" x14ac:dyDescent="0.25">
      <c r="A704" s="38">
        <v>10</v>
      </c>
      <c r="B704" s="123">
        <v>131</v>
      </c>
      <c r="C704" s="123">
        <v>122</v>
      </c>
      <c r="D704" s="123">
        <v>112</v>
      </c>
      <c r="E704" s="123">
        <v>139</v>
      </c>
      <c r="F704" s="156">
        <v>137</v>
      </c>
      <c r="G704" s="156">
        <v>144</v>
      </c>
      <c r="H704" s="156">
        <v>101</v>
      </c>
      <c r="I704" s="156">
        <v>96</v>
      </c>
      <c r="J704" s="156">
        <v>107</v>
      </c>
      <c r="K704" s="156">
        <v>105</v>
      </c>
      <c r="L704" s="156">
        <v>89</v>
      </c>
      <c r="M704" s="156">
        <v>120</v>
      </c>
      <c r="N704" s="187">
        <v>98</v>
      </c>
      <c r="O704" s="187">
        <v>119</v>
      </c>
      <c r="P704" s="187">
        <v>114</v>
      </c>
      <c r="Q704" s="187">
        <v>108</v>
      </c>
      <c r="R704" s="187">
        <v>126</v>
      </c>
      <c r="S704" s="187">
        <v>120</v>
      </c>
      <c r="T704" s="200">
        <v>123</v>
      </c>
    </row>
    <row r="705" spans="1:20" ht="17" thickBot="1" x14ac:dyDescent="0.25">
      <c r="A705" s="38">
        <v>11</v>
      </c>
      <c r="B705" s="123">
        <v>88</v>
      </c>
      <c r="C705" s="123">
        <v>100</v>
      </c>
      <c r="D705" s="123">
        <v>97</v>
      </c>
      <c r="E705" s="123">
        <v>87</v>
      </c>
      <c r="F705" s="156">
        <v>111</v>
      </c>
      <c r="G705" s="156">
        <v>104</v>
      </c>
      <c r="H705" s="156">
        <v>107</v>
      </c>
      <c r="I705" s="156">
        <v>86</v>
      </c>
      <c r="J705" s="156">
        <v>74</v>
      </c>
      <c r="K705" s="156">
        <v>92</v>
      </c>
      <c r="L705" s="156">
        <v>94</v>
      </c>
      <c r="M705" s="156">
        <v>83</v>
      </c>
      <c r="N705" s="187">
        <v>109</v>
      </c>
      <c r="O705" s="187">
        <v>79</v>
      </c>
      <c r="P705" s="187">
        <v>110</v>
      </c>
      <c r="Q705" s="187">
        <v>97</v>
      </c>
      <c r="R705" s="187">
        <v>104</v>
      </c>
      <c r="S705" s="187">
        <v>111</v>
      </c>
      <c r="T705" s="200">
        <v>112</v>
      </c>
    </row>
    <row r="706" spans="1:20" ht="17" thickBot="1" x14ac:dyDescent="0.25">
      <c r="A706" s="38">
        <v>12</v>
      </c>
      <c r="B706" s="123">
        <v>69</v>
      </c>
      <c r="C706" s="123">
        <v>66</v>
      </c>
      <c r="D706" s="123">
        <v>84</v>
      </c>
      <c r="E706" s="123">
        <v>81</v>
      </c>
      <c r="F706" s="156">
        <v>74</v>
      </c>
      <c r="G706" s="156">
        <v>98</v>
      </c>
      <c r="H706" s="156">
        <v>91</v>
      </c>
      <c r="I706" s="156">
        <v>72</v>
      </c>
      <c r="J706" s="156">
        <v>79</v>
      </c>
      <c r="K706" s="156">
        <v>66</v>
      </c>
      <c r="L706" s="156">
        <v>84</v>
      </c>
      <c r="M706" s="156">
        <v>90</v>
      </c>
      <c r="N706" s="187">
        <v>65</v>
      </c>
      <c r="O706" s="187">
        <v>104</v>
      </c>
      <c r="P706" s="187">
        <v>69</v>
      </c>
      <c r="Q706" s="187">
        <v>97</v>
      </c>
      <c r="R706" s="187">
        <v>90</v>
      </c>
      <c r="S706" s="187">
        <v>98</v>
      </c>
      <c r="T706" s="200">
        <v>111</v>
      </c>
    </row>
    <row r="707" spans="1:20" ht="18" thickBot="1" x14ac:dyDescent="0.25">
      <c r="A707" s="38" t="s">
        <v>13</v>
      </c>
      <c r="B707" s="123"/>
      <c r="C707" s="123"/>
      <c r="D707" s="123"/>
      <c r="E707" s="123"/>
      <c r="F707" s="156"/>
      <c r="G707" s="156"/>
      <c r="H707" s="156"/>
      <c r="I707" s="156"/>
      <c r="J707" s="156"/>
      <c r="K707" s="156"/>
      <c r="L707" s="156"/>
      <c r="M707" s="156"/>
      <c r="N707" s="156"/>
      <c r="O707" s="156"/>
      <c r="P707" s="156"/>
      <c r="Q707" s="156"/>
      <c r="R707" s="156"/>
      <c r="S707" s="156"/>
      <c r="T707" s="156"/>
    </row>
    <row r="708" spans="1:20" ht="18" thickBot="1" x14ac:dyDescent="0.25">
      <c r="A708" s="60" t="s">
        <v>14</v>
      </c>
      <c r="B708" s="159">
        <f>SUM(B694:B706)</f>
        <v>1270</v>
      </c>
      <c r="C708" s="159">
        <f>SUM(C694:C706)</f>
        <v>1329</v>
      </c>
      <c r="D708" s="159">
        <f>SUM(D694:D706)</f>
        <v>1371</v>
      </c>
      <c r="E708" s="159">
        <f>SUM(E694:E706)</f>
        <v>1394</v>
      </c>
      <c r="F708" s="159">
        <f t="shared" ref="F708:K708" si="379">SUM(F694:F706)</f>
        <v>1429</v>
      </c>
      <c r="G708" s="159">
        <f t="shared" si="379"/>
        <v>1444</v>
      </c>
      <c r="H708" s="159">
        <f t="shared" si="379"/>
        <v>1416</v>
      </c>
      <c r="I708" s="159">
        <f t="shared" si="379"/>
        <v>1374</v>
      </c>
      <c r="J708" s="159">
        <f t="shared" si="379"/>
        <v>1379</v>
      </c>
      <c r="K708" s="159">
        <f t="shared" si="379"/>
        <v>1409</v>
      </c>
      <c r="L708" s="159">
        <f t="shared" ref="L708:Q708" si="380">SUM(L694:L706)</f>
        <v>1433</v>
      </c>
      <c r="M708" s="159">
        <f t="shared" si="380"/>
        <v>1443</v>
      </c>
      <c r="N708" s="159">
        <f t="shared" si="380"/>
        <v>1448</v>
      </c>
      <c r="O708" s="159">
        <f t="shared" si="380"/>
        <v>1542</v>
      </c>
      <c r="P708" s="159">
        <f t="shared" si="380"/>
        <v>1476</v>
      </c>
      <c r="Q708" s="159">
        <f t="shared" si="380"/>
        <v>1473</v>
      </c>
      <c r="R708" s="159">
        <f t="shared" ref="R708:S708" si="381">SUM(R694:R706)</f>
        <v>1451</v>
      </c>
      <c r="S708" s="159">
        <f t="shared" si="381"/>
        <v>1421</v>
      </c>
      <c r="T708" s="199">
        <f t="shared" ref="T708" si="382">SUM(T694:T706)</f>
        <v>1398</v>
      </c>
    </row>
    <row r="709" spans="1:20" ht="35" thickBot="1" x14ac:dyDescent="0.25">
      <c r="A709" s="60" t="s">
        <v>51</v>
      </c>
      <c r="B709" s="149"/>
      <c r="C709" s="160">
        <f>((C708-B708)/B708)</f>
        <v>4.6456692913385826E-2</v>
      </c>
      <c r="D709" s="160">
        <f>((D708-C708)/C708)</f>
        <v>3.160270880361174E-2</v>
      </c>
      <c r="E709" s="160">
        <f>((E708-D708)/D708)</f>
        <v>1.6776075857038657E-2</v>
      </c>
      <c r="F709" s="160">
        <f>((F708-E708)/E708)</f>
        <v>2.5107604017216643E-2</v>
      </c>
      <c r="G709" s="160">
        <f t="shared" ref="G709:T709" si="383">((G708-F708)/F708)</f>
        <v>1.0496850944716585E-2</v>
      </c>
      <c r="H709" s="160">
        <f t="shared" si="383"/>
        <v>-1.9390581717451522E-2</v>
      </c>
      <c r="I709" s="160">
        <f t="shared" si="383"/>
        <v>-2.9661016949152543E-2</v>
      </c>
      <c r="J709" s="160">
        <f t="shared" si="383"/>
        <v>3.6390101892285298E-3</v>
      </c>
      <c r="K709" s="160">
        <f t="shared" si="383"/>
        <v>2.1754894851341553E-2</v>
      </c>
      <c r="L709" s="160">
        <f t="shared" si="383"/>
        <v>1.7033356990773598E-2</v>
      </c>
      <c r="M709" s="160">
        <f t="shared" si="383"/>
        <v>6.9783670621074668E-3</v>
      </c>
      <c r="N709" s="160">
        <f t="shared" si="383"/>
        <v>3.4650034650034649E-3</v>
      </c>
      <c r="O709" s="160">
        <f t="shared" si="383"/>
        <v>6.4917127071823205E-2</v>
      </c>
      <c r="P709" s="160">
        <f t="shared" si="383"/>
        <v>-4.2801556420233464E-2</v>
      </c>
      <c r="Q709" s="160">
        <f t="shared" si="383"/>
        <v>-2.0325203252032522E-3</v>
      </c>
      <c r="R709" s="160">
        <f t="shared" si="383"/>
        <v>-1.493550577053632E-2</v>
      </c>
      <c r="S709" s="160">
        <f t="shared" si="383"/>
        <v>-2.0675396278428671E-2</v>
      </c>
      <c r="T709" s="160">
        <f t="shared" si="383"/>
        <v>-1.6185784658691062E-2</v>
      </c>
    </row>
    <row r="710" spans="1:20" ht="52" thickBot="1" x14ac:dyDescent="0.25">
      <c r="A710" s="60" t="s">
        <v>16</v>
      </c>
      <c r="B710" s="160"/>
      <c r="C710" s="160"/>
      <c r="D710" s="160"/>
      <c r="E710" s="160"/>
      <c r="F710" s="160"/>
      <c r="G710" s="160">
        <f t="shared" ref="G710:T710" si="384">(G708-B708)/B708</f>
        <v>0.13700787401574804</v>
      </c>
      <c r="H710" s="160">
        <f t="shared" si="384"/>
        <v>6.5462753950338598E-2</v>
      </c>
      <c r="I710" s="160">
        <f t="shared" si="384"/>
        <v>2.1881838074398249E-3</v>
      </c>
      <c r="J710" s="160">
        <f t="shared" si="384"/>
        <v>-1.0760401721664276E-2</v>
      </c>
      <c r="K710" s="160">
        <f t="shared" si="384"/>
        <v>-1.3995801259622114E-2</v>
      </c>
      <c r="L710" s="160">
        <f t="shared" si="384"/>
        <v>-7.6177285318559558E-3</v>
      </c>
      <c r="M710" s="160">
        <f t="shared" si="384"/>
        <v>1.9067796610169493E-2</v>
      </c>
      <c r="N710" s="160">
        <f t="shared" si="384"/>
        <v>5.3857350800582245E-2</v>
      </c>
      <c r="O710" s="160">
        <f t="shared" si="384"/>
        <v>0.11820159535895576</v>
      </c>
      <c r="P710" s="160">
        <f t="shared" si="384"/>
        <v>4.7551454932576294E-2</v>
      </c>
      <c r="Q710" s="160">
        <f t="shared" si="384"/>
        <v>2.7913468248429867E-2</v>
      </c>
      <c r="R710" s="160">
        <f t="shared" si="384"/>
        <v>5.544005544005544E-3</v>
      </c>
      <c r="S710" s="160">
        <f t="shared" si="384"/>
        <v>-1.8646408839779006E-2</v>
      </c>
      <c r="T710" s="160">
        <f t="shared" si="384"/>
        <v>-9.3385214007782102E-2</v>
      </c>
    </row>
    <row r="711" spans="1:20" ht="52" thickBot="1" x14ac:dyDescent="0.25">
      <c r="A711" s="60" t="s">
        <v>17</v>
      </c>
      <c r="B711" s="160"/>
      <c r="C711" s="160"/>
      <c r="D711" s="160"/>
      <c r="E711" s="160"/>
      <c r="F711" s="160"/>
      <c r="G711" s="160"/>
      <c r="H711" s="160"/>
      <c r="I711" s="160"/>
      <c r="J711" s="160"/>
      <c r="K711" s="160"/>
      <c r="L711" s="160">
        <f t="shared" ref="L711:T711" si="385">(L708-B708)/B708</f>
        <v>0.12834645669291339</v>
      </c>
      <c r="M711" s="160">
        <f t="shared" si="385"/>
        <v>8.5778781038374718E-2</v>
      </c>
      <c r="N711" s="160">
        <f t="shared" si="385"/>
        <v>5.6163384390955508E-2</v>
      </c>
      <c r="O711" s="160">
        <f t="shared" si="385"/>
        <v>0.10616929698708752</v>
      </c>
      <c r="P711" s="160">
        <f t="shared" si="385"/>
        <v>3.2890132960111965E-2</v>
      </c>
      <c r="Q711" s="160">
        <f t="shared" si="385"/>
        <v>2.0083102493074791E-2</v>
      </c>
      <c r="R711" s="160">
        <f t="shared" si="385"/>
        <v>2.4717514124293787E-2</v>
      </c>
      <c r="S711" s="160">
        <f t="shared" si="385"/>
        <v>3.4206695778748179E-2</v>
      </c>
      <c r="T711" s="160">
        <f t="shared" si="385"/>
        <v>1.3778100072516316E-2</v>
      </c>
    </row>
    <row r="712" spans="1:20" ht="35" thickBot="1" x14ac:dyDescent="0.25">
      <c r="A712" s="60" t="s">
        <v>18</v>
      </c>
      <c r="B712" s="154">
        <v>20614</v>
      </c>
      <c r="C712" s="154">
        <v>20118</v>
      </c>
      <c r="D712" s="154">
        <v>20081</v>
      </c>
      <c r="E712" s="154">
        <v>19890</v>
      </c>
      <c r="F712" s="154">
        <v>19871</v>
      </c>
      <c r="G712" s="92">
        <v>19767</v>
      </c>
      <c r="H712" s="92">
        <v>19788</v>
      </c>
      <c r="I712" s="92">
        <v>19812</v>
      </c>
      <c r="J712" s="92">
        <v>19603</v>
      </c>
      <c r="K712" s="92">
        <v>19902</v>
      </c>
      <c r="L712" s="92">
        <v>19944</v>
      </c>
      <c r="M712" s="92">
        <v>20204</v>
      </c>
      <c r="N712" s="92">
        <v>20512</v>
      </c>
      <c r="O712" s="92">
        <v>21586</v>
      </c>
      <c r="P712" s="92">
        <v>21892</v>
      </c>
      <c r="Q712" s="92">
        <v>22186</v>
      </c>
      <c r="R712" s="92">
        <v>22451</v>
      </c>
      <c r="S712" s="92">
        <v>22194</v>
      </c>
      <c r="T712" s="92">
        <v>22309</v>
      </c>
    </row>
    <row r="713" spans="1:20" ht="52" thickBot="1" x14ac:dyDescent="0.25">
      <c r="A713" s="60" t="s">
        <v>19</v>
      </c>
      <c r="B713" s="160"/>
      <c r="C713" s="160">
        <f t="shared" ref="C713:T713" si="386">(C712-B712)/B712</f>
        <v>-2.406131755117881E-2</v>
      </c>
      <c r="D713" s="160">
        <f t="shared" si="386"/>
        <v>-1.8391490207774132E-3</v>
      </c>
      <c r="E713" s="160">
        <f t="shared" si="386"/>
        <v>-9.5114785120262932E-3</v>
      </c>
      <c r="F713" s="160">
        <f t="shared" si="386"/>
        <v>-9.5525389643036699E-4</v>
      </c>
      <c r="G713" s="160">
        <f t="shared" si="386"/>
        <v>-5.2337577374062701E-3</v>
      </c>
      <c r="H713" s="160">
        <f t="shared" si="386"/>
        <v>1.062376688420094E-3</v>
      </c>
      <c r="I713" s="160">
        <f t="shared" si="386"/>
        <v>1.2128562765312311E-3</v>
      </c>
      <c r="J713" s="160">
        <f t="shared" si="386"/>
        <v>-1.0549162123965273E-2</v>
      </c>
      <c r="K713" s="160">
        <f t="shared" si="386"/>
        <v>1.5252767433556089E-2</v>
      </c>
      <c r="L713" s="160">
        <f t="shared" si="386"/>
        <v>2.1103406692794696E-3</v>
      </c>
      <c r="M713" s="160">
        <f t="shared" si="386"/>
        <v>1.3036502206177296E-2</v>
      </c>
      <c r="N713" s="160">
        <f t="shared" si="386"/>
        <v>1.5244506038408236E-2</v>
      </c>
      <c r="O713" s="160">
        <f t="shared" si="386"/>
        <v>5.2359594383775354E-2</v>
      </c>
      <c r="P713" s="160">
        <f t="shared" si="386"/>
        <v>1.4175854720652274E-2</v>
      </c>
      <c r="Q713" s="160">
        <f t="shared" si="386"/>
        <v>1.3429563310798465E-2</v>
      </c>
      <c r="R713" s="160">
        <f t="shared" si="386"/>
        <v>1.1944469485260975E-2</v>
      </c>
      <c r="S713" s="160">
        <f t="shared" si="386"/>
        <v>-1.1447151574540109E-2</v>
      </c>
      <c r="T713" s="160">
        <f t="shared" si="386"/>
        <v>5.1815806073713614E-3</v>
      </c>
    </row>
    <row r="714" spans="1:20" ht="52" thickBot="1" x14ac:dyDescent="0.25">
      <c r="A714" s="60" t="s">
        <v>20</v>
      </c>
      <c r="B714" s="160"/>
      <c r="C714" s="160"/>
      <c r="D714" s="160"/>
      <c r="E714" s="160"/>
      <c r="F714" s="160"/>
      <c r="G714" s="160">
        <f t="shared" ref="G714:T714" si="387">(G712-B712)/B712</f>
        <v>-4.1088580576307362E-2</v>
      </c>
      <c r="H714" s="160">
        <f t="shared" si="387"/>
        <v>-1.6403220996122875E-2</v>
      </c>
      <c r="I714" s="160">
        <f t="shared" si="387"/>
        <v>-1.3395747223743837E-2</v>
      </c>
      <c r="J714" s="160">
        <f t="shared" si="387"/>
        <v>-1.4429361488185018E-2</v>
      </c>
      <c r="K714" s="160">
        <f t="shared" si="387"/>
        <v>1.5600624024960999E-3</v>
      </c>
      <c r="L714" s="160">
        <f t="shared" si="387"/>
        <v>8.9543178023979361E-3</v>
      </c>
      <c r="M714" s="160">
        <f t="shared" si="387"/>
        <v>2.102284212654134E-2</v>
      </c>
      <c r="N714" s="160">
        <f t="shared" si="387"/>
        <v>3.5332121946295175E-2</v>
      </c>
      <c r="O714" s="160">
        <f t="shared" si="387"/>
        <v>0.10115798602254757</v>
      </c>
      <c r="P714" s="160">
        <f t="shared" si="387"/>
        <v>9.9989950758717722E-2</v>
      </c>
      <c r="Q714" s="160">
        <f t="shared" si="387"/>
        <v>0.11241476133172884</v>
      </c>
      <c r="R714" s="160">
        <f t="shared" si="387"/>
        <v>0.11121560087111464</v>
      </c>
      <c r="S714" s="160">
        <f t="shared" si="387"/>
        <v>8.2000780031201245E-2</v>
      </c>
      <c r="T714" s="160">
        <f t="shared" si="387"/>
        <v>3.349393125173724E-2</v>
      </c>
    </row>
    <row r="715" spans="1:20" ht="52" thickBot="1" x14ac:dyDescent="0.25">
      <c r="A715" s="60" t="s">
        <v>21</v>
      </c>
      <c r="B715" s="160"/>
      <c r="C715" s="160"/>
      <c r="D715" s="160"/>
      <c r="E715" s="160"/>
      <c r="F715" s="160"/>
      <c r="G715" s="160"/>
      <c r="H715" s="160"/>
      <c r="I715" s="160"/>
      <c r="J715" s="160"/>
      <c r="K715" s="160"/>
      <c r="L715" s="160">
        <f t="shared" ref="L715:T715" si="388">(L712-B712)/B712</f>
        <v>-3.2502182982439121E-2</v>
      </c>
      <c r="M715" s="160">
        <f t="shared" si="388"/>
        <v>4.2747788050502035E-3</v>
      </c>
      <c r="N715" s="160">
        <f t="shared" si="388"/>
        <v>2.1463074548080274E-2</v>
      </c>
      <c r="O715" s="160">
        <f t="shared" si="388"/>
        <v>8.5268979386626448E-2</v>
      </c>
      <c r="P715" s="160">
        <f t="shared" si="388"/>
        <v>0.10170600372401993</v>
      </c>
      <c r="Q715" s="160">
        <f t="shared" si="388"/>
        <v>0.1223756766327718</v>
      </c>
      <c r="R715" s="160">
        <f t="shared" si="388"/>
        <v>0.13457651101677784</v>
      </c>
      <c r="S715" s="160">
        <f t="shared" si="388"/>
        <v>0.12023016353725015</v>
      </c>
      <c r="T715" s="160">
        <f t="shared" si="388"/>
        <v>0.13804009590368821</v>
      </c>
    </row>
    <row r="716" spans="1:20" ht="18" thickBot="1" x14ac:dyDescent="0.25">
      <c r="A716" s="60" t="s">
        <v>22</v>
      </c>
      <c r="B716" s="160">
        <f>B708/B712</f>
        <v>6.1608615504026389E-2</v>
      </c>
      <c r="C716" s="160">
        <f>C708/C712</f>
        <v>6.6060244557113026E-2</v>
      </c>
      <c r="D716" s="160">
        <f>D708/D712</f>
        <v>6.8273492355958365E-2</v>
      </c>
      <c r="E716" s="160">
        <f>E708/E712</f>
        <v>7.0085470085470086E-2</v>
      </c>
      <c r="F716" s="160">
        <f>F708/F712</f>
        <v>7.191384429570731E-2</v>
      </c>
      <c r="G716" s="160">
        <f t="shared" ref="G716:L716" si="389">G708/G712</f>
        <v>7.3051044670410278E-2</v>
      </c>
      <c r="H716" s="160">
        <f t="shared" si="389"/>
        <v>7.1558520315342627E-2</v>
      </c>
      <c r="I716" s="160">
        <f t="shared" si="389"/>
        <v>6.9351907934585094E-2</v>
      </c>
      <c r="J716" s="160">
        <f t="shared" si="389"/>
        <v>7.0346375554762031E-2</v>
      </c>
      <c r="K716" s="160">
        <f t="shared" si="389"/>
        <v>7.0796904833685059E-2</v>
      </c>
      <c r="L716" s="160">
        <f t="shared" si="389"/>
        <v>7.1851183313277181E-2</v>
      </c>
      <c r="M716" s="160">
        <f t="shared" ref="M716:N716" si="390">M708/M712</f>
        <v>7.1421500692932099E-2</v>
      </c>
      <c r="N716" s="160">
        <f t="shared" si="390"/>
        <v>7.0592823712948519E-2</v>
      </c>
      <c r="O716" s="160">
        <f t="shared" ref="O716:P716" si="391">O708/O712</f>
        <v>7.1435189474659502E-2</v>
      </c>
      <c r="P716" s="160">
        <f t="shared" si="391"/>
        <v>6.7421889274620866E-2</v>
      </c>
      <c r="Q716" s="160">
        <f t="shared" ref="Q716:R716" si="392">Q708/Q712</f>
        <v>6.639322095014874E-2</v>
      </c>
      <c r="R716" s="160">
        <f t="shared" si="392"/>
        <v>6.4629637878045515E-2</v>
      </c>
      <c r="S716" s="160">
        <f t="shared" ref="S716:T716" si="393">S708/S712</f>
        <v>6.4026313418040909E-2</v>
      </c>
      <c r="T716" s="160">
        <f t="shared" si="393"/>
        <v>6.2665292034604872E-2</v>
      </c>
    </row>
    <row r="717" spans="1:20" ht="52" thickBot="1" x14ac:dyDescent="0.25">
      <c r="A717" s="60" t="s">
        <v>23</v>
      </c>
      <c r="B717" s="160"/>
      <c r="C717" s="160">
        <f t="shared" ref="C717:K717" si="394">(C716-B716)</f>
        <v>4.4516290530866379E-3</v>
      </c>
      <c r="D717" s="160">
        <f t="shared" si="394"/>
        <v>2.2132477988453386E-3</v>
      </c>
      <c r="E717" s="160">
        <f t="shared" si="394"/>
        <v>1.8119777295117212E-3</v>
      </c>
      <c r="F717" s="160">
        <f t="shared" si="394"/>
        <v>1.8283742102372241E-3</v>
      </c>
      <c r="G717" s="160">
        <f t="shared" si="394"/>
        <v>1.137200374702968E-3</v>
      </c>
      <c r="H717" s="160">
        <f t="shared" si="394"/>
        <v>-1.4925243550676509E-3</v>
      </c>
      <c r="I717" s="160">
        <f t="shared" si="394"/>
        <v>-2.2066123807575333E-3</v>
      </c>
      <c r="J717" s="160">
        <f t="shared" si="394"/>
        <v>9.9446762017693646E-4</v>
      </c>
      <c r="K717" s="160">
        <f t="shared" si="394"/>
        <v>4.5052927892302863E-4</v>
      </c>
      <c r="L717" s="160">
        <f t="shared" ref="L717:T717" si="395">(L716-K716)</f>
        <v>1.0542784795921217E-3</v>
      </c>
      <c r="M717" s="160">
        <f t="shared" si="395"/>
        <v>-4.2968262034508153E-4</v>
      </c>
      <c r="N717" s="160">
        <f t="shared" si="395"/>
        <v>-8.2867697998358081E-4</v>
      </c>
      <c r="O717" s="160">
        <f t="shared" si="395"/>
        <v>8.4236576171098365E-4</v>
      </c>
      <c r="P717" s="160">
        <f t="shared" si="395"/>
        <v>-4.0133002000386359E-3</v>
      </c>
      <c r="Q717" s="160">
        <f t="shared" si="395"/>
        <v>-1.0286683244721262E-3</v>
      </c>
      <c r="R717" s="160">
        <f t="shared" si="395"/>
        <v>-1.7635830721032253E-3</v>
      </c>
      <c r="S717" s="160">
        <f t="shared" si="395"/>
        <v>-6.0332446000460616E-4</v>
      </c>
      <c r="T717" s="160">
        <f t="shared" si="395"/>
        <v>-1.3610213834360368E-3</v>
      </c>
    </row>
    <row r="718" spans="1:20" ht="52" thickBot="1" x14ac:dyDescent="0.25">
      <c r="A718" s="60" t="s">
        <v>24</v>
      </c>
      <c r="B718" s="160"/>
      <c r="C718" s="160"/>
      <c r="D718" s="160"/>
      <c r="E718" s="160"/>
      <c r="F718" s="160"/>
      <c r="G718" s="160">
        <f>G716-B716</f>
        <v>1.144242916638389E-2</v>
      </c>
      <c r="H718" s="160">
        <f t="shared" ref="H718:K718" si="396">H716-C716</f>
        <v>5.498275758229601E-3</v>
      </c>
      <c r="I718" s="160">
        <f t="shared" si="396"/>
        <v>1.0784155786267291E-3</v>
      </c>
      <c r="J718" s="160">
        <f t="shared" si="396"/>
        <v>2.6090546929194436E-4</v>
      </c>
      <c r="K718" s="160">
        <f t="shared" si="396"/>
        <v>-1.1169394620222511E-3</v>
      </c>
      <c r="L718" s="160">
        <f t="shared" ref="L718:T718" si="397">L716-G716</f>
        <v>-1.1998613571330974E-3</v>
      </c>
      <c r="M718" s="160">
        <f t="shared" si="397"/>
        <v>-1.3701962241052801E-4</v>
      </c>
      <c r="N718" s="160">
        <f t="shared" si="397"/>
        <v>1.2409157783634245E-3</v>
      </c>
      <c r="O718" s="160">
        <f t="shared" si="397"/>
        <v>1.0888139198974717E-3</v>
      </c>
      <c r="P718" s="160">
        <f t="shared" si="397"/>
        <v>-3.3750155590641928E-3</v>
      </c>
      <c r="Q718" s="160">
        <f t="shared" si="397"/>
        <v>-5.4579623631284407E-3</v>
      </c>
      <c r="R718" s="160">
        <f t="shared" si="397"/>
        <v>-6.7918628148865845E-3</v>
      </c>
      <c r="S718" s="160">
        <f t="shared" si="397"/>
        <v>-6.5665102949076098E-3</v>
      </c>
      <c r="T718" s="160">
        <f t="shared" si="397"/>
        <v>-8.7698974400546303E-3</v>
      </c>
    </row>
    <row r="719" spans="1:20" ht="52" thickBot="1" x14ac:dyDescent="0.25">
      <c r="A719" s="60" t="s">
        <v>25</v>
      </c>
      <c r="B719" s="160"/>
      <c r="C719" s="160"/>
      <c r="D719" s="160"/>
      <c r="E719" s="160"/>
      <c r="F719" s="160"/>
      <c r="G719" s="160"/>
      <c r="H719" s="160"/>
      <c r="I719" s="160"/>
      <c r="J719" s="160"/>
      <c r="K719" s="160"/>
      <c r="L719" s="160">
        <f t="shared" ref="L719:T719" si="398">L716-B716</f>
        <v>1.0242567809250792E-2</v>
      </c>
      <c r="M719" s="160">
        <f t="shared" si="398"/>
        <v>5.361256135819073E-3</v>
      </c>
      <c r="N719" s="160">
        <f t="shared" si="398"/>
        <v>2.3193313569901536E-3</v>
      </c>
      <c r="O719" s="160">
        <f t="shared" si="398"/>
        <v>1.349719389189416E-3</v>
      </c>
      <c r="P719" s="160">
        <f t="shared" si="398"/>
        <v>-4.491955021086444E-3</v>
      </c>
      <c r="Q719" s="160">
        <f t="shared" si="398"/>
        <v>-6.6578237202615381E-3</v>
      </c>
      <c r="R719" s="160">
        <f t="shared" si="398"/>
        <v>-6.9288824372971125E-3</v>
      </c>
      <c r="S719" s="160">
        <f t="shared" si="398"/>
        <v>-5.3255945165441854E-3</v>
      </c>
      <c r="T719" s="160">
        <f t="shared" si="398"/>
        <v>-7.6810835201571587E-3</v>
      </c>
    </row>
    <row r="720" spans="1:20" ht="16" x14ac:dyDescent="0.2">
      <c r="A720" s="4"/>
      <c r="B720" s="6"/>
      <c r="C720" s="6"/>
      <c r="D720" s="6"/>
      <c r="E720" s="6"/>
      <c r="F720" s="6"/>
      <c r="G720" s="5"/>
      <c r="H720" s="5"/>
      <c r="I720" s="5"/>
      <c r="J720" s="5"/>
      <c r="K720" s="5"/>
      <c r="L720" s="5"/>
    </row>
    <row r="721" spans="1:21" ht="16" x14ac:dyDescent="0.2">
      <c r="A721" s="7" t="s">
        <v>118</v>
      </c>
      <c r="B721" s="7"/>
      <c r="C721" s="7"/>
      <c r="D721" s="7"/>
      <c r="E721" s="7"/>
      <c r="F721" s="7"/>
      <c r="G721" s="8"/>
      <c r="H721" s="8"/>
      <c r="I721" s="8"/>
      <c r="J721" s="8"/>
      <c r="K721" s="8"/>
      <c r="L721" s="8"/>
      <c r="M721" s="9"/>
    </row>
    <row r="722" spans="1:21" ht="17" thickBot="1" x14ac:dyDescent="0.25">
      <c r="A722" s="10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9"/>
    </row>
    <row r="723" spans="1:21" ht="35" thickBot="1" x14ac:dyDescent="0.25">
      <c r="A723" s="80" t="s">
        <v>44</v>
      </c>
      <c r="B723" s="54" t="s">
        <v>0</v>
      </c>
      <c r="C723" s="54" t="s">
        <v>1</v>
      </c>
      <c r="D723" s="54" t="s">
        <v>2</v>
      </c>
      <c r="E723" s="54" t="s">
        <v>3</v>
      </c>
      <c r="F723" s="54" t="s">
        <v>4</v>
      </c>
      <c r="G723" s="54" t="s">
        <v>5</v>
      </c>
      <c r="H723" s="54" t="s">
        <v>6</v>
      </c>
      <c r="I723" s="54" t="s">
        <v>7</v>
      </c>
      <c r="J723" s="54" t="s">
        <v>8</v>
      </c>
      <c r="K723" s="54" t="s">
        <v>9</v>
      </c>
      <c r="L723" s="54" t="s">
        <v>10</v>
      </c>
      <c r="M723" s="54" t="s">
        <v>66</v>
      </c>
      <c r="N723" s="54" t="s">
        <v>75</v>
      </c>
      <c r="O723" s="54" t="s">
        <v>76</v>
      </c>
      <c r="P723" s="54" t="s">
        <v>77</v>
      </c>
      <c r="Q723" s="54" t="s">
        <v>78</v>
      </c>
      <c r="R723" s="54" t="s">
        <v>79</v>
      </c>
      <c r="S723" s="54" t="s">
        <v>81</v>
      </c>
      <c r="T723" s="54" t="s">
        <v>87</v>
      </c>
      <c r="U723" s="80" t="s">
        <v>52</v>
      </c>
    </row>
    <row r="724" spans="1:21" ht="18" thickBot="1" x14ac:dyDescent="0.25">
      <c r="A724" s="98" t="s">
        <v>28</v>
      </c>
      <c r="B724" s="72"/>
      <c r="C724" s="72">
        <f t="shared" ref="C724:K724" si="399">-C694</f>
        <v>-80</v>
      </c>
      <c r="D724" s="72">
        <f t="shared" si="399"/>
        <v>-78</v>
      </c>
      <c r="E724" s="72">
        <f t="shared" si="399"/>
        <v>-88</v>
      </c>
      <c r="F724" s="72">
        <f t="shared" si="399"/>
        <v>-77</v>
      </c>
      <c r="G724" s="72">
        <f t="shared" si="399"/>
        <v>-97</v>
      </c>
      <c r="H724" s="72">
        <f t="shared" si="399"/>
        <v>-104</v>
      </c>
      <c r="I724" s="72">
        <f t="shared" si="399"/>
        <v>-84</v>
      </c>
      <c r="J724" s="72">
        <f t="shared" si="399"/>
        <v>-88</v>
      </c>
      <c r="K724" s="72">
        <f t="shared" si="399"/>
        <v>-88</v>
      </c>
      <c r="L724" s="72">
        <f t="shared" ref="L724:Q724" si="400">-L694</f>
        <v>-87</v>
      </c>
      <c r="M724" s="72">
        <f t="shared" si="400"/>
        <v>-87</v>
      </c>
      <c r="N724" s="72">
        <f t="shared" si="400"/>
        <v>-88</v>
      </c>
      <c r="O724" s="72">
        <f t="shared" si="400"/>
        <v>-89</v>
      </c>
      <c r="P724" s="72">
        <f t="shared" si="400"/>
        <v>-76</v>
      </c>
      <c r="Q724" s="72">
        <f t="shared" si="400"/>
        <v>-80</v>
      </c>
      <c r="R724" s="72">
        <f t="shared" ref="R724:S724" si="401">-R694</f>
        <v>-79</v>
      </c>
      <c r="S724" s="72">
        <f t="shared" si="401"/>
        <v>-80</v>
      </c>
      <c r="T724" s="72">
        <f t="shared" ref="T724" si="402">-T694</f>
        <v>-81</v>
      </c>
      <c r="U724" s="72">
        <f t="shared" ref="U724:U738" si="403">_xlfn.AGGREGATE(1,6,C724:S724)</f>
        <v>-85.294117647058826</v>
      </c>
    </row>
    <row r="725" spans="1:21" ht="18" thickBot="1" x14ac:dyDescent="0.25">
      <c r="A725" s="81">
        <v>1</v>
      </c>
      <c r="B725" s="85" t="s">
        <v>53</v>
      </c>
      <c r="C725" s="99">
        <f t="shared" ref="C725:T736" si="404">B694-C695</f>
        <v>-3</v>
      </c>
      <c r="D725" s="99">
        <f t="shared" si="404"/>
        <v>-5</v>
      </c>
      <c r="E725" s="99">
        <f t="shared" si="404"/>
        <v>-3</v>
      </c>
      <c r="F725" s="99">
        <f t="shared" si="404"/>
        <v>-5</v>
      </c>
      <c r="G725" s="99">
        <f t="shared" si="404"/>
        <v>-2</v>
      </c>
      <c r="H725" s="72">
        <f t="shared" si="404"/>
        <v>-5</v>
      </c>
      <c r="I725" s="72">
        <f t="shared" si="404"/>
        <v>8</v>
      </c>
      <c r="J725" s="72">
        <f t="shared" si="404"/>
        <v>-3</v>
      </c>
      <c r="K725" s="72">
        <f t="shared" si="404"/>
        <v>-4</v>
      </c>
      <c r="L725" s="72">
        <f t="shared" si="404"/>
        <v>4</v>
      </c>
      <c r="M725" s="72">
        <f t="shared" si="404"/>
        <v>-3</v>
      </c>
      <c r="N725" s="72">
        <f t="shared" si="404"/>
        <v>-5</v>
      </c>
      <c r="O725" s="72">
        <f t="shared" si="404"/>
        <v>-8</v>
      </c>
      <c r="P725" s="72">
        <f t="shared" si="404"/>
        <v>4</v>
      </c>
      <c r="Q725" s="72">
        <f t="shared" si="404"/>
        <v>4</v>
      </c>
      <c r="R725" s="72">
        <f t="shared" si="404"/>
        <v>-6</v>
      </c>
      <c r="S725" s="72">
        <f t="shared" si="404"/>
        <v>-10</v>
      </c>
      <c r="T725" s="72">
        <f t="shared" si="404"/>
        <v>-7</v>
      </c>
      <c r="U725" s="72">
        <f t="shared" si="403"/>
        <v>-2.4705882352941178</v>
      </c>
    </row>
    <row r="726" spans="1:21" ht="18" thickBot="1" x14ac:dyDescent="0.25">
      <c r="A726" s="81">
        <v>2</v>
      </c>
      <c r="B726" s="85" t="s">
        <v>53</v>
      </c>
      <c r="C726" s="99">
        <f t="shared" si="404"/>
        <v>9</v>
      </c>
      <c r="D726" s="99">
        <f t="shared" si="404"/>
        <v>11</v>
      </c>
      <c r="E726" s="99">
        <f t="shared" si="404"/>
        <v>6</v>
      </c>
      <c r="F726" s="99">
        <f t="shared" si="404"/>
        <v>3</v>
      </c>
      <c r="G726" s="99">
        <f t="shared" si="404"/>
        <v>2</v>
      </c>
      <c r="H726" s="72">
        <f t="shared" si="404"/>
        <v>1</v>
      </c>
      <c r="I726" s="72">
        <f t="shared" si="404"/>
        <v>9</v>
      </c>
      <c r="J726" s="72">
        <f t="shared" si="404"/>
        <v>2</v>
      </c>
      <c r="K726" s="72">
        <f t="shared" si="404"/>
        <v>-1</v>
      </c>
      <c r="L726" s="72">
        <f t="shared" si="404"/>
        <v>4</v>
      </c>
      <c r="M726" s="72">
        <f t="shared" si="404"/>
        <v>-4</v>
      </c>
      <c r="N726" s="72">
        <f t="shared" si="404"/>
        <v>-1</v>
      </c>
      <c r="O726" s="72">
        <f t="shared" si="404"/>
        <v>1</v>
      </c>
      <c r="P726" s="72">
        <f t="shared" si="404"/>
        <v>4</v>
      </c>
      <c r="Q726" s="72">
        <f t="shared" si="404"/>
        <v>3</v>
      </c>
      <c r="R726" s="72">
        <f t="shared" si="404"/>
        <v>3</v>
      </c>
      <c r="S726" s="72">
        <f t="shared" si="404"/>
        <v>5</v>
      </c>
      <c r="T726" s="72">
        <f t="shared" si="404"/>
        <v>5</v>
      </c>
      <c r="U726" s="72">
        <f t="shared" si="403"/>
        <v>3.3529411764705883</v>
      </c>
    </row>
    <row r="727" spans="1:21" ht="18" thickBot="1" x14ac:dyDescent="0.25">
      <c r="A727" s="81">
        <v>3</v>
      </c>
      <c r="B727" s="85" t="s">
        <v>53</v>
      </c>
      <c r="C727" s="99">
        <f t="shared" si="404"/>
        <v>-1</v>
      </c>
      <c r="D727" s="99">
        <f t="shared" si="404"/>
        <v>-3</v>
      </c>
      <c r="E727" s="99">
        <f t="shared" si="404"/>
        <v>-4</v>
      </c>
      <c r="F727" s="99">
        <f t="shared" si="404"/>
        <v>6</v>
      </c>
      <c r="G727" s="99">
        <f t="shared" si="404"/>
        <v>-2</v>
      </c>
      <c r="H727" s="72">
        <f t="shared" si="404"/>
        <v>1</v>
      </c>
      <c r="I727" s="72">
        <f t="shared" si="404"/>
        <v>0</v>
      </c>
      <c r="J727" s="72">
        <f t="shared" si="404"/>
        <v>2</v>
      </c>
      <c r="K727" s="72">
        <f t="shared" si="404"/>
        <v>3</v>
      </c>
      <c r="L727" s="72">
        <f t="shared" si="404"/>
        <v>-1</v>
      </c>
      <c r="M727" s="72">
        <f t="shared" si="404"/>
        <v>3</v>
      </c>
      <c r="N727" s="72">
        <f t="shared" si="404"/>
        <v>1</v>
      </c>
      <c r="O727" s="72">
        <f t="shared" si="404"/>
        <v>1</v>
      </c>
      <c r="P727" s="72">
        <f t="shared" si="404"/>
        <v>4</v>
      </c>
      <c r="Q727" s="72">
        <f t="shared" si="404"/>
        <v>2</v>
      </c>
      <c r="R727" s="72">
        <f t="shared" si="404"/>
        <v>2</v>
      </c>
      <c r="S727" s="72">
        <f t="shared" si="404"/>
        <v>2</v>
      </c>
      <c r="T727" s="72">
        <f t="shared" si="404"/>
        <v>5</v>
      </c>
      <c r="U727" s="72">
        <f t="shared" si="403"/>
        <v>0.94117647058823528</v>
      </c>
    </row>
    <row r="728" spans="1:21" ht="18" thickBot="1" x14ac:dyDescent="0.25">
      <c r="A728" s="81">
        <v>4</v>
      </c>
      <c r="B728" s="85" t="s">
        <v>53</v>
      </c>
      <c r="C728" s="99">
        <f t="shared" si="404"/>
        <v>6</v>
      </c>
      <c r="D728" s="99">
        <f t="shared" si="404"/>
        <v>6</v>
      </c>
      <c r="E728" s="99">
        <f t="shared" si="404"/>
        <v>3</v>
      </c>
      <c r="F728" s="99">
        <f t="shared" si="404"/>
        <v>0</v>
      </c>
      <c r="G728" s="99">
        <f t="shared" si="404"/>
        <v>1</v>
      </c>
      <c r="H728" s="72">
        <f t="shared" si="404"/>
        <v>1</v>
      </c>
      <c r="I728" s="72">
        <f t="shared" si="404"/>
        <v>0</v>
      </c>
      <c r="J728" s="72">
        <f t="shared" si="404"/>
        <v>3</v>
      </c>
      <c r="K728" s="72">
        <f t="shared" si="404"/>
        <v>2</v>
      </c>
      <c r="L728" s="72">
        <f t="shared" si="404"/>
        <v>5</v>
      </c>
      <c r="M728" s="72">
        <f t="shared" si="404"/>
        <v>3</v>
      </c>
      <c r="N728" s="72">
        <f t="shared" si="404"/>
        <v>-1</v>
      </c>
      <c r="O728" s="72">
        <f t="shared" si="404"/>
        <v>1</v>
      </c>
      <c r="P728" s="72">
        <f t="shared" si="404"/>
        <v>4</v>
      </c>
      <c r="Q728" s="72">
        <f t="shared" si="404"/>
        <v>-2</v>
      </c>
      <c r="R728" s="72">
        <f t="shared" si="404"/>
        <v>10</v>
      </c>
      <c r="S728" s="72">
        <f t="shared" si="404"/>
        <v>4</v>
      </c>
      <c r="T728" s="72">
        <f t="shared" si="404"/>
        <v>1</v>
      </c>
      <c r="U728" s="72">
        <f t="shared" si="403"/>
        <v>2.7058823529411766</v>
      </c>
    </row>
    <row r="729" spans="1:21" ht="18" thickBot="1" x14ac:dyDescent="0.25">
      <c r="A729" s="81">
        <v>5</v>
      </c>
      <c r="B729" s="85" t="s">
        <v>53</v>
      </c>
      <c r="C729" s="99">
        <f t="shared" si="404"/>
        <v>8</v>
      </c>
      <c r="D729" s="99">
        <f t="shared" si="404"/>
        <v>2</v>
      </c>
      <c r="E729" s="99">
        <f t="shared" si="404"/>
        <v>-8</v>
      </c>
      <c r="F729" s="99">
        <f t="shared" si="404"/>
        <v>2</v>
      </c>
      <c r="G729" s="99">
        <f t="shared" si="404"/>
        <v>-1</v>
      </c>
      <c r="H729" s="72">
        <f t="shared" si="404"/>
        <v>1</v>
      </c>
      <c r="I729" s="72">
        <f t="shared" si="404"/>
        <v>3</v>
      </c>
      <c r="J729" s="72">
        <f t="shared" si="404"/>
        <v>5</v>
      </c>
      <c r="K729" s="72">
        <f t="shared" si="404"/>
        <v>4</v>
      </c>
      <c r="L729" s="72">
        <f t="shared" si="404"/>
        <v>5</v>
      </c>
      <c r="M729" s="72">
        <f t="shared" si="404"/>
        <v>1</v>
      </c>
      <c r="N729" s="72">
        <f t="shared" si="404"/>
        <v>-2</v>
      </c>
      <c r="O729" s="72">
        <f t="shared" si="404"/>
        <v>1</v>
      </c>
      <c r="P729" s="72">
        <f t="shared" si="404"/>
        <v>4</v>
      </c>
      <c r="Q729" s="72">
        <f t="shared" si="404"/>
        <v>13</v>
      </c>
      <c r="R729" s="72">
        <f t="shared" si="404"/>
        <v>3</v>
      </c>
      <c r="S729" s="72">
        <f t="shared" si="404"/>
        <v>1</v>
      </c>
      <c r="T729" s="72">
        <f t="shared" si="404"/>
        <v>0</v>
      </c>
      <c r="U729" s="72">
        <f t="shared" si="403"/>
        <v>2.4705882352941178</v>
      </c>
    </row>
    <row r="730" spans="1:21" ht="18" thickBot="1" x14ac:dyDescent="0.25">
      <c r="A730" s="81">
        <v>6</v>
      </c>
      <c r="B730" s="85" t="s">
        <v>53</v>
      </c>
      <c r="C730" s="99">
        <f t="shared" si="404"/>
        <v>-134</v>
      </c>
      <c r="D730" s="99">
        <f t="shared" si="404"/>
        <v>-119</v>
      </c>
      <c r="E730" s="99">
        <f t="shared" si="404"/>
        <v>-111</v>
      </c>
      <c r="F730" s="99">
        <f t="shared" si="404"/>
        <v>-129</v>
      </c>
      <c r="G730" s="99">
        <f t="shared" si="404"/>
        <v>-125</v>
      </c>
      <c r="H730" s="72">
        <f t="shared" si="404"/>
        <v>-99</v>
      </c>
      <c r="I730" s="72">
        <f t="shared" si="404"/>
        <v>-113</v>
      </c>
      <c r="J730" s="72">
        <f t="shared" si="404"/>
        <v>-102</v>
      </c>
      <c r="K730" s="72">
        <f t="shared" si="404"/>
        <v>-107</v>
      </c>
      <c r="L730" s="72">
        <f t="shared" si="404"/>
        <v>-117</v>
      </c>
      <c r="M730" s="72">
        <f t="shared" si="404"/>
        <v>-92</v>
      </c>
      <c r="N730" s="72">
        <f t="shared" si="404"/>
        <v>-114</v>
      </c>
      <c r="O730" s="72">
        <f t="shared" si="404"/>
        <v>-119</v>
      </c>
      <c r="P730" s="72">
        <f t="shared" si="404"/>
        <v>-101</v>
      </c>
      <c r="Q730" s="72">
        <f t="shared" si="404"/>
        <v>-110</v>
      </c>
      <c r="R730" s="72">
        <f t="shared" si="404"/>
        <v>-101</v>
      </c>
      <c r="S730" s="72">
        <f t="shared" si="404"/>
        <v>-84</v>
      </c>
      <c r="T730" s="72">
        <f t="shared" si="404"/>
        <v>-73</v>
      </c>
      <c r="U730" s="72">
        <f t="shared" si="403"/>
        <v>-110.41176470588235</v>
      </c>
    </row>
    <row r="731" spans="1:21" ht="18" thickBot="1" x14ac:dyDescent="0.25">
      <c r="A731" s="81">
        <v>7</v>
      </c>
      <c r="B731" s="85" t="s">
        <v>53</v>
      </c>
      <c r="C731" s="99">
        <f t="shared" si="404"/>
        <v>15</v>
      </c>
      <c r="D731" s="99">
        <f t="shared" si="404"/>
        <v>22</v>
      </c>
      <c r="E731" s="99">
        <f t="shared" si="404"/>
        <v>20</v>
      </c>
      <c r="F731" s="99">
        <f t="shared" si="404"/>
        <v>6</v>
      </c>
      <c r="G731" s="99">
        <f t="shared" si="404"/>
        <v>11</v>
      </c>
      <c r="H731" s="72">
        <f t="shared" si="404"/>
        <v>7</v>
      </c>
      <c r="I731" s="72">
        <f t="shared" si="404"/>
        <v>5</v>
      </c>
      <c r="J731" s="72">
        <f t="shared" si="404"/>
        <v>8</v>
      </c>
      <c r="K731" s="72">
        <f t="shared" si="404"/>
        <v>3</v>
      </c>
      <c r="L731" s="72">
        <f t="shared" si="404"/>
        <v>6</v>
      </c>
      <c r="M731" s="72">
        <f t="shared" si="404"/>
        <v>10</v>
      </c>
      <c r="N731" s="72">
        <f t="shared" si="404"/>
        <v>-1</v>
      </c>
      <c r="O731" s="72">
        <f t="shared" si="404"/>
        <v>3</v>
      </c>
      <c r="P731" s="72">
        <f t="shared" si="404"/>
        <v>4</v>
      </c>
      <c r="Q731" s="72">
        <f t="shared" si="404"/>
        <v>2</v>
      </c>
      <c r="R731" s="72">
        <f t="shared" si="404"/>
        <v>15</v>
      </c>
      <c r="S731" s="72">
        <f t="shared" si="404"/>
        <v>10</v>
      </c>
      <c r="T731" s="72">
        <f t="shared" si="404"/>
        <v>5</v>
      </c>
      <c r="U731" s="72">
        <f t="shared" si="403"/>
        <v>8.5882352941176467</v>
      </c>
    </row>
    <row r="732" spans="1:21" ht="18" thickBot="1" x14ac:dyDescent="0.25">
      <c r="A732" s="81">
        <v>8</v>
      </c>
      <c r="B732" s="85" t="s">
        <v>53</v>
      </c>
      <c r="C732" s="99">
        <f t="shared" si="404"/>
        <v>-36</v>
      </c>
      <c r="D732" s="99">
        <f t="shared" si="404"/>
        <v>-24</v>
      </c>
      <c r="E732" s="99">
        <f t="shared" si="404"/>
        <v>-22</v>
      </c>
      <c r="F732" s="99">
        <f t="shared" si="404"/>
        <v>3</v>
      </c>
      <c r="G732" s="99">
        <f t="shared" si="404"/>
        <v>29</v>
      </c>
      <c r="H732" s="72">
        <f t="shared" si="404"/>
        <v>42</v>
      </c>
      <c r="I732" s="72">
        <f t="shared" si="404"/>
        <v>38</v>
      </c>
      <c r="J732" s="72">
        <f t="shared" si="404"/>
        <v>30</v>
      </c>
      <c r="K732" s="72">
        <f t="shared" si="404"/>
        <v>23</v>
      </c>
      <c r="L732" s="72">
        <f t="shared" si="404"/>
        <v>37</v>
      </c>
      <c r="M732" s="72">
        <f t="shared" si="404"/>
        <v>31</v>
      </c>
      <c r="N732" s="72">
        <f t="shared" si="404"/>
        <v>51</v>
      </c>
      <c r="O732" s="72">
        <f t="shared" si="404"/>
        <v>21</v>
      </c>
      <c r="P732" s="72">
        <f t="shared" si="404"/>
        <v>31</v>
      </c>
      <c r="Q732" s="72">
        <f t="shared" si="404"/>
        <v>27</v>
      </c>
      <c r="R732" s="72">
        <f t="shared" si="404"/>
        <v>15</v>
      </c>
      <c r="S732" s="72">
        <f t="shared" si="404"/>
        <v>19</v>
      </c>
      <c r="T732" s="72">
        <f t="shared" si="404"/>
        <v>20</v>
      </c>
      <c r="U732" s="72">
        <f t="shared" si="403"/>
        <v>18.529411764705884</v>
      </c>
    </row>
    <row r="733" spans="1:21" ht="18" thickBot="1" x14ac:dyDescent="0.25">
      <c r="A733" s="81">
        <v>9</v>
      </c>
      <c r="B733" s="85" t="s">
        <v>53</v>
      </c>
      <c r="C733" s="99">
        <f t="shared" si="404"/>
        <v>26</v>
      </c>
      <c r="D733" s="99">
        <f t="shared" si="404"/>
        <v>32</v>
      </c>
      <c r="E733" s="99">
        <f t="shared" si="404"/>
        <v>35</v>
      </c>
      <c r="F733" s="99">
        <f t="shared" si="404"/>
        <v>20</v>
      </c>
      <c r="G733" s="99">
        <f t="shared" si="404"/>
        <v>30</v>
      </c>
      <c r="H733" s="72">
        <f t="shared" si="404"/>
        <v>20</v>
      </c>
      <c r="I733" s="72">
        <f t="shared" si="404"/>
        <v>23</v>
      </c>
      <c r="J733" s="72">
        <f t="shared" si="404"/>
        <v>16</v>
      </c>
      <c r="K733" s="72">
        <f t="shared" si="404"/>
        <v>24</v>
      </c>
      <c r="L733" s="72">
        <f t="shared" si="404"/>
        <v>17</v>
      </c>
      <c r="M733" s="72">
        <f t="shared" si="404"/>
        <v>18</v>
      </c>
      <c r="N733" s="72">
        <f t="shared" si="404"/>
        <v>14</v>
      </c>
      <c r="O733" s="72">
        <f t="shared" si="404"/>
        <v>-17</v>
      </c>
      <c r="P733" s="72">
        <f t="shared" si="404"/>
        <v>35</v>
      </c>
      <c r="Q733" s="72">
        <f t="shared" si="404"/>
        <v>32</v>
      </c>
      <c r="R733" s="72">
        <f t="shared" si="404"/>
        <v>45</v>
      </c>
      <c r="S733" s="72">
        <f t="shared" si="404"/>
        <v>41</v>
      </c>
      <c r="T733" s="72">
        <f t="shared" si="404"/>
        <v>37</v>
      </c>
      <c r="U733" s="72">
        <f t="shared" si="403"/>
        <v>24.176470588235293</v>
      </c>
    </row>
    <row r="734" spans="1:21" ht="18" thickBot="1" x14ac:dyDescent="0.25">
      <c r="A734" s="81">
        <v>10</v>
      </c>
      <c r="B734" s="85" t="s">
        <v>53</v>
      </c>
      <c r="C734" s="99">
        <f t="shared" si="404"/>
        <v>9</v>
      </c>
      <c r="D734" s="99">
        <f t="shared" si="404"/>
        <v>7</v>
      </c>
      <c r="E734" s="99">
        <f t="shared" si="404"/>
        <v>24</v>
      </c>
      <c r="F734" s="99">
        <f t="shared" si="404"/>
        <v>14</v>
      </c>
      <c r="G734" s="99">
        <f t="shared" si="404"/>
        <v>19</v>
      </c>
      <c r="H734" s="72">
        <f t="shared" si="404"/>
        <v>15</v>
      </c>
      <c r="I734" s="72">
        <f t="shared" si="404"/>
        <v>12</v>
      </c>
      <c r="J734" s="72">
        <f t="shared" si="404"/>
        <v>21</v>
      </c>
      <c r="K734" s="72">
        <f t="shared" si="404"/>
        <v>9</v>
      </c>
      <c r="L734" s="72">
        <f t="shared" si="404"/>
        <v>18</v>
      </c>
      <c r="M734" s="72">
        <f t="shared" si="404"/>
        <v>16</v>
      </c>
      <c r="N734" s="72">
        <f t="shared" si="404"/>
        <v>22</v>
      </c>
      <c r="O734" s="72">
        <f t="shared" si="404"/>
        <v>22</v>
      </c>
      <c r="P734" s="72">
        <f t="shared" si="404"/>
        <v>30</v>
      </c>
      <c r="Q734" s="72">
        <f t="shared" si="404"/>
        <v>13</v>
      </c>
      <c r="R734" s="72">
        <f t="shared" si="404"/>
        <v>7</v>
      </c>
      <c r="S734" s="72">
        <f t="shared" si="404"/>
        <v>11</v>
      </c>
      <c r="T734" s="72">
        <f t="shared" si="404"/>
        <v>5</v>
      </c>
      <c r="U734" s="72">
        <f t="shared" si="403"/>
        <v>15.823529411764707</v>
      </c>
    </row>
    <row r="735" spans="1:21" ht="18" thickBot="1" x14ac:dyDescent="0.25">
      <c r="A735" s="81">
        <v>11</v>
      </c>
      <c r="B735" s="85" t="s">
        <v>53</v>
      </c>
      <c r="C735" s="99">
        <f t="shared" si="404"/>
        <v>31</v>
      </c>
      <c r="D735" s="99">
        <f t="shared" si="404"/>
        <v>25</v>
      </c>
      <c r="E735" s="99">
        <f t="shared" si="404"/>
        <v>25</v>
      </c>
      <c r="F735" s="99">
        <f t="shared" si="404"/>
        <v>28</v>
      </c>
      <c r="G735" s="99">
        <f t="shared" si="404"/>
        <v>33</v>
      </c>
      <c r="H735" s="72">
        <f t="shared" si="404"/>
        <v>37</v>
      </c>
      <c r="I735" s="72">
        <f t="shared" si="404"/>
        <v>15</v>
      </c>
      <c r="J735" s="72">
        <f t="shared" si="404"/>
        <v>22</v>
      </c>
      <c r="K735" s="72">
        <f t="shared" si="404"/>
        <v>15</v>
      </c>
      <c r="L735" s="72">
        <f t="shared" si="404"/>
        <v>11</v>
      </c>
      <c r="M735" s="72">
        <f t="shared" si="404"/>
        <v>6</v>
      </c>
      <c r="N735" s="72">
        <f t="shared" si="404"/>
        <v>11</v>
      </c>
      <c r="O735" s="72">
        <f t="shared" si="404"/>
        <v>19</v>
      </c>
      <c r="P735" s="72">
        <f t="shared" si="404"/>
        <v>9</v>
      </c>
      <c r="Q735" s="72">
        <f t="shared" si="404"/>
        <v>17</v>
      </c>
      <c r="R735" s="72">
        <f t="shared" si="404"/>
        <v>4</v>
      </c>
      <c r="S735" s="72">
        <f t="shared" si="404"/>
        <v>15</v>
      </c>
      <c r="T735" s="72">
        <f t="shared" si="404"/>
        <v>8</v>
      </c>
      <c r="U735" s="72">
        <f t="shared" si="403"/>
        <v>19</v>
      </c>
    </row>
    <row r="736" spans="1:21" ht="18" thickBot="1" x14ac:dyDescent="0.25">
      <c r="A736" s="81">
        <v>12</v>
      </c>
      <c r="B736" s="85" t="s">
        <v>53</v>
      </c>
      <c r="C736" s="99">
        <f t="shared" si="404"/>
        <v>22</v>
      </c>
      <c r="D736" s="99">
        <f t="shared" si="404"/>
        <v>16</v>
      </c>
      <c r="E736" s="99">
        <f t="shared" si="404"/>
        <v>16</v>
      </c>
      <c r="F736" s="99">
        <f t="shared" si="404"/>
        <v>13</v>
      </c>
      <c r="G736" s="99">
        <f t="shared" si="404"/>
        <v>13</v>
      </c>
      <c r="H736" s="72">
        <f t="shared" si="404"/>
        <v>13</v>
      </c>
      <c r="I736" s="72">
        <f t="shared" si="404"/>
        <v>35</v>
      </c>
      <c r="J736" s="72">
        <f t="shared" si="404"/>
        <v>7</v>
      </c>
      <c r="K736" s="72">
        <f t="shared" si="404"/>
        <v>8</v>
      </c>
      <c r="L736" s="72">
        <f t="shared" si="404"/>
        <v>8</v>
      </c>
      <c r="M736" s="72">
        <f t="shared" si="404"/>
        <v>4</v>
      </c>
      <c r="N736" s="72">
        <f t="shared" si="404"/>
        <v>18</v>
      </c>
      <c r="O736" s="72">
        <f t="shared" si="404"/>
        <v>5</v>
      </c>
      <c r="P736" s="72">
        <f t="shared" si="404"/>
        <v>10</v>
      </c>
      <c r="Q736" s="72">
        <f t="shared" si="404"/>
        <v>13</v>
      </c>
      <c r="R736" s="72">
        <f t="shared" si="404"/>
        <v>7</v>
      </c>
      <c r="S736" s="72">
        <f t="shared" si="404"/>
        <v>6</v>
      </c>
      <c r="T736" s="72">
        <f t="shared" si="404"/>
        <v>0</v>
      </c>
      <c r="U736" s="72">
        <f t="shared" si="403"/>
        <v>12.588235294117647</v>
      </c>
    </row>
    <row r="737" spans="1:21" ht="18" thickBot="1" x14ac:dyDescent="0.25">
      <c r="A737" s="84" t="s">
        <v>47</v>
      </c>
      <c r="B737" s="85" t="s">
        <v>59</v>
      </c>
      <c r="C737" s="95" t="s">
        <v>46</v>
      </c>
      <c r="D737" s="95" t="s">
        <v>46</v>
      </c>
      <c r="E737" s="95" t="s">
        <v>46</v>
      </c>
      <c r="F737" s="95">
        <f t="shared" ref="F737:T737" si="405">B695-F699</f>
        <v>11</v>
      </c>
      <c r="G737" s="95">
        <f t="shared" si="405"/>
        <v>6</v>
      </c>
      <c r="H737" s="95">
        <f t="shared" si="405"/>
        <v>14</v>
      </c>
      <c r="I737" s="95">
        <f t="shared" si="405"/>
        <v>5</v>
      </c>
      <c r="J737" s="95">
        <f t="shared" si="405"/>
        <v>8</v>
      </c>
      <c r="K737" s="95">
        <f t="shared" si="405"/>
        <v>8</v>
      </c>
      <c r="L737" s="95">
        <f t="shared" si="405"/>
        <v>18</v>
      </c>
      <c r="M737" s="95">
        <f t="shared" si="405"/>
        <v>11</v>
      </c>
      <c r="N737" s="95">
        <f t="shared" si="405"/>
        <v>-1</v>
      </c>
      <c r="O737" s="95">
        <f t="shared" si="405"/>
        <v>7</v>
      </c>
      <c r="P737" s="95">
        <f t="shared" si="405"/>
        <v>2</v>
      </c>
      <c r="Q737" s="95">
        <f t="shared" si="405"/>
        <v>17</v>
      </c>
      <c r="R737" s="95">
        <f t="shared" si="405"/>
        <v>6</v>
      </c>
      <c r="S737" s="95">
        <f t="shared" si="405"/>
        <v>17</v>
      </c>
      <c r="T737" s="99">
        <f t="shared" si="405"/>
        <v>9</v>
      </c>
      <c r="U737" s="72">
        <f t="shared" si="403"/>
        <v>9.2142857142857135</v>
      </c>
    </row>
    <row r="738" spans="1:21" ht="18" thickBot="1" x14ac:dyDescent="0.25">
      <c r="A738" s="84" t="s">
        <v>54</v>
      </c>
      <c r="B738" s="85" t="s">
        <v>59</v>
      </c>
      <c r="C738" s="95" t="s">
        <v>46</v>
      </c>
      <c r="D738" s="95" t="s">
        <v>46</v>
      </c>
      <c r="E738" s="95" t="s">
        <v>46</v>
      </c>
      <c r="F738" s="95" t="s">
        <v>46</v>
      </c>
      <c r="G738" s="95">
        <f t="shared" ref="G738:T738" si="406">B701-G706</f>
        <v>61</v>
      </c>
      <c r="H738" s="95">
        <f t="shared" si="406"/>
        <v>71</v>
      </c>
      <c r="I738" s="95">
        <f t="shared" si="406"/>
        <v>89</v>
      </c>
      <c r="J738" s="95">
        <f t="shared" si="406"/>
        <v>70</v>
      </c>
      <c r="K738" s="95">
        <f t="shared" si="406"/>
        <v>91</v>
      </c>
      <c r="L738" s="95">
        <f t="shared" si="406"/>
        <v>109</v>
      </c>
      <c r="M738" s="95">
        <f t="shared" si="406"/>
        <v>78</v>
      </c>
      <c r="N738" s="95">
        <f t="shared" si="406"/>
        <v>96</v>
      </c>
      <c r="O738" s="95">
        <f t="shared" si="406"/>
        <v>72</v>
      </c>
      <c r="P738" s="95">
        <f t="shared" si="406"/>
        <v>106</v>
      </c>
      <c r="Q738" s="95">
        <f t="shared" si="406"/>
        <v>89</v>
      </c>
      <c r="R738" s="95">
        <f t="shared" si="406"/>
        <v>88</v>
      </c>
      <c r="S738" s="95">
        <f t="shared" si="406"/>
        <v>79</v>
      </c>
      <c r="T738" s="99">
        <f t="shared" si="406"/>
        <v>85</v>
      </c>
      <c r="U738" s="72">
        <f t="shared" si="403"/>
        <v>84.538461538461533</v>
      </c>
    </row>
    <row r="739" spans="1:21" ht="16" x14ac:dyDescent="0.2">
      <c r="A739" s="32"/>
      <c r="B739" s="33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</row>
    <row r="740" spans="1:21" ht="16" x14ac:dyDescent="0.2">
      <c r="A740" s="7" t="s">
        <v>119</v>
      </c>
      <c r="B740" s="7"/>
      <c r="C740" s="7"/>
      <c r="D740" s="7"/>
      <c r="E740" s="7"/>
      <c r="F740" s="7"/>
      <c r="G740" s="7"/>
      <c r="H740" s="8"/>
      <c r="I740" s="8"/>
      <c r="J740" s="8"/>
      <c r="K740" s="8"/>
      <c r="L740" s="8"/>
      <c r="M740" s="9"/>
    </row>
    <row r="741" spans="1:21" ht="17" thickBot="1" x14ac:dyDescent="0.25">
      <c r="A741" s="10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9"/>
    </row>
    <row r="742" spans="1:21" ht="35" thickBot="1" x14ac:dyDescent="0.25">
      <c r="A742" s="70" t="s">
        <v>44</v>
      </c>
      <c r="B742" s="54" t="s">
        <v>0</v>
      </c>
      <c r="C742" s="54" t="s">
        <v>1</v>
      </c>
      <c r="D742" s="54" t="s">
        <v>2</v>
      </c>
      <c r="E742" s="54" t="s">
        <v>3</v>
      </c>
      <c r="F742" s="54" t="s">
        <v>4</v>
      </c>
      <c r="G742" s="54" t="s">
        <v>5</v>
      </c>
      <c r="H742" s="54" t="s">
        <v>6</v>
      </c>
      <c r="I742" s="54" t="s">
        <v>7</v>
      </c>
      <c r="J742" s="54" t="s">
        <v>8</v>
      </c>
      <c r="K742" s="54" t="s">
        <v>9</v>
      </c>
      <c r="L742" s="54" t="s">
        <v>10</v>
      </c>
      <c r="M742" s="54" t="s">
        <v>66</v>
      </c>
      <c r="N742" s="54" t="s">
        <v>75</v>
      </c>
      <c r="O742" s="54" t="s">
        <v>76</v>
      </c>
      <c r="P742" s="54" t="s">
        <v>77</v>
      </c>
      <c r="Q742" s="54" t="s">
        <v>78</v>
      </c>
      <c r="R742" s="54" t="s">
        <v>79</v>
      </c>
      <c r="S742" s="54" t="s">
        <v>81</v>
      </c>
      <c r="T742" s="54" t="s">
        <v>87</v>
      </c>
      <c r="U742" s="70" t="s">
        <v>52</v>
      </c>
    </row>
    <row r="743" spans="1:21" ht="18" thickBot="1" x14ac:dyDescent="0.25">
      <c r="A743" s="78">
        <v>1</v>
      </c>
      <c r="B743" s="93" t="s">
        <v>42</v>
      </c>
      <c r="C743" s="45">
        <f t="shared" ref="C743:T754" si="407">(B694-C695)/B694</f>
        <v>-4.2857142857142858E-2</v>
      </c>
      <c r="D743" s="45">
        <f t="shared" si="407"/>
        <v>-6.25E-2</v>
      </c>
      <c r="E743" s="45">
        <f t="shared" si="407"/>
        <v>-3.8461538461538464E-2</v>
      </c>
      <c r="F743" s="45">
        <f t="shared" si="407"/>
        <v>-5.6818181818181816E-2</v>
      </c>
      <c r="G743" s="45">
        <f t="shared" si="407"/>
        <v>-2.5974025974025976E-2</v>
      </c>
      <c r="H743" s="45">
        <f t="shared" si="407"/>
        <v>-5.1546391752577317E-2</v>
      </c>
      <c r="I743" s="45">
        <f t="shared" si="407"/>
        <v>7.6923076923076927E-2</v>
      </c>
      <c r="J743" s="45">
        <f t="shared" si="407"/>
        <v>-3.5714285714285712E-2</v>
      </c>
      <c r="K743" s="45">
        <f t="shared" si="407"/>
        <v>-4.5454545454545456E-2</v>
      </c>
      <c r="L743" s="45">
        <f t="shared" si="407"/>
        <v>4.5454545454545456E-2</v>
      </c>
      <c r="M743" s="45">
        <f t="shared" si="407"/>
        <v>-3.4482758620689655E-2</v>
      </c>
      <c r="N743" s="45">
        <f t="shared" si="407"/>
        <v>-5.7471264367816091E-2</v>
      </c>
      <c r="O743" s="45">
        <f t="shared" si="407"/>
        <v>-9.0909090909090912E-2</v>
      </c>
      <c r="P743" s="45">
        <f t="shared" si="407"/>
        <v>4.49438202247191E-2</v>
      </c>
      <c r="Q743" s="45">
        <f t="shared" si="407"/>
        <v>5.2631578947368418E-2</v>
      </c>
      <c r="R743" s="45">
        <f t="shared" si="407"/>
        <v>-7.4999999999999997E-2</v>
      </c>
      <c r="S743" s="45">
        <f t="shared" si="407"/>
        <v>-0.12658227848101267</v>
      </c>
      <c r="T743" s="45">
        <f t="shared" si="407"/>
        <v>-8.7499999999999994E-2</v>
      </c>
      <c r="U743" s="44">
        <f t="shared" ref="U743:U758" si="408">_xlfn.AGGREGATE(1,6,C743:S743)</f>
        <v>-3.081285193301159E-2</v>
      </c>
    </row>
    <row r="744" spans="1:21" ht="18" thickBot="1" x14ac:dyDescent="0.25">
      <c r="A744" s="78">
        <v>2</v>
      </c>
      <c r="B744" s="93" t="s">
        <v>42</v>
      </c>
      <c r="C744" s="45">
        <f t="shared" si="407"/>
        <v>0.14754098360655737</v>
      </c>
      <c r="D744" s="45">
        <f t="shared" si="407"/>
        <v>0.15068493150684931</v>
      </c>
      <c r="E744" s="45">
        <f t="shared" si="407"/>
        <v>7.0588235294117646E-2</v>
      </c>
      <c r="F744" s="45">
        <f t="shared" si="407"/>
        <v>3.7037037037037035E-2</v>
      </c>
      <c r="G744" s="45">
        <f t="shared" si="407"/>
        <v>2.1505376344086023E-2</v>
      </c>
      <c r="H744" s="45">
        <f t="shared" si="407"/>
        <v>1.2658227848101266E-2</v>
      </c>
      <c r="I744" s="45">
        <f t="shared" si="407"/>
        <v>8.8235294117647065E-2</v>
      </c>
      <c r="J744" s="45">
        <f t="shared" si="407"/>
        <v>2.0833333333333332E-2</v>
      </c>
      <c r="K744" s="45">
        <f t="shared" si="407"/>
        <v>-1.1494252873563218E-2</v>
      </c>
      <c r="L744" s="45">
        <f t="shared" si="407"/>
        <v>4.3478260869565216E-2</v>
      </c>
      <c r="M744" s="45">
        <f t="shared" si="407"/>
        <v>-4.7619047619047616E-2</v>
      </c>
      <c r="N744" s="45">
        <f t="shared" si="407"/>
        <v>-1.1111111111111112E-2</v>
      </c>
      <c r="O744" s="45">
        <f t="shared" si="407"/>
        <v>1.0869565217391304E-2</v>
      </c>
      <c r="P744" s="45">
        <f t="shared" si="407"/>
        <v>4.1666666666666664E-2</v>
      </c>
      <c r="Q744" s="45">
        <f t="shared" si="407"/>
        <v>3.5294117647058823E-2</v>
      </c>
      <c r="R744" s="45">
        <f t="shared" si="407"/>
        <v>4.1666666666666664E-2</v>
      </c>
      <c r="S744" s="45">
        <f t="shared" si="407"/>
        <v>5.8139534883720929E-2</v>
      </c>
      <c r="T744" s="45">
        <f t="shared" si="407"/>
        <v>5.6179775280898875E-2</v>
      </c>
      <c r="U744" s="44">
        <f t="shared" si="408"/>
        <v>4.1763165849122152E-2</v>
      </c>
    </row>
    <row r="745" spans="1:21" ht="18" thickBot="1" x14ac:dyDescent="0.25">
      <c r="A745" s="78">
        <v>3</v>
      </c>
      <c r="B745" s="93" t="s">
        <v>42</v>
      </c>
      <c r="C745" s="45">
        <f t="shared" si="407"/>
        <v>-1.3888888888888888E-2</v>
      </c>
      <c r="D745" s="45">
        <f t="shared" si="407"/>
        <v>-5.7692307692307696E-2</v>
      </c>
      <c r="E745" s="45">
        <f t="shared" si="407"/>
        <v>-6.4516129032258063E-2</v>
      </c>
      <c r="F745" s="45">
        <f t="shared" si="407"/>
        <v>7.5949367088607597E-2</v>
      </c>
      <c r="G745" s="45">
        <f t="shared" si="407"/>
        <v>-2.564102564102564E-2</v>
      </c>
      <c r="H745" s="45">
        <f t="shared" si="407"/>
        <v>1.098901098901099E-2</v>
      </c>
      <c r="I745" s="45">
        <f t="shared" si="407"/>
        <v>0</v>
      </c>
      <c r="J745" s="45">
        <f t="shared" si="407"/>
        <v>2.1505376344086023E-2</v>
      </c>
      <c r="K745" s="45">
        <f t="shared" si="407"/>
        <v>3.1914893617021274E-2</v>
      </c>
      <c r="L745" s="45">
        <f t="shared" si="407"/>
        <v>-1.1363636363636364E-2</v>
      </c>
      <c r="M745" s="45">
        <f t="shared" si="407"/>
        <v>3.4090909090909088E-2</v>
      </c>
      <c r="N745" s="45">
        <f t="shared" si="407"/>
        <v>1.1363636363636364E-2</v>
      </c>
      <c r="O745" s="45">
        <f t="shared" si="407"/>
        <v>1.098901098901099E-2</v>
      </c>
      <c r="P745" s="45">
        <f t="shared" si="407"/>
        <v>4.3956043956043959E-2</v>
      </c>
      <c r="Q745" s="45">
        <f t="shared" si="407"/>
        <v>2.1739130434782608E-2</v>
      </c>
      <c r="R745" s="45">
        <f t="shared" si="407"/>
        <v>2.4390243902439025E-2</v>
      </c>
      <c r="S745" s="45">
        <f t="shared" si="407"/>
        <v>2.8985507246376812E-2</v>
      </c>
      <c r="T745" s="45">
        <f t="shared" si="407"/>
        <v>6.1728395061728392E-2</v>
      </c>
      <c r="U745" s="44">
        <f t="shared" si="408"/>
        <v>8.3983024943416508E-3</v>
      </c>
    </row>
    <row r="746" spans="1:21" ht="18" thickBot="1" x14ac:dyDescent="0.25">
      <c r="A746" s="78">
        <v>4</v>
      </c>
      <c r="B746" s="93" t="s">
        <v>42</v>
      </c>
      <c r="C746" s="45">
        <f t="shared" si="407"/>
        <v>0.1</v>
      </c>
      <c r="D746" s="45">
        <f t="shared" si="407"/>
        <v>8.2191780821917804E-2</v>
      </c>
      <c r="E746" s="45">
        <f t="shared" si="407"/>
        <v>5.4545454545454543E-2</v>
      </c>
      <c r="F746" s="45">
        <f t="shared" si="407"/>
        <v>0</v>
      </c>
      <c r="G746" s="45">
        <f t="shared" si="407"/>
        <v>1.3698630136986301E-2</v>
      </c>
      <c r="H746" s="45">
        <f t="shared" si="407"/>
        <v>1.2500000000000001E-2</v>
      </c>
      <c r="I746" s="45">
        <f t="shared" si="407"/>
        <v>0</v>
      </c>
      <c r="J746" s="45">
        <f t="shared" si="407"/>
        <v>3.8461538461538464E-2</v>
      </c>
      <c r="K746" s="45">
        <f t="shared" si="407"/>
        <v>2.197802197802198E-2</v>
      </c>
      <c r="L746" s="45">
        <f t="shared" si="407"/>
        <v>5.4945054945054944E-2</v>
      </c>
      <c r="M746" s="45">
        <f t="shared" si="407"/>
        <v>3.3707865168539325E-2</v>
      </c>
      <c r="N746" s="45">
        <f t="shared" si="407"/>
        <v>-1.1764705882352941E-2</v>
      </c>
      <c r="O746" s="45">
        <f t="shared" si="407"/>
        <v>1.1494252873563218E-2</v>
      </c>
      <c r="P746" s="45">
        <f t="shared" si="407"/>
        <v>4.4444444444444446E-2</v>
      </c>
      <c r="Q746" s="45">
        <f t="shared" si="407"/>
        <v>-2.2988505747126436E-2</v>
      </c>
      <c r="R746" s="45">
        <f t="shared" si="407"/>
        <v>0.1111111111111111</v>
      </c>
      <c r="S746" s="45">
        <f t="shared" si="407"/>
        <v>0.05</v>
      </c>
      <c r="T746" s="45">
        <f t="shared" si="407"/>
        <v>1.4925373134328358E-2</v>
      </c>
      <c r="U746" s="44">
        <f t="shared" si="408"/>
        <v>3.4960290756303095E-2</v>
      </c>
    </row>
    <row r="747" spans="1:21" ht="18" thickBot="1" x14ac:dyDescent="0.25">
      <c r="A747" s="78">
        <v>5</v>
      </c>
      <c r="B747" s="93" t="s">
        <v>42</v>
      </c>
      <c r="C747" s="45">
        <f t="shared" si="407"/>
        <v>0.13793103448275862</v>
      </c>
      <c r="D747" s="45">
        <f t="shared" si="407"/>
        <v>3.7037037037037035E-2</v>
      </c>
      <c r="E747" s="45">
        <f t="shared" si="407"/>
        <v>-0.11940298507462686</v>
      </c>
      <c r="F747" s="45">
        <f t="shared" si="407"/>
        <v>3.8461538461538464E-2</v>
      </c>
      <c r="G747" s="45">
        <f t="shared" si="407"/>
        <v>-1.5151515151515152E-2</v>
      </c>
      <c r="H747" s="45">
        <f t="shared" si="407"/>
        <v>1.3888888888888888E-2</v>
      </c>
      <c r="I747" s="45">
        <f t="shared" si="407"/>
        <v>3.7974683544303799E-2</v>
      </c>
      <c r="J747" s="45">
        <f t="shared" si="407"/>
        <v>5.5555555555555552E-2</v>
      </c>
      <c r="K747" s="45">
        <f t="shared" si="407"/>
        <v>5.3333333333333337E-2</v>
      </c>
      <c r="L747" s="45">
        <f t="shared" si="407"/>
        <v>5.6179775280898875E-2</v>
      </c>
      <c r="M747" s="45">
        <f t="shared" si="407"/>
        <v>1.1627906976744186E-2</v>
      </c>
      <c r="N747" s="45">
        <f t="shared" si="407"/>
        <v>-2.3255813953488372E-2</v>
      </c>
      <c r="O747" s="45">
        <f t="shared" si="407"/>
        <v>1.1627906976744186E-2</v>
      </c>
      <c r="P747" s="45">
        <f t="shared" si="407"/>
        <v>4.6511627906976744E-2</v>
      </c>
      <c r="Q747" s="45">
        <f t="shared" si="407"/>
        <v>0.15116279069767441</v>
      </c>
      <c r="R747" s="45">
        <f t="shared" si="407"/>
        <v>3.3707865168539325E-2</v>
      </c>
      <c r="S747" s="45">
        <f t="shared" si="407"/>
        <v>1.2500000000000001E-2</v>
      </c>
      <c r="T747" s="45">
        <f t="shared" si="407"/>
        <v>0</v>
      </c>
      <c r="U747" s="44">
        <f t="shared" si="408"/>
        <v>3.174644883125665E-2</v>
      </c>
    </row>
    <row r="748" spans="1:21" ht="18" thickBot="1" x14ac:dyDescent="0.25">
      <c r="A748" s="78">
        <v>6</v>
      </c>
      <c r="B748" s="93" t="s">
        <v>42</v>
      </c>
      <c r="C748" s="45">
        <f t="shared" si="407"/>
        <v>-2.7346938775510203</v>
      </c>
      <c r="D748" s="45">
        <f t="shared" si="407"/>
        <v>-2.38</v>
      </c>
      <c r="E748" s="45">
        <f t="shared" si="407"/>
        <v>-2.1346153846153846</v>
      </c>
      <c r="F748" s="45">
        <f t="shared" si="407"/>
        <v>-1.72</v>
      </c>
      <c r="G748" s="45">
        <f t="shared" si="407"/>
        <v>-2.5</v>
      </c>
      <c r="H748" s="45">
        <f t="shared" si="407"/>
        <v>-1.4776119402985075</v>
      </c>
      <c r="I748" s="45">
        <f t="shared" si="407"/>
        <v>-1.591549295774648</v>
      </c>
      <c r="J748" s="45">
        <f t="shared" si="407"/>
        <v>-1.3421052631578947</v>
      </c>
      <c r="K748" s="45">
        <f t="shared" si="407"/>
        <v>-1.2588235294117647</v>
      </c>
      <c r="L748" s="45">
        <f t="shared" si="407"/>
        <v>-1.647887323943662</v>
      </c>
      <c r="M748" s="45">
        <f t="shared" si="407"/>
        <v>-1.0952380952380953</v>
      </c>
      <c r="N748" s="45">
        <f t="shared" si="407"/>
        <v>-1.3411764705882352</v>
      </c>
      <c r="O748" s="45">
        <f t="shared" si="407"/>
        <v>-1.3522727272727273</v>
      </c>
      <c r="P748" s="45">
        <f t="shared" si="407"/>
        <v>-1.1882352941176471</v>
      </c>
      <c r="Q748" s="45">
        <f t="shared" si="407"/>
        <v>-1.3414634146341464</v>
      </c>
      <c r="R748" s="45">
        <f t="shared" si="407"/>
        <v>-1.3835616438356164</v>
      </c>
      <c r="S748" s="45">
        <f t="shared" si="407"/>
        <v>-0.97674418604651159</v>
      </c>
      <c r="T748" s="45">
        <f t="shared" si="407"/>
        <v>-0.92405063291139244</v>
      </c>
      <c r="U748" s="44">
        <f t="shared" si="408"/>
        <v>-1.6156457909697561</v>
      </c>
    </row>
    <row r="749" spans="1:21" ht="18" thickBot="1" x14ac:dyDescent="0.25">
      <c r="A749" s="78">
        <v>7</v>
      </c>
      <c r="B749" s="93" t="s">
        <v>42</v>
      </c>
      <c r="C749" s="45">
        <f t="shared" si="407"/>
        <v>8.4745762711864403E-2</v>
      </c>
      <c r="D749" s="45">
        <f t="shared" si="407"/>
        <v>0.12021857923497267</v>
      </c>
      <c r="E749" s="45">
        <f t="shared" si="407"/>
        <v>0.11834319526627218</v>
      </c>
      <c r="F749" s="45">
        <f t="shared" si="407"/>
        <v>3.6809815950920248E-2</v>
      </c>
      <c r="G749" s="45">
        <f t="shared" si="407"/>
        <v>5.3921568627450983E-2</v>
      </c>
      <c r="H749" s="45">
        <f t="shared" si="407"/>
        <v>0.04</v>
      </c>
      <c r="I749" s="45">
        <f t="shared" si="407"/>
        <v>3.0120481927710843E-2</v>
      </c>
      <c r="J749" s="45">
        <f t="shared" si="407"/>
        <v>4.3478260869565216E-2</v>
      </c>
      <c r="K749" s="45">
        <f t="shared" si="407"/>
        <v>1.6853932584269662E-2</v>
      </c>
      <c r="L749" s="45">
        <f t="shared" si="407"/>
        <v>3.125E-2</v>
      </c>
      <c r="M749" s="45">
        <f t="shared" si="407"/>
        <v>5.3191489361702128E-2</v>
      </c>
      <c r="N749" s="45">
        <f t="shared" si="407"/>
        <v>-5.681818181818182E-3</v>
      </c>
      <c r="O749" s="45">
        <f t="shared" si="407"/>
        <v>1.507537688442211E-2</v>
      </c>
      <c r="P749" s="45">
        <f t="shared" si="407"/>
        <v>1.932367149758454E-2</v>
      </c>
      <c r="Q749" s="45">
        <f t="shared" si="407"/>
        <v>1.0752688172043012E-2</v>
      </c>
      <c r="R749" s="45">
        <f t="shared" si="407"/>
        <v>7.8125E-2</v>
      </c>
      <c r="S749" s="45">
        <f t="shared" si="407"/>
        <v>5.7471264367816091E-2</v>
      </c>
      <c r="T749" s="45">
        <f t="shared" si="407"/>
        <v>2.9411764705882353E-2</v>
      </c>
      <c r="U749" s="44">
        <f t="shared" si="408"/>
        <v>4.7294074663222108E-2</v>
      </c>
    </row>
    <row r="750" spans="1:21" ht="18" thickBot="1" x14ac:dyDescent="0.25">
      <c r="A750" s="78">
        <v>8</v>
      </c>
      <c r="B750" s="93" t="s">
        <v>42</v>
      </c>
      <c r="C750" s="45">
        <f t="shared" si="407"/>
        <v>-0.22641509433962265</v>
      </c>
      <c r="D750" s="45">
        <f t="shared" si="407"/>
        <v>-0.14814814814814814</v>
      </c>
      <c r="E750" s="45">
        <f t="shared" si="407"/>
        <v>-0.13664596273291926</v>
      </c>
      <c r="F750" s="45">
        <f t="shared" si="407"/>
        <v>2.0134228187919462E-2</v>
      </c>
      <c r="G750" s="45">
        <f t="shared" si="407"/>
        <v>0.18471337579617833</v>
      </c>
      <c r="H750" s="45">
        <f t="shared" si="407"/>
        <v>0.21761658031088082</v>
      </c>
      <c r="I750" s="45">
        <f t="shared" si="407"/>
        <v>0.22619047619047619</v>
      </c>
      <c r="J750" s="45">
        <f t="shared" si="407"/>
        <v>0.18633540372670807</v>
      </c>
      <c r="K750" s="45">
        <f t="shared" si="407"/>
        <v>0.13068181818181818</v>
      </c>
      <c r="L750" s="45">
        <f t="shared" si="407"/>
        <v>0.21142857142857144</v>
      </c>
      <c r="M750" s="45">
        <f t="shared" si="407"/>
        <v>0.16666666666666666</v>
      </c>
      <c r="N750" s="45">
        <f t="shared" si="407"/>
        <v>0.28651685393258425</v>
      </c>
      <c r="O750" s="45">
        <f t="shared" si="407"/>
        <v>0.11864406779661017</v>
      </c>
      <c r="P750" s="45">
        <f t="shared" si="407"/>
        <v>0.15816326530612246</v>
      </c>
      <c r="Q750" s="45">
        <f t="shared" si="407"/>
        <v>0.13300492610837439</v>
      </c>
      <c r="R750" s="45">
        <f t="shared" si="407"/>
        <v>8.1521739130434784E-2</v>
      </c>
      <c r="S750" s="45">
        <f t="shared" si="407"/>
        <v>0.10734463276836158</v>
      </c>
      <c r="T750" s="45">
        <f t="shared" si="407"/>
        <v>0.12195121951219512</v>
      </c>
      <c r="U750" s="44">
        <f t="shared" si="408"/>
        <v>0.10104431766535392</v>
      </c>
    </row>
    <row r="751" spans="1:21" ht="18" thickBot="1" x14ac:dyDescent="0.25">
      <c r="A751" s="78">
        <v>9</v>
      </c>
      <c r="B751" s="93" t="s">
        <v>42</v>
      </c>
      <c r="C751" s="45">
        <f t="shared" si="407"/>
        <v>0.1793103448275862</v>
      </c>
      <c r="D751" s="45">
        <f t="shared" si="407"/>
        <v>0.1641025641025641</v>
      </c>
      <c r="E751" s="45">
        <f t="shared" si="407"/>
        <v>0.18817204301075269</v>
      </c>
      <c r="F751" s="45">
        <f t="shared" si="407"/>
        <v>0.10928961748633879</v>
      </c>
      <c r="G751" s="45">
        <f t="shared" si="407"/>
        <v>0.20547945205479451</v>
      </c>
      <c r="H751" s="45">
        <f t="shared" si="407"/>
        <v>0.15625</v>
      </c>
      <c r="I751" s="45">
        <f t="shared" si="407"/>
        <v>0.15231788079470199</v>
      </c>
      <c r="J751" s="45">
        <f t="shared" si="407"/>
        <v>0.12307692307692308</v>
      </c>
      <c r="K751" s="45">
        <f t="shared" si="407"/>
        <v>0.18320610687022901</v>
      </c>
      <c r="L751" s="45">
        <f t="shared" si="407"/>
        <v>0.1111111111111111</v>
      </c>
      <c r="M751" s="45">
        <f t="shared" si="407"/>
        <v>0.13043478260869565</v>
      </c>
      <c r="N751" s="45">
        <f t="shared" si="407"/>
        <v>9.0322580645161285E-2</v>
      </c>
      <c r="O751" s="45">
        <f t="shared" si="407"/>
        <v>-0.13385826771653545</v>
      </c>
      <c r="P751" s="45">
        <f t="shared" si="407"/>
        <v>0.22435897435897437</v>
      </c>
      <c r="Q751" s="45">
        <f t="shared" si="407"/>
        <v>0.19393939393939394</v>
      </c>
      <c r="R751" s="45">
        <f t="shared" si="407"/>
        <v>0.25568181818181818</v>
      </c>
      <c r="S751" s="45">
        <f t="shared" si="407"/>
        <v>0.24260355029585798</v>
      </c>
      <c r="T751" s="45">
        <f t="shared" si="407"/>
        <v>0.23417721518987342</v>
      </c>
      <c r="U751" s="44">
        <f t="shared" si="408"/>
        <v>0.15151758092049225</v>
      </c>
    </row>
    <row r="752" spans="1:21" ht="18" thickBot="1" x14ac:dyDescent="0.25">
      <c r="A752" s="78">
        <v>10</v>
      </c>
      <c r="B752" s="93" t="s">
        <v>42</v>
      </c>
      <c r="C752" s="45">
        <f t="shared" si="407"/>
        <v>6.8702290076335881E-2</v>
      </c>
      <c r="D752" s="45">
        <f t="shared" si="407"/>
        <v>5.8823529411764705E-2</v>
      </c>
      <c r="E752" s="45">
        <f t="shared" si="407"/>
        <v>0.14723926380368099</v>
      </c>
      <c r="F752" s="45">
        <f t="shared" si="407"/>
        <v>9.2715231788079472E-2</v>
      </c>
      <c r="G752" s="45">
        <f t="shared" si="407"/>
        <v>0.1165644171779141</v>
      </c>
      <c r="H752" s="45">
        <f t="shared" si="407"/>
        <v>0.12931034482758622</v>
      </c>
      <c r="I752" s="45">
        <f t="shared" si="407"/>
        <v>0.1111111111111111</v>
      </c>
      <c r="J752" s="45">
        <f t="shared" si="407"/>
        <v>0.1640625</v>
      </c>
      <c r="K752" s="45">
        <f t="shared" si="407"/>
        <v>7.8947368421052627E-2</v>
      </c>
      <c r="L752" s="45">
        <f t="shared" si="407"/>
        <v>0.16822429906542055</v>
      </c>
      <c r="M752" s="45">
        <f t="shared" si="407"/>
        <v>0.11764705882352941</v>
      </c>
      <c r="N752" s="45">
        <f t="shared" si="407"/>
        <v>0.18333333333333332</v>
      </c>
      <c r="O752" s="45">
        <f t="shared" si="407"/>
        <v>0.15602836879432624</v>
      </c>
      <c r="P752" s="45">
        <f t="shared" si="407"/>
        <v>0.20833333333333334</v>
      </c>
      <c r="Q752" s="45">
        <f t="shared" si="407"/>
        <v>0.10743801652892562</v>
      </c>
      <c r="R752" s="45">
        <f t="shared" si="407"/>
        <v>5.2631578947368418E-2</v>
      </c>
      <c r="S752" s="45">
        <f t="shared" si="407"/>
        <v>8.3969465648854963E-2</v>
      </c>
      <c r="T752" s="45">
        <f t="shared" si="407"/>
        <v>3.90625E-2</v>
      </c>
      <c r="U752" s="44">
        <f t="shared" si="408"/>
        <v>0.12029891241721276</v>
      </c>
    </row>
    <row r="753" spans="1:21" ht="18" thickBot="1" x14ac:dyDescent="0.25">
      <c r="A753" s="78">
        <v>11</v>
      </c>
      <c r="B753" s="93" t="s">
        <v>42</v>
      </c>
      <c r="C753" s="45">
        <f t="shared" si="407"/>
        <v>0.23664122137404581</v>
      </c>
      <c r="D753" s="45">
        <f t="shared" si="407"/>
        <v>0.20491803278688525</v>
      </c>
      <c r="E753" s="45">
        <f t="shared" si="407"/>
        <v>0.22321428571428573</v>
      </c>
      <c r="F753" s="45">
        <f t="shared" si="407"/>
        <v>0.20143884892086331</v>
      </c>
      <c r="G753" s="45">
        <f t="shared" si="407"/>
        <v>0.24087591240875914</v>
      </c>
      <c r="H753" s="45">
        <f t="shared" si="407"/>
        <v>0.25694444444444442</v>
      </c>
      <c r="I753" s="45">
        <f t="shared" si="407"/>
        <v>0.14851485148514851</v>
      </c>
      <c r="J753" s="45">
        <f t="shared" si="407"/>
        <v>0.22916666666666666</v>
      </c>
      <c r="K753" s="45">
        <f t="shared" si="407"/>
        <v>0.14018691588785046</v>
      </c>
      <c r="L753" s="45">
        <f t="shared" si="407"/>
        <v>0.10476190476190476</v>
      </c>
      <c r="M753" s="45">
        <f t="shared" si="407"/>
        <v>6.741573033707865E-2</v>
      </c>
      <c r="N753" s="45">
        <f t="shared" ref="N753:T753" si="409">(M704-N705)/M704</f>
        <v>9.166666666666666E-2</v>
      </c>
      <c r="O753" s="45">
        <f t="shared" si="409"/>
        <v>0.19387755102040816</v>
      </c>
      <c r="P753" s="45">
        <f t="shared" si="409"/>
        <v>7.5630252100840331E-2</v>
      </c>
      <c r="Q753" s="45">
        <f t="shared" si="409"/>
        <v>0.14912280701754385</v>
      </c>
      <c r="R753" s="45">
        <f t="shared" si="409"/>
        <v>3.7037037037037035E-2</v>
      </c>
      <c r="S753" s="45">
        <f t="shared" si="409"/>
        <v>0.11904761904761904</v>
      </c>
      <c r="T753" s="45">
        <f t="shared" si="409"/>
        <v>6.6666666666666666E-2</v>
      </c>
      <c r="U753" s="44">
        <f t="shared" si="408"/>
        <v>0.16002710280459106</v>
      </c>
    </row>
    <row r="754" spans="1:21" ht="18" thickBot="1" x14ac:dyDescent="0.25">
      <c r="A754" s="78">
        <v>12</v>
      </c>
      <c r="B754" s="93" t="s">
        <v>42</v>
      </c>
      <c r="C754" s="45">
        <f t="shared" si="407"/>
        <v>0.25</v>
      </c>
      <c r="D754" s="45">
        <f t="shared" si="407"/>
        <v>0.16</v>
      </c>
      <c r="E754" s="45">
        <f t="shared" si="407"/>
        <v>0.16494845360824742</v>
      </c>
      <c r="F754" s="45">
        <f t="shared" si="407"/>
        <v>0.14942528735632185</v>
      </c>
      <c r="G754" s="45">
        <f t="shared" si="407"/>
        <v>0.11711711711711711</v>
      </c>
      <c r="H754" s="45">
        <f t="shared" si="407"/>
        <v>0.125</v>
      </c>
      <c r="I754" s="45">
        <f t="shared" si="407"/>
        <v>0.32710280373831774</v>
      </c>
      <c r="J754" s="45">
        <f t="shared" si="407"/>
        <v>8.1395348837209308E-2</v>
      </c>
      <c r="K754" s="45">
        <f t="shared" si="407"/>
        <v>0.10810810810810811</v>
      </c>
      <c r="L754" s="45">
        <f t="shared" si="407"/>
        <v>8.6956521739130432E-2</v>
      </c>
      <c r="M754" s="45">
        <f t="shared" si="407"/>
        <v>4.2553191489361701E-2</v>
      </c>
      <c r="N754" s="45">
        <f t="shared" si="407"/>
        <v>0.21686746987951808</v>
      </c>
      <c r="O754" s="45">
        <f t="shared" si="407"/>
        <v>4.5871559633027525E-2</v>
      </c>
      <c r="P754" s="45">
        <f t="shared" si="407"/>
        <v>0.12658227848101267</v>
      </c>
      <c r="Q754" s="45">
        <f t="shared" si="407"/>
        <v>0.11818181818181818</v>
      </c>
      <c r="R754" s="45">
        <f t="shared" si="407"/>
        <v>7.2164948453608241E-2</v>
      </c>
      <c r="S754" s="45">
        <f t="shared" si="407"/>
        <v>5.7692307692307696E-2</v>
      </c>
      <c r="T754" s="45">
        <f t="shared" si="407"/>
        <v>0</v>
      </c>
      <c r="U754" s="44">
        <f t="shared" si="408"/>
        <v>0.13235101260677093</v>
      </c>
    </row>
    <row r="755" spans="1:21" ht="18" thickBot="1" x14ac:dyDescent="0.25">
      <c r="A755" s="47" t="s">
        <v>47</v>
      </c>
      <c r="B755" s="48" t="s">
        <v>57</v>
      </c>
      <c r="C755" s="75" t="s">
        <v>46</v>
      </c>
      <c r="D755" s="75" t="s">
        <v>46</v>
      </c>
      <c r="E755" s="75" t="s">
        <v>46</v>
      </c>
      <c r="F755" s="49">
        <f t="shared" ref="F755:T755" si="410">(B695-F699)/B695</f>
        <v>0.18032786885245902</v>
      </c>
      <c r="G755" s="49">
        <f t="shared" si="410"/>
        <v>8.2191780821917804E-2</v>
      </c>
      <c r="H755" s="49">
        <f t="shared" si="410"/>
        <v>0.16470588235294117</v>
      </c>
      <c r="I755" s="49">
        <f t="shared" si="410"/>
        <v>6.1728395061728392E-2</v>
      </c>
      <c r="J755" s="49">
        <f t="shared" si="410"/>
        <v>8.6021505376344093E-2</v>
      </c>
      <c r="K755" s="49">
        <f t="shared" si="410"/>
        <v>0.10126582278481013</v>
      </c>
      <c r="L755" s="49">
        <f t="shared" si="410"/>
        <v>0.17647058823529413</v>
      </c>
      <c r="M755" s="49">
        <f t="shared" si="410"/>
        <v>0.11458333333333333</v>
      </c>
      <c r="N755" s="49">
        <f t="shared" si="410"/>
        <v>-1.1494252873563218E-2</v>
      </c>
      <c r="O755" s="49">
        <f t="shared" si="410"/>
        <v>7.6086956521739135E-2</v>
      </c>
      <c r="P755" s="49">
        <f t="shared" si="410"/>
        <v>2.3809523809523808E-2</v>
      </c>
      <c r="Q755" s="49">
        <f t="shared" si="410"/>
        <v>0.18888888888888888</v>
      </c>
      <c r="R755" s="49">
        <f t="shared" si="410"/>
        <v>6.5217391304347824E-2</v>
      </c>
      <c r="S755" s="49">
        <f t="shared" si="410"/>
        <v>0.17708333333333334</v>
      </c>
      <c r="T755" s="45">
        <f t="shared" si="410"/>
        <v>0.10588235294117647</v>
      </c>
      <c r="U755" s="44">
        <f t="shared" si="408"/>
        <v>0.10620621555736412</v>
      </c>
    </row>
    <row r="756" spans="1:21" ht="35" thickBot="1" x14ac:dyDescent="0.25">
      <c r="A756" s="47" t="s">
        <v>48</v>
      </c>
      <c r="B756" s="48"/>
      <c r="C756" s="49"/>
      <c r="D756" s="49"/>
      <c r="E756" s="49"/>
      <c r="F756" s="49"/>
      <c r="G756" s="49"/>
      <c r="H756" s="49"/>
      <c r="I756" s="49"/>
      <c r="J756" s="49">
        <f t="shared" ref="J756:T756" si="411">AVERAGE(F755:J755)</f>
        <v>0.11499508649307807</v>
      </c>
      <c r="K756" s="49">
        <f t="shared" si="411"/>
        <v>9.9182677279548326E-2</v>
      </c>
      <c r="L756" s="49">
        <f t="shared" si="411"/>
        <v>0.11803843876222357</v>
      </c>
      <c r="M756" s="49">
        <f t="shared" si="411"/>
        <v>0.10801392895830202</v>
      </c>
      <c r="N756" s="49">
        <f t="shared" si="411"/>
        <v>9.3369399371243694E-2</v>
      </c>
      <c r="O756" s="49">
        <f t="shared" si="411"/>
        <v>9.1382489600322706E-2</v>
      </c>
      <c r="P756" s="49">
        <f t="shared" si="411"/>
        <v>7.5891229805265442E-2</v>
      </c>
      <c r="Q756" s="49">
        <f t="shared" si="411"/>
        <v>7.8374889935984376E-2</v>
      </c>
      <c r="R756" s="49">
        <f t="shared" si="411"/>
        <v>6.8501701530187281E-2</v>
      </c>
      <c r="S756" s="49">
        <f t="shared" si="411"/>
        <v>0.1062172187715666</v>
      </c>
      <c r="T756" s="45">
        <f t="shared" si="411"/>
        <v>0.11217629805545407</v>
      </c>
      <c r="U756" s="44">
        <f t="shared" si="408"/>
        <v>9.5396706050772218E-2</v>
      </c>
    </row>
    <row r="757" spans="1:21" ht="18" thickBot="1" x14ac:dyDescent="0.25">
      <c r="A757" s="47" t="s">
        <v>54</v>
      </c>
      <c r="B757" s="48" t="s">
        <v>57</v>
      </c>
      <c r="C757" s="75" t="s">
        <v>46</v>
      </c>
      <c r="D757" s="75" t="s">
        <v>46</v>
      </c>
      <c r="E757" s="75" t="s">
        <v>46</v>
      </c>
      <c r="F757" s="75" t="s">
        <v>46</v>
      </c>
      <c r="G757" s="52">
        <f t="shared" ref="G757:T757" si="412">(B701-G706)/B701</f>
        <v>0.38364779874213839</v>
      </c>
      <c r="H757" s="52">
        <f t="shared" si="412"/>
        <v>0.43827160493827161</v>
      </c>
      <c r="I757" s="52">
        <f t="shared" si="412"/>
        <v>0.55279503105590067</v>
      </c>
      <c r="J757" s="52">
        <f t="shared" si="412"/>
        <v>0.46979865771812079</v>
      </c>
      <c r="K757" s="52">
        <f t="shared" si="412"/>
        <v>0.57961783439490444</v>
      </c>
      <c r="L757" s="52">
        <f t="shared" si="412"/>
        <v>0.56476683937823835</v>
      </c>
      <c r="M757" s="52">
        <f t="shared" si="412"/>
        <v>0.4642857142857143</v>
      </c>
      <c r="N757" s="52">
        <f t="shared" si="412"/>
        <v>0.59627329192546585</v>
      </c>
      <c r="O757" s="52">
        <f t="shared" si="412"/>
        <v>0.40909090909090912</v>
      </c>
      <c r="P757" s="52">
        <f t="shared" si="412"/>
        <v>0.60571428571428576</v>
      </c>
      <c r="Q757" s="52">
        <f t="shared" si="412"/>
        <v>0.478494623655914</v>
      </c>
      <c r="R757" s="52">
        <f t="shared" si="412"/>
        <v>0.4943820224719101</v>
      </c>
      <c r="S757" s="52">
        <f t="shared" si="412"/>
        <v>0.4463276836158192</v>
      </c>
      <c r="T757" s="111">
        <f t="shared" si="412"/>
        <v>0.43367346938775508</v>
      </c>
      <c r="U757" s="44">
        <f t="shared" si="408"/>
        <v>0.49872817669135333</v>
      </c>
    </row>
    <row r="758" spans="1:21" ht="35" thickBot="1" x14ac:dyDescent="0.25">
      <c r="A758" s="51" t="s">
        <v>50</v>
      </c>
      <c r="B758" s="52"/>
      <c r="C758" s="52"/>
      <c r="D758" s="52"/>
      <c r="E758" s="52"/>
      <c r="F758" s="52"/>
      <c r="G758" s="52"/>
      <c r="H758" s="52"/>
      <c r="I758" s="52"/>
      <c r="J758" s="49"/>
      <c r="K758" s="49">
        <f t="shared" ref="K758:T758" si="413">AVERAGE(G757:K757)</f>
        <v>0.48482618536986716</v>
      </c>
      <c r="L758" s="49">
        <f t="shared" si="413"/>
        <v>0.52104999349708714</v>
      </c>
      <c r="M758" s="49">
        <f t="shared" si="413"/>
        <v>0.52625281536657575</v>
      </c>
      <c r="N758" s="49">
        <f t="shared" si="413"/>
        <v>0.53494846754048875</v>
      </c>
      <c r="O758" s="49">
        <f t="shared" si="413"/>
        <v>0.52280691781504651</v>
      </c>
      <c r="P758" s="49">
        <f t="shared" si="413"/>
        <v>0.52802620807892264</v>
      </c>
      <c r="Q758" s="49">
        <f t="shared" si="413"/>
        <v>0.51077176493445786</v>
      </c>
      <c r="R758" s="49">
        <f t="shared" si="413"/>
        <v>0.51679102657169695</v>
      </c>
      <c r="S758" s="49">
        <f t="shared" si="413"/>
        <v>0.48680190490976766</v>
      </c>
      <c r="T758" s="45">
        <f t="shared" si="413"/>
        <v>0.49171841696913682</v>
      </c>
      <c r="U758" s="44">
        <f t="shared" si="408"/>
        <v>0.51469725378710118</v>
      </c>
    </row>
    <row r="760" spans="1:21" ht="16" x14ac:dyDescent="0.2">
      <c r="A760" s="140" t="s">
        <v>120</v>
      </c>
      <c r="B760" s="141"/>
      <c r="C760" s="141"/>
      <c r="D760" s="141"/>
      <c r="E760" s="141"/>
      <c r="F760" s="141"/>
      <c r="G760" s="141"/>
      <c r="H760" s="141"/>
      <c r="I760" s="141"/>
      <c r="J760" s="141"/>
      <c r="K760" s="141"/>
      <c r="L760" s="141"/>
      <c r="M760" s="142"/>
    </row>
    <row r="761" spans="1:21" ht="17" thickBo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21" ht="18" thickBot="1" x14ac:dyDescent="0.25">
      <c r="A762" s="54"/>
      <c r="B762" s="54" t="s">
        <v>0</v>
      </c>
      <c r="C762" s="54" t="s">
        <v>1</v>
      </c>
      <c r="D762" s="54" t="s">
        <v>2</v>
      </c>
      <c r="E762" s="54" t="s">
        <v>3</v>
      </c>
      <c r="F762" s="54" t="s">
        <v>4</v>
      </c>
      <c r="G762" s="54" t="s">
        <v>5</v>
      </c>
      <c r="H762" s="54" t="s">
        <v>6</v>
      </c>
      <c r="I762" s="54" t="s">
        <v>7</v>
      </c>
      <c r="J762" s="54" t="s">
        <v>8</v>
      </c>
      <c r="K762" s="54" t="s">
        <v>9</v>
      </c>
      <c r="L762" s="54" t="s">
        <v>10</v>
      </c>
      <c r="M762" s="54" t="s">
        <v>66</v>
      </c>
      <c r="N762" s="54" t="s">
        <v>75</v>
      </c>
      <c r="O762" s="54" t="s">
        <v>76</v>
      </c>
      <c r="P762" s="54" t="s">
        <v>77</v>
      </c>
      <c r="Q762" s="54" t="s">
        <v>78</v>
      </c>
      <c r="R762" s="54" t="s">
        <v>79</v>
      </c>
      <c r="S762" s="54" t="s">
        <v>81</v>
      </c>
      <c r="T762" s="54" t="s">
        <v>87</v>
      </c>
    </row>
    <row r="763" spans="1:21" ht="18" thickBot="1" x14ac:dyDescent="0.25">
      <c r="A763" s="38" t="s">
        <v>11</v>
      </c>
      <c r="B763" s="117">
        <v>247</v>
      </c>
      <c r="C763" s="117">
        <v>228</v>
      </c>
      <c r="D763" s="117">
        <v>251</v>
      </c>
      <c r="E763" s="117">
        <v>243</v>
      </c>
      <c r="F763" s="56">
        <v>245</v>
      </c>
      <c r="G763" s="56">
        <v>233</v>
      </c>
      <c r="H763" s="56">
        <v>251</v>
      </c>
      <c r="I763" s="56">
        <v>251</v>
      </c>
      <c r="J763" s="56">
        <v>261</v>
      </c>
      <c r="K763" s="56">
        <v>281</v>
      </c>
      <c r="L763" s="56">
        <v>280</v>
      </c>
      <c r="M763" s="56">
        <v>277</v>
      </c>
      <c r="N763" s="56">
        <v>272</v>
      </c>
      <c r="O763" s="56">
        <v>292</v>
      </c>
      <c r="P763" s="56">
        <v>246</v>
      </c>
      <c r="Q763" s="56">
        <v>236</v>
      </c>
      <c r="R763" s="56">
        <v>237</v>
      </c>
      <c r="S763" s="56">
        <v>232</v>
      </c>
      <c r="T763" s="56">
        <v>238</v>
      </c>
    </row>
    <row r="764" spans="1:21" ht="17" thickBot="1" x14ac:dyDescent="0.25">
      <c r="A764" s="38">
        <v>1</v>
      </c>
      <c r="B764" s="117">
        <v>226</v>
      </c>
      <c r="C764" s="117">
        <v>258</v>
      </c>
      <c r="D764" s="117">
        <v>238</v>
      </c>
      <c r="E764" s="117">
        <v>237</v>
      </c>
      <c r="F764" s="56">
        <v>236</v>
      </c>
      <c r="G764" s="56">
        <v>252</v>
      </c>
      <c r="H764" s="56">
        <v>242</v>
      </c>
      <c r="I764" s="56">
        <v>267</v>
      </c>
      <c r="J764" s="56">
        <v>268</v>
      </c>
      <c r="K764" s="56">
        <v>263</v>
      </c>
      <c r="L764" s="56">
        <v>286</v>
      </c>
      <c r="M764" s="56">
        <v>286</v>
      </c>
      <c r="N764" s="186">
        <v>286</v>
      </c>
      <c r="O764" s="187">
        <v>270</v>
      </c>
      <c r="P764" s="187">
        <v>281</v>
      </c>
      <c r="Q764" s="187">
        <v>245</v>
      </c>
      <c r="R764" s="187">
        <v>240</v>
      </c>
      <c r="S764" s="187">
        <v>231</v>
      </c>
      <c r="T764" s="200">
        <v>238</v>
      </c>
    </row>
    <row r="765" spans="1:21" ht="17" thickBot="1" x14ac:dyDescent="0.25">
      <c r="A765" s="38">
        <v>2</v>
      </c>
      <c r="B765" s="117">
        <v>215</v>
      </c>
      <c r="C765" s="117">
        <v>212</v>
      </c>
      <c r="D765" s="117">
        <v>247</v>
      </c>
      <c r="E765" s="117">
        <v>223</v>
      </c>
      <c r="F765" s="56">
        <v>230</v>
      </c>
      <c r="G765" s="56">
        <v>229</v>
      </c>
      <c r="H765" s="56">
        <v>239</v>
      </c>
      <c r="I765" s="56">
        <v>230</v>
      </c>
      <c r="J765" s="56">
        <v>259</v>
      </c>
      <c r="K765" s="56">
        <v>258</v>
      </c>
      <c r="L765" s="56">
        <v>256</v>
      </c>
      <c r="M765" s="56">
        <v>268</v>
      </c>
      <c r="N765" s="186">
        <v>280</v>
      </c>
      <c r="O765" s="187">
        <v>273</v>
      </c>
      <c r="P765" s="187">
        <v>256</v>
      </c>
      <c r="Q765" s="187">
        <v>254</v>
      </c>
      <c r="R765" s="187">
        <v>236</v>
      </c>
      <c r="S765" s="187">
        <v>222</v>
      </c>
      <c r="T765" s="200">
        <v>220</v>
      </c>
    </row>
    <row r="766" spans="1:21" ht="17" thickBot="1" x14ac:dyDescent="0.25">
      <c r="A766" s="38">
        <v>3</v>
      </c>
      <c r="B766" s="117">
        <v>163</v>
      </c>
      <c r="C766" s="117">
        <v>194</v>
      </c>
      <c r="D766" s="117">
        <v>199</v>
      </c>
      <c r="E766" s="117">
        <v>232</v>
      </c>
      <c r="F766" s="56">
        <v>210</v>
      </c>
      <c r="G766" s="56">
        <v>221</v>
      </c>
      <c r="H766" s="56">
        <v>218</v>
      </c>
      <c r="I766" s="56">
        <v>225</v>
      </c>
      <c r="J766" s="56">
        <v>226</v>
      </c>
      <c r="K766" s="56">
        <v>247</v>
      </c>
      <c r="L766" s="56">
        <v>250</v>
      </c>
      <c r="M766" s="56">
        <v>256</v>
      </c>
      <c r="N766" s="186">
        <v>256</v>
      </c>
      <c r="O766" s="187">
        <v>261</v>
      </c>
      <c r="P766" s="187">
        <v>257</v>
      </c>
      <c r="Q766" s="187">
        <v>246</v>
      </c>
      <c r="R766" s="187">
        <v>233</v>
      </c>
      <c r="S766" s="187">
        <v>222</v>
      </c>
      <c r="T766" s="200">
        <v>203</v>
      </c>
    </row>
    <row r="767" spans="1:21" ht="17" thickBot="1" x14ac:dyDescent="0.25">
      <c r="A767" s="38">
        <v>4</v>
      </c>
      <c r="B767" s="117">
        <v>166</v>
      </c>
      <c r="C767" s="117">
        <v>159</v>
      </c>
      <c r="D767" s="117">
        <v>195</v>
      </c>
      <c r="E767" s="117">
        <v>196</v>
      </c>
      <c r="F767" s="56">
        <v>216</v>
      </c>
      <c r="G767" s="56">
        <v>204</v>
      </c>
      <c r="H767" s="56">
        <v>214</v>
      </c>
      <c r="I767" s="56">
        <v>216</v>
      </c>
      <c r="J767" s="56">
        <v>227</v>
      </c>
      <c r="K767" s="56">
        <v>228</v>
      </c>
      <c r="L767" s="56">
        <v>240</v>
      </c>
      <c r="M767" s="56">
        <v>238</v>
      </c>
      <c r="N767" s="186">
        <v>251</v>
      </c>
      <c r="O767" s="187">
        <v>254</v>
      </c>
      <c r="P767" s="187">
        <v>245</v>
      </c>
      <c r="Q767" s="187">
        <v>239</v>
      </c>
      <c r="R767" s="187">
        <v>242</v>
      </c>
      <c r="S767" s="187">
        <v>220</v>
      </c>
      <c r="T767" s="200">
        <v>204</v>
      </c>
    </row>
    <row r="768" spans="1:21" ht="17" thickBot="1" x14ac:dyDescent="0.25">
      <c r="A768" s="38">
        <v>5</v>
      </c>
      <c r="B768" s="117">
        <v>138</v>
      </c>
      <c r="C768" s="117">
        <v>273</v>
      </c>
      <c r="D768" s="117">
        <v>256</v>
      </c>
      <c r="E768" s="117">
        <v>184</v>
      </c>
      <c r="F768" s="56">
        <v>185</v>
      </c>
      <c r="G768" s="56">
        <v>212</v>
      </c>
      <c r="H768" s="56">
        <v>189</v>
      </c>
      <c r="I768" s="56">
        <v>212</v>
      </c>
      <c r="J768" s="56">
        <v>210</v>
      </c>
      <c r="K768" s="56">
        <v>210</v>
      </c>
      <c r="L768" s="56">
        <v>216</v>
      </c>
      <c r="M768" s="56">
        <v>225</v>
      </c>
      <c r="N768" s="186">
        <v>224</v>
      </c>
      <c r="O768" s="187">
        <v>238</v>
      </c>
      <c r="P768" s="187">
        <v>235</v>
      </c>
      <c r="Q768" s="187">
        <v>234</v>
      </c>
      <c r="R768" s="187">
        <v>219</v>
      </c>
      <c r="S768" s="187">
        <v>214</v>
      </c>
      <c r="T768" s="200">
        <v>190</v>
      </c>
    </row>
    <row r="769" spans="1:20" ht="17" thickBot="1" x14ac:dyDescent="0.25">
      <c r="A769" s="38">
        <v>6</v>
      </c>
      <c r="B769" s="117">
        <v>246</v>
      </c>
      <c r="C769" s="117">
        <v>213</v>
      </c>
      <c r="D769" s="117">
        <v>378</v>
      </c>
      <c r="E769" s="117">
        <v>370</v>
      </c>
      <c r="F769" s="58">
        <v>432</v>
      </c>
      <c r="G769" s="56">
        <v>301</v>
      </c>
      <c r="H769" s="56">
        <v>340</v>
      </c>
      <c r="I769" s="56">
        <v>304</v>
      </c>
      <c r="J769" s="56">
        <v>309</v>
      </c>
      <c r="K769" s="56">
        <v>317</v>
      </c>
      <c r="L769" s="56">
        <v>332</v>
      </c>
      <c r="M769" s="56">
        <v>335</v>
      </c>
      <c r="N769" s="186">
        <v>352</v>
      </c>
      <c r="O769" s="187">
        <v>322</v>
      </c>
      <c r="P769" s="187">
        <v>322</v>
      </c>
      <c r="Q769" s="187">
        <v>327</v>
      </c>
      <c r="R769" s="187">
        <v>343</v>
      </c>
      <c r="S769" s="187">
        <v>296</v>
      </c>
      <c r="T769" s="200">
        <v>305</v>
      </c>
    </row>
    <row r="770" spans="1:20" ht="17" thickBot="1" x14ac:dyDescent="0.25">
      <c r="A770" s="38">
        <v>7</v>
      </c>
      <c r="B770" s="117">
        <v>199</v>
      </c>
      <c r="C770" s="117">
        <v>223</v>
      </c>
      <c r="D770" s="117">
        <v>225</v>
      </c>
      <c r="E770" s="117">
        <v>340</v>
      </c>
      <c r="F770" s="56">
        <v>371</v>
      </c>
      <c r="G770" s="56">
        <v>275</v>
      </c>
      <c r="H770" s="56">
        <v>284</v>
      </c>
      <c r="I770" s="56">
        <v>307</v>
      </c>
      <c r="J770" s="56">
        <v>295</v>
      </c>
      <c r="K770" s="56">
        <v>288</v>
      </c>
      <c r="L770" s="56">
        <v>304</v>
      </c>
      <c r="M770" s="56">
        <v>312</v>
      </c>
      <c r="N770" s="186">
        <v>315</v>
      </c>
      <c r="O770" s="187">
        <v>331</v>
      </c>
      <c r="P770" s="187">
        <v>299</v>
      </c>
      <c r="Q770" s="187">
        <v>333</v>
      </c>
      <c r="R770" s="187">
        <v>322</v>
      </c>
      <c r="S770" s="187">
        <v>313</v>
      </c>
      <c r="T770" s="200">
        <v>284</v>
      </c>
    </row>
    <row r="771" spans="1:20" ht="17" thickBot="1" x14ac:dyDescent="0.25">
      <c r="A771" s="38">
        <v>8</v>
      </c>
      <c r="B771" s="117">
        <v>146</v>
      </c>
      <c r="C771" s="117">
        <v>171</v>
      </c>
      <c r="D771" s="117">
        <v>174</v>
      </c>
      <c r="E771" s="117">
        <v>196</v>
      </c>
      <c r="F771" s="56">
        <v>219</v>
      </c>
      <c r="G771" s="56">
        <v>217</v>
      </c>
      <c r="H771" s="56">
        <v>234</v>
      </c>
      <c r="I771" s="56">
        <v>247</v>
      </c>
      <c r="J771" s="56">
        <v>261</v>
      </c>
      <c r="K771" s="56">
        <v>244</v>
      </c>
      <c r="L771" s="56">
        <v>245</v>
      </c>
      <c r="M771" s="56">
        <v>249</v>
      </c>
      <c r="N771" s="186">
        <v>257</v>
      </c>
      <c r="O771" s="187">
        <v>245</v>
      </c>
      <c r="P771" s="187">
        <v>219</v>
      </c>
      <c r="Q771" s="187">
        <v>250</v>
      </c>
      <c r="R771" s="187">
        <v>270</v>
      </c>
      <c r="S771" s="187">
        <v>274</v>
      </c>
      <c r="T771" s="200">
        <v>256</v>
      </c>
    </row>
    <row r="772" spans="1:20" ht="17" thickBot="1" x14ac:dyDescent="0.25">
      <c r="A772" s="38">
        <v>9</v>
      </c>
      <c r="B772" s="117">
        <v>139</v>
      </c>
      <c r="C772" s="117">
        <v>135</v>
      </c>
      <c r="D772" s="117">
        <v>158</v>
      </c>
      <c r="E772" s="117">
        <v>169</v>
      </c>
      <c r="F772" s="56">
        <v>186</v>
      </c>
      <c r="G772" s="56">
        <v>201</v>
      </c>
      <c r="H772" s="56">
        <v>207</v>
      </c>
      <c r="I772" s="56">
        <v>218</v>
      </c>
      <c r="J772" s="56">
        <v>232</v>
      </c>
      <c r="K772" s="56">
        <v>240</v>
      </c>
      <c r="L772" s="56">
        <v>238</v>
      </c>
      <c r="M772" s="56">
        <v>234</v>
      </c>
      <c r="N772" s="186">
        <v>232</v>
      </c>
      <c r="O772" s="187">
        <v>241</v>
      </c>
      <c r="P772" s="187">
        <v>235</v>
      </c>
      <c r="Q772" s="187">
        <v>241</v>
      </c>
      <c r="R772" s="187">
        <v>234</v>
      </c>
      <c r="S772" s="187">
        <v>259</v>
      </c>
      <c r="T772" s="200">
        <v>255</v>
      </c>
    </row>
    <row r="773" spans="1:20" ht="17" thickBot="1" x14ac:dyDescent="0.25">
      <c r="A773" s="38">
        <v>10</v>
      </c>
      <c r="B773" s="117">
        <v>141</v>
      </c>
      <c r="C773" s="117">
        <v>120</v>
      </c>
      <c r="D773" s="117">
        <v>127</v>
      </c>
      <c r="E773" s="117">
        <v>149</v>
      </c>
      <c r="F773" s="56">
        <v>147</v>
      </c>
      <c r="G773" s="56">
        <v>175</v>
      </c>
      <c r="H773" s="56">
        <v>181</v>
      </c>
      <c r="I773" s="56">
        <v>196</v>
      </c>
      <c r="J773" s="56">
        <v>207</v>
      </c>
      <c r="K773" s="56">
        <v>222</v>
      </c>
      <c r="L773" s="56">
        <v>248</v>
      </c>
      <c r="M773" s="56">
        <v>221</v>
      </c>
      <c r="N773" s="186">
        <v>226</v>
      </c>
      <c r="O773" s="187">
        <v>217</v>
      </c>
      <c r="P773" s="187">
        <v>234</v>
      </c>
      <c r="Q773" s="187">
        <v>212</v>
      </c>
      <c r="R773" s="187">
        <v>232</v>
      </c>
      <c r="S773" s="187">
        <v>206</v>
      </c>
      <c r="T773" s="200">
        <v>249</v>
      </c>
    </row>
    <row r="774" spans="1:20" ht="17" thickBot="1" x14ac:dyDescent="0.25">
      <c r="A774" s="38">
        <v>11</v>
      </c>
      <c r="B774" s="117">
        <v>93</v>
      </c>
      <c r="C774" s="117">
        <v>124</v>
      </c>
      <c r="D774" s="117">
        <v>112</v>
      </c>
      <c r="E774" s="117">
        <v>118</v>
      </c>
      <c r="F774" s="56">
        <v>141</v>
      </c>
      <c r="G774" s="56">
        <v>131</v>
      </c>
      <c r="H774" s="56">
        <v>169</v>
      </c>
      <c r="I774" s="56">
        <v>177</v>
      </c>
      <c r="J774" s="56">
        <v>186</v>
      </c>
      <c r="K774" s="56">
        <v>197</v>
      </c>
      <c r="L774" s="56">
        <v>217</v>
      </c>
      <c r="M774" s="56">
        <v>242</v>
      </c>
      <c r="N774" s="186">
        <v>211</v>
      </c>
      <c r="O774" s="187">
        <v>215</v>
      </c>
      <c r="P774" s="187">
        <v>210</v>
      </c>
      <c r="Q774" s="187">
        <v>226</v>
      </c>
      <c r="R774" s="187">
        <v>202</v>
      </c>
      <c r="S774" s="187">
        <v>218</v>
      </c>
      <c r="T774" s="200">
        <v>193</v>
      </c>
    </row>
    <row r="775" spans="1:20" ht="17" thickBot="1" x14ac:dyDescent="0.25">
      <c r="A775" s="38">
        <v>12</v>
      </c>
      <c r="B775" s="117">
        <v>72</v>
      </c>
      <c r="C775" s="117">
        <v>84</v>
      </c>
      <c r="D775" s="117">
        <v>115</v>
      </c>
      <c r="E775" s="117">
        <v>111</v>
      </c>
      <c r="F775" s="56">
        <v>113</v>
      </c>
      <c r="G775" s="56">
        <v>139</v>
      </c>
      <c r="H775" s="56">
        <v>129</v>
      </c>
      <c r="I775" s="56">
        <v>163</v>
      </c>
      <c r="J775" s="56">
        <v>171</v>
      </c>
      <c r="K775" s="56">
        <v>175</v>
      </c>
      <c r="L775" s="56">
        <v>183</v>
      </c>
      <c r="M775" s="56">
        <v>214</v>
      </c>
      <c r="N775" s="186">
        <v>236</v>
      </c>
      <c r="O775" s="187">
        <v>203</v>
      </c>
      <c r="P775" s="187">
        <v>213</v>
      </c>
      <c r="Q775" s="187">
        <v>196</v>
      </c>
      <c r="R775" s="187">
        <v>211</v>
      </c>
      <c r="S775" s="187">
        <v>192</v>
      </c>
      <c r="T775" s="200">
        <v>217</v>
      </c>
    </row>
    <row r="776" spans="1:20" ht="18" thickBot="1" x14ac:dyDescent="0.25">
      <c r="A776" s="38" t="s">
        <v>13</v>
      </c>
      <c r="B776" s="117"/>
      <c r="C776" s="117"/>
      <c r="D776" s="117"/>
      <c r="E776" s="117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</row>
    <row r="777" spans="1:20" ht="18" thickBot="1" x14ac:dyDescent="0.25">
      <c r="A777" s="60" t="s">
        <v>14</v>
      </c>
      <c r="B777" s="61">
        <f>SUM(B763:B775)</f>
        <v>2191</v>
      </c>
      <c r="C777" s="61">
        <f>SUM(C763:C775)</f>
        <v>2394</v>
      </c>
      <c r="D777" s="61">
        <f>SUM(D763:D775)</f>
        <v>2675</v>
      </c>
      <c r="E777" s="61">
        <f>SUM(E763:E775)</f>
        <v>2768</v>
      </c>
      <c r="F777" s="61">
        <f t="shared" ref="F777:K777" si="414">SUM(F763:F775)</f>
        <v>2931</v>
      </c>
      <c r="G777" s="61">
        <f t="shared" si="414"/>
        <v>2790</v>
      </c>
      <c r="H777" s="61">
        <f t="shared" si="414"/>
        <v>2897</v>
      </c>
      <c r="I777" s="61">
        <f t="shared" si="414"/>
        <v>3013</v>
      </c>
      <c r="J777" s="61">
        <f t="shared" si="414"/>
        <v>3112</v>
      </c>
      <c r="K777" s="61">
        <f t="shared" si="414"/>
        <v>3170</v>
      </c>
      <c r="L777" s="61">
        <f t="shared" ref="L777:Q777" si="415">SUM(L763:L775)</f>
        <v>3295</v>
      </c>
      <c r="M777" s="61">
        <f t="shared" si="415"/>
        <v>3357</v>
      </c>
      <c r="N777" s="61">
        <f t="shared" si="415"/>
        <v>3398</v>
      </c>
      <c r="O777" s="61">
        <f t="shared" si="415"/>
        <v>3362</v>
      </c>
      <c r="P777" s="61">
        <f t="shared" si="415"/>
        <v>3252</v>
      </c>
      <c r="Q777" s="61">
        <f t="shared" si="415"/>
        <v>3239</v>
      </c>
      <c r="R777" s="61">
        <f t="shared" ref="R777:S777" si="416">SUM(R763:R775)</f>
        <v>3221</v>
      </c>
      <c r="S777" s="61">
        <f t="shared" si="416"/>
        <v>3099</v>
      </c>
      <c r="T777" s="201">
        <f t="shared" ref="T777" si="417">SUM(T763:T775)</f>
        <v>3052</v>
      </c>
    </row>
    <row r="778" spans="1:20" ht="35" thickBot="1" x14ac:dyDescent="0.25">
      <c r="A778" s="60" t="s">
        <v>51</v>
      </c>
      <c r="B778" s="118"/>
      <c r="C778" s="63">
        <f>((C777-B777)/B777)</f>
        <v>9.2651757188498399E-2</v>
      </c>
      <c r="D778" s="63">
        <f>((D777-C777)/C777)</f>
        <v>0.11737677527151211</v>
      </c>
      <c r="E778" s="63">
        <f>((E777-D777)/D777)</f>
        <v>3.4766355140186916E-2</v>
      </c>
      <c r="F778" s="63">
        <f>((F777-E777)/E777)</f>
        <v>5.8887283236994221E-2</v>
      </c>
      <c r="G778" s="63">
        <f t="shared" ref="G778:T778" si="418">((G777-F777)/F777)</f>
        <v>-4.8106448311156604E-2</v>
      </c>
      <c r="H778" s="63">
        <f t="shared" si="418"/>
        <v>3.8351254480286735E-2</v>
      </c>
      <c r="I778" s="63">
        <f t="shared" si="418"/>
        <v>4.0041422160856058E-2</v>
      </c>
      <c r="J778" s="63">
        <f t="shared" si="418"/>
        <v>3.2857616993030206E-2</v>
      </c>
      <c r="K778" s="63">
        <f t="shared" si="418"/>
        <v>1.8637532133676093E-2</v>
      </c>
      <c r="L778" s="63">
        <f t="shared" si="418"/>
        <v>3.9432176656151417E-2</v>
      </c>
      <c r="M778" s="63">
        <f t="shared" si="418"/>
        <v>1.8816388467374809E-2</v>
      </c>
      <c r="N778" s="63">
        <f t="shared" si="418"/>
        <v>1.2213285671730712E-2</v>
      </c>
      <c r="O778" s="63">
        <f t="shared" si="418"/>
        <v>-1.059446733372572E-2</v>
      </c>
      <c r="P778" s="63">
        <f t="shared" si="418"/>
        <v>-3.2718619869125519E-2</v>
      </c>
      <c r="Q778" s="63">
        <f t="shared" si="418"/>
        <v>-3.9975399753997536E-3</v>
      </c>
      <c r="R778" s="63">
        <f t="shared" si="418"/>
        <v>-5.5572707625810439E-3</v>
      </c>
      <c r="S778" s="63">
        <f t="shared" si="418"/>
        <v>-3.787643588947532E-2</v>
      </c>
      <c r="T778" s="63">
        <f t="shared" si="418"/>
        <v>-1.5166182639561149E-2</v>
      </c>
    </row>
    <row r="779" spans="1:20" ht="52" thickBot="1" x14ac:dyDescent="0.25">
      <c r="A779" s="60" t="s">
        <v>16</v>
      </c>
      <c r="B779" s="63"/>
      <c r="C779" s="63"/>
      <c r="D779" s="63"/>
      <c r="E779" s="63"/>
      <c r="F779" s="63"/>
      <c r="G779" s="63">
        <f t="shared" ref="G779:T779" si="419">(G777-B777)/B777</f>
        <v>0.27339114559561845</v>
      </c>
      <c r="H779" s="63">
        <f t="shared" si="419"/>
        <v>0.21010860484544694</v>
      </c>
      <c r="I779" s="63">
        <f t="shared" si="419"/>
        <v>0.12635514018691588</v>
      </c>
      <c r="J779" s="63">
        <f t="shared" si="419"/>
        <v>0.12427745664739884</v>
      </c>
      <c r="K779" s="63">
        <f t="shared" si="419"/>
        <v>8.1542135789832826E-2</v>
      </c>
      <c r="L779" s="63">
        <f t="shared" si="419"/>
        <v>0.18100358422939067</v>
      </c>
      <c r="M779" s="63">
        <f t="shared" si="419"/>
        <v>0.15878494994822229</v>
      </c>
      <c r="N779" s="63">
        <f t="shared" si="419"/>
        <v>0.12777962163956189</v>
      </c>
      <c r="O779" s="63">
        <f t="shared" si="419"/>
        <v>8.0334190231362471E-2</v>
      </c>
      <c r="P779" s="63">
        <f t="shared" si="419"/>
        <v>2.5867507886435333E-2</v>
      </c>
      <c r="Q779" s="63">
        <f t="shared" si="419"/>
        <v>-1.6995447647951443E-2</v>
      </c>
      <c r="R779" s="63">
        <f t="shared" si="419"/>
        <v>-4.0512362228179923E-2</v>
      </c>
      <c r="S779" s="63">
        <f t="shared" si="419"/>
        <v>-8.7992937021777518E-2</v>
      </c>
      <c r="T779" s="63">
        <f t="shared" si="419"/>
        <v>-9.2207019631171921E-2</v>
      </c>
    </row>
    <row r="780" spans="1:20" ht="52" thickBot="1" x14ac:dyDescent="0.25">
      <c r="A780" s="60" t="s">
        <v>17</v>
      </c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>
        <f t="shared" ref="L780:T780" si="420">(L777-B777)/B777</f>
        <v>0.50387950707439522</v>
      </c>
      <c r="M780" s="63">
        <f t="shared" si="420"/>
        <v>0.40225563909774437</v>
      </c>
      <c r="N780" s="63">
        <f t="shared" si="420"/>
        <v>0.27028037383177572</v>
      </c>
      <c r="O780" s="63">
        <f t="shared" si="420"/>
        <v>0.21459537572254336</v>
      </c>
      <c r="P780" s="63">
        <f t="shared" si="420"/>
        <v>0.10951893551688843</v>
      </c>
      <c r="Q780" s="63">
        <f t="shared" si="420"/>
        <v>0.16093189964157706</v>
      </c>
      <c r="R780" s="63">
        <f t="shared" si="420"/>
        <v>0.11183983431135658</v>
      </c>
      <c r="S780" s="63">
        <f t="shared" si="420"/>
        <v>2.8542980418187851E-2</v>
      </c>
      <c r="T780" s="63">
        <f t="shared" si="420"/>
        <v>-1.9280205655526992E-2</v>
      </c>
    </row>
    <row r="781" spans="1:20" ht="35" thickBot="1" x14ac:dyDescent="0.25">
      <c r="A781" s="60" t="s">
        <v>18</v>
      </c>
      <c r="B781" s="166">
        <v>64959</v>
      </c>
      <c r="C781" s="166">
        <v>65464</v>
      </c>
      <c r="D781" s="166">
        <v>66097</v>
      </c>
      <c r="E781" s="166">
        <v>66851</v>
      </c>
      <c r="F781" s="166">
        <v>67112</v>
      </c>
      <c r="G781" s="92">
        <v>67713</v>
      </c>
      <c r="H781" s="92">
        <v>69109</v>
      </c>
      <c r="I781" s="92">
        <v>72277</v>
      </c>
      <c r="J781" s="92">
        <v>69461</v>
      </c>
      <c r="K781" s="92">
        <v>71974</v>
      </c>
      <c r="L781" s="92">
        <v>72273</v>
      </c>
      <c r="M781" s="92">
        <v>70765</v>
      </c>
      <c r="N781" s="92">
        <v>70941</v>
      </c>
      <c r="O781" s="92">
        <v>71838</v>
      </c>
      <c r="P781" s="92">
        <v>72782</v>
      </c>
      <c r="Q781" s="92">
        <v>73639</v>
      </c>
      <c r="R781" s="92">
        <v>75605</v>
      </c>
      <c r="S781" s="92">
        <v>75696</v>
      </c>
      <c r="T781" s="92">
        <v>72997</v>
      </c>
    </row>
    <row r="782" spans="1:20" ht="52" thickBot="1" x14ac:dyDescent="0.25">
      <c r="A782" s="60" t="s">
        <v>19</v>
      </c>
      <c r="B782" s="63"/>
      <c r="C782" s="63">
        <f t="shared" ref="C782:T782" si="421">(C781-B781)/B781</f>
        <v>7.7741344540402406E-3</v>
      </c>
      <c r="D782" s="63">
        <f t="shared" si="421"/>
        <v>9.6694366369302204E-3</v>
      </c>
      <c r="E782" s="63">
        <f t="shared" si="421"/>
        <v>1.1407476890025267E-2</v>
      </c>
      <c r="F782" s="63">
        <f t="shared" si="421"/>
        <v>3.9042048735247041E-3</v>
      </c>
      <c r="G782" s="63">
        <f t="shared" si="421"/>
        <v>8.9551794015973307E-3</v>
      </c>
      <c r="H782" s="63">
        <f t="shared" si="421"/>
        <v>2.0616425206385774E-2</v>
      </c>
      <c r="I782" s="63">
        <f t="shared" si="421"/>
        <v>4.5840628572255425E-2</v>
      </c>
      <c r="J782" s="63">
        <f t="shared" si="421"/>
        <v>-3.8961218644935458E-2</v>
      </c>
      <c r="K782" s="63">
        <f t="shared" si="421"/>
        <v>3.6178575027713392E-2</v>
      </c>
      <c r="L782" s="63">
        <f t="shared" si="421"/>
        <v>4.1542779336982798E-3</v>
      </c>
      <c r="M782" s="63">
        <f t="shared" si="421"/>
        <v>-2.0865330067936852E-2</v>
      </c>
      <c r="N782" s="63">
        <f t="shared" si="421"/>
        <v>2.4871052073765281E-3</v>
      </c>
      <c r="O782" s="63">
        <f t="shared" si="421"/>
        <v>1.2644310060472787E-2</v>
      </c>
      <c r="P782" s="63">
        <f t="shared" si="421"/>
        <v>1.3140677635791641E-2</v>
      </c>
      <c r="Q782" s="63">
        <f t="shared" si="421"/>
        <v>1.1774889395729713E-2</v>
      </c>
      <c r="R782" s="63">
        <f t="shared" si="421"/>
        <v>2.6697809584595118E-2</v>
      </c>
      <c r="S782" s="63">
        <f t="shared" si="421"/>
        <v>1.2036240989352555E-3</v>
      </c>
      <c r="T782" s="63">
        <f t="shared" si="421"/>
        <v>-3.5655781018812088E-2</v>
      </c>
    </row>
    <row r="783" spans="1:20" ht="52" thickBot="1" x14ac:dyDescent="0.25">
      <c r="A783" s="60" t="s">
        <v>20</v>
      </c>
      <c r="B783" s="63"/>
      <c r="C783" s="63"/>
      <c r="D783" s="63"/>
      <c r="E783" s="63"/>
      <c r="F783" s="63"/>
      <c r="G783" s="63">
        <f t="shared" ref="G783:T783" si="422">(G781-B781)/B781</f>
        <v>4.2395972844409553E-2</v>
      </c>
      <c r="H783" s="63">
        <f t="shared" si="422"/>
        <v>5.5679457411707198E-2</v>
      </c>
      <c r="I783" s="63">
        <f t="shared" si="422"/>
        <v>9.34989485150612E-2</v>
      </c>
      <c r="J783" s="63">
        <f t="shared" si="422"/>
        <v>3.904204873524704E-2</v>
      </c>
      <c r="K783" s="63">
        <f t="shared" si="422"/>
        <v>7.2446060317081895E-2</v>
      </c>
      <c r="L783" s="63">
        <f t="shared" si="422"/>
        <v>6.7343050817420577E-2</v>
      </c>
      <c r="M783" s="63">
        <f t="shared" si="422"/>
        <v>2.396214675367897E-2</v>
      </c>
      <c r="N783" s="63">
        <f t="shared" si="422"/>
        <v>-1.8484441800296084E-2</v>
      </c>
      <c r="O783" s="63">
        <f t="shared" si="422"/>
        <v>3.4220641798995116E-2</v>
      </c>
      <c r="P783" s="63">
        <f t="shared" si="422"/>
        <v>1.1226276155278296E-2</v>
      </c>
      <c r="Q783" s="63">
        <f t="shared" si="422"/>
        <v>1.8900557607958713E-2</v>
      </c>
      <c r="R783" s="63">
        <f t="shared" si="422"/>
        <v>6.8395393202854524E-2</v>
      </c>
      <c r="S783" s="63">
        <f t="shared" si="422"/>
        <v>6.7027529919228654E-2</v>
      </c>
      <c r="T783" s="63">
        <f t="shared" si="422"/>
        <v>1.6133522648180628E-2</v>
      </c>
    </row>
    <row r="784" spans="1:20" ht="52" thickBot="1" x14ac:dyDescent="0.25">
      <c r="A784" s="60" t="s">
        <v>21</v>
      </c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>
        <f t="shared" ref="L784:T784" si="423">(L781-B781)/B781</f>
        <v>0.11259409781554519</v>
      </c>
      <c r="M784" s="63">
        <f t="shared" si="423"/>
        <v>8.0975803495050722E-2</v>
      </c>
      <c r="N784" s="63">
        <f t="shared" si="423"/>
        <v>7.328623084254958E-2</v>
      </c>
      <c r="O784" s="63">
        <f t="shared" si="423"/>
        <v>7.4598734499109962E-2</v>
      </c>
      <c r="P784" s="63">
        <f t="shared" si="423"/>
        <v>8.4485635951841692E-2</v>
      </c>
      <c r="Q784" s="63">
        <f t="shared" si="423"/>
        <v>8.7516429636849649E-2</v>
      </c>
      <c r="R784" s="63">
        <f t="shared" si="423"/>
        <v>9.3996440405735862E-2</v>
      </c>
      <c r="S784" s="63">
        <f t="shared" si="423"/>
        <v>4.7304121643122983E-2</v>
      </c>
      <c r="T784" s="63">
        <f t="shared" si="423"/>
        <v>5.0906263946675114E-2</v>
      </c>
    </row>
    <row r="785" spans="1:21" ht="18" thickBot="1" x14ac:dyDescent="0.25">
      <c r="A785" s="60" t="s">
        <v>22</v>
      </c>
      <c r="B785" s="63">
        <f>B777/B781</f>
        <v>3.3728967502578547E-2</v>
      </c>
      <c r="C785" s="63">
        <f>C777/C781</f>
        <v>3.6569717707442259E-2</v>
      </c>
      <c r="D785" s="63">
        <f>D777/D781</f>
        <v>4.0470823184108204E-2</v>
      </c>
      <c r="E785" s="63">
        <f>E777/E781</f>
        <v>4.1405513754468895E-2</v>
      </c>
      <c r="F785" s="63">
        <f>F777/F781</f>
        <v>4.3673262605793302E-2</v>
      </c>
      <c r="G785" s="63">
        <f t="shared" ref="G785:L785" si="424">G777/G781</f>
        <v>4.1203313986974438E-2</v>
      </c>
      <c r="H785" s="63">
        <f t="shared" si="424"/>
        <v>4.1919286923555545E-2</v>
      </c>
      <c r="I785" s="63">
        <f t="shared" si="424"/>
        <v>4.168684367087732E-2</v>
      </c>
      <c r="J785" s="63">
        <f t="shared" si="424"/>
        <v>4.4802119174788733E-2</v>
      </c>
      <c r="K785" s="63">
        <f t="shared" si="424"/>
        <v>4.4043682440881429E-2</v>
      </c>
      <c r="L785" s="63">
        <f t="shared" si="424"/>
        <v>4.5591022926957506E-2</v>
      </c>
      <c r="M785" s="63">
        <f t="shared" ref="M785:N785" si="425">M777/M781</f>
        <v>4.7438705574789797E-2</v>
      </c>
      <c r="N785" s="63">
        <f t="shared" si="425"/>
        <v>4.7898958289282645E-2</v>
      </c>
      <c r="O785" s="63">
        <f t="shared" ref="O785:P785" si="426">O777/O781</f>
        <v>4.6799743868147774E-2</v>
      </c>
      <c r="P785" s="63">
        <f t="shared" si="426"/>
        <v>4.4681377263609136E-2</v>
      </c>
      <c r="Q785" s="63">
        <f t="shared" ref="Q785:R785" si="427">Q777/Q781</f>
        <v>4.3984844987031327E-2</v>
      </c>
      <c r="R785" s="63">
        <f t="shared" si="427"/>
        <v>4.2603002446928114E-2</v>
      </c>
      <c r="S785" s="63">
        <f t="shared" ref="S785:T785" si="428">S777/S781</f>
        <v>4.094007609384908E-2</v>
      </c>
      <c r="T785" s="63">
        <f t="shared" si="428"/>
        <v>4.1809937394687455E-2</v>
      </c>
    </row>
    <row r="786" spans="1:21" ht="52" thickBot="1" x14ac:dyDescent="0.25">
      <c r="A786" s="60" t="s">
        <v>23</v>
      </c>
      <c r="B786" s="63"/>
      <c r="C786" s="63">
        <f t="shared" ref="C786:K786" si="429">(C785-B785)</f>
        <v>2.8407502048637123E-3</v>
      </c>
      <c r="D786" s="63">
        <f t="shared" si="429"/>
        <v>3.9011054766659448E-3</v>
      </c>
      <c r="E786" s="63">
        <f t="shared" si="429"/>
        <v>9.3469057036069114E-4</v>
      </c>
      <c r="F786" s="63">
        <f t="shared" si="429"/>
        <v>2.2677488513244068E-3</v>
      </c>
      <c r="G786" s="63">
        <f t="shared" si="429"/>
        <v>-2.4699486188188638E-3</v>
      </c>
      <c r="H786" s="63">
        <f t="shared" si="429"/>
        <v>7.1597293658110656E-4</v>
      </c>
      <c r="I786" s="63">
        <f t="shared" si="429"/>
        <v>-2.3244325267822441E-4</v>
      </c>
      <c r="J786" s="63">
        <f t="shared" si="429"/>
        <v>3.1152755039114133E-3</v>
      </c>
      <c r="K786" s="63">
        <f t="shared" si="429"/>
        <v>-7.5843673390730421E-4</v>
      </c>
      <c r="L786" s="63">
        <f t="shared" ref="L786:T786" si="430">(L785-K785)</f>
        <v>1.5473404860760764E-3</v>
      </c>
      <c r="M786" s="63">
        <f t="shared" si="430"/>
        <v>1.8476826478322911E-3</v>
      </c>
      <c r="N786" s="63">
        <f t="shared" si="430"/>
        <v>4.602527144928481E-4</v>
      </c>
      <c r="O786" s="63">
        <f t="shared" si="430"/>
        <v>-1.0992144211348712E-3</v>
      </c>
      <c r="P786" s="63">
        <f t="shared" si="430"/>
        <v>-2.1183666045386379E-3</v>
      </c>
      <c r="Q786" s="63">
        <f t="shared" si="430"/>
        <v>-6.9653227657780897E-4</v>
      </c>
      <c r="R786" s="63">
        <f t="shared" si="430"/>
        <v>-1.3818425401032133E-3</v>
      </c>
      <c r="S786" s="63">
        <f t="shared" si="430"/>
        <v>-1.6629263530790334E-3</v>
      </c>
      <c r="T786" s="63">
        <f t="shared" si="430"/>
        <v>8.698613008383746E-4</v>
      </c>
    </row>
    <row r="787" spans="1:21" ht="52" thickBot="1" x14ac:dyDescent="0.25">
      <c r="A787" s="60" t="s">
        <v>24</v>
      </c>
      <c r="B787" s="63"/>
      <c r="C787" s="63"/>
      <c r="D787" s="63"/>
      <c r="E787" s="63"/>
      <c r="F787" s="63"/>
      <c r="G787" s="63">
        <f>G785-B785</f>
        <v>7.4743464843958912E-3</v>
      </c>
      <c r="H787" s="63">
        <f t="shared" ref="H787:K787" si="431">H785-C785</f>
        <v>5.3495692161132855E-3</v>
      </c>
      <c r="I787" s="63">
        <f t="shared" si="431"/>
        <v>1.2160204867691163E-3</v>
      </c>
      <c r="J787" s="63">
        <f t="shared" si="431"/>
        <v>3.3966054203198384E-3</v>
      </c>
      <c r="K787" s="63">
        <f t="shared" si="431"/>
        <v>3.7041983508812742E-4</v>
      </c>
      <c r="L787" s="63">
        <f t="shared" ref="L787:T787" si="432">L785-G785</f>
        <v>4.3877089399830677E-3</v>
      </c>
      <c r="M787" s="63">
        <f t="shared" si="432"/>
        <v>5.5194186512342522E-3</v>
      </c>
      <c r="N787" s="63">
        <f t="shared" si="432"/>
        <v>6.2121146184053247E-3</v>
      </c>
      <c r="O787" s="63">
        <f t="shared" si="432"/>
        <v>1.9976246933590402E-3</v>
      </c>
      <c r="P787" s="63">
        <f t="shared" si="432"/>
        <v>6.3769482272770656E-4</v>
      </c>
      <c r="Q787" s="63">
        <f t="shared" si="432"/>
        <v>-1.6061779399261789E-3</v>
      </c>
      <c r="R787" s="63">
        <f t="shared" si="432"/>
        <v>-4.8357031278616833E-3</v>
      </c>
      <c r="S787" s="63">
        <f t="shared" si="432"/>
        <v>-6.9588821954335647E-3</v>
      </c>
      <c r="T787" s="63">
        <f t="shared" si="432"/>
        <v>-4.989806473460319E-3</v>
      </c>
    </row>
    <row r="788" spans="1:21" ht="52" thickBot="1" x14ac:dyDescent="0.25">
      <c r="A788" s="60" t="s">
        <v>25</v>
      </c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>
        <f t="shared" ref="L788:T788" si="433">L785-B785</f>
        <v>1.1862055424378959E-2</v>
      </c>
      <c r="M788" s="63">
        <f t="shared" si="433"/>
        <v>1.0868987867347538E-2</v>
      </c>
      <c r="N788" s="63">
        <f t="shared" si="433"/>
        <v>7.428135105174441E-3</v>
      </c>
      <c r="O788" s="63">
        <f t="shared" si="433"/>
        <v>5.3942301136788787E-3</v>
      </c>
      <c r="P788" s="63">
        <f t="shared" si="433"/>
        <v>1.008114657815834E-3</v>
      </c>
      <c r="Q788" s="63">
        <f t="shared" si="433"/>
        <v>2.7815310000568888E-3</v>
      </c>
      <c r="R788" s="63">
        <f t="shared" si="433"/>
        <v>6.8371552337256891E-4</v>
      </c>
      <c r="S788" s="63">
        <f t="shared" si="433"/>
        <v>-7.4676757702824004E-4</v>
      </c>
      <c r="T788" s="63">
        <f t="shared" si="433"/>
        <v>-2.9921817801012787E-3</v>
      </c>
    </row>
    <row r="789" spans="1:21" ht="16" x14ac:dyDescent="0.2">
      <c r="A789" s="4"/>
      <c r="B789" s="6"/>
      <c r="C789" s="6"/>
      <c r="D789" s="6"/>
      <c r="E789" s="6"/>
      <c r="F789" s="6"/>
      <c r="G789" s="5"/>
      <c r="H789" s="5"/>
      <c r="I789" s="5"/>
      <c r="J789" s="5"/>
      <c r="K789" s="5"/>
      <c r="L789" s="5"/>
    </row>
    <row r="790" spans="1:21" ht="16" x14ac:dyDescent="0.2">
      <c r="A790" s="7" t="s">
        <v>122</v>
      </c>
      <c r="B790" s="7"/>
      <c r="C790" s="7"/>
      <c r="D790" s="7"/>
      <c r="E790" s="7"/>
      <c r="F790" s="7"/>
      <c r="G790" s="8"/>
      <c r="H790" s="8"/>
      <c r="I790" s="8"/>
      <c r="J790" s="8"/>
      <c r="K790" s="8"/>
      <c r="L790" s="8"/>
      <c r="M790" s="9"/>
    </row>
    <row r="791" spans="1:21" ht="17" thickBot="1" x14ac:dyDescent="0.25">
      <c r="A791" s="10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9"/>
    </row>
    <row r="792" spans="1:21" ht="35" thickBot="1" x14ac:dyDescent="0.25">
      <c r="A792" s="80" t="s">
        <v>44</v>
      </c>
      <c r="B792" s="54" t="s">
        <v>0</v>
      </c>
      <c r="C792" s="54" t="s">
        <v>1</v>
      </c>
      <c r="D792" s="54" t="s">
        <v>2</v>
      </c>
      <c r="E792" s="54" t="s">
        <v>3</v>
      </c>
      <c r="F792" s="54" t="s">
        <v>4</v>
      </c>
      <c r="G792" s="54" t="s">
        <v>5</v>
      </c>
      <c r="H792" s="54" t="s">
        <v>6</v>
      </c>
      <c r="I792" s="54" t="s">
        <v>7</v>
      </c>
      <c r="J792" s="54" t="s">
        <v>8</v>
      </c>
      <c r="K792" s="54" t="s">
        <v>9</v>
      </c>
      <c r="L792" s="54" t="s">
        <v>10</v>
      </c>
      <c r="M792" s="54" t="s">
        <v>66</v>
      </c>
      <c r="N792" s="54" t="s">
        <v>75</v>
      </c>
      <c r="O792" s="54" t="s">
        <v>76</v>
      </c>
      <c r="P792" s="54" t="s">
        <v>77</v>
      </c>
      <c r="Q792" s="54" t="s">
        <v>78</v>
      </c>
      <c r="R792" s="54" t="s">
        <v>79</v>
      </c>
      <c r="S792" s="54" t="s">
        <v>81</v>
      </c>
      <c r="T792" s="54" t="s">
        <v>87</v>
      </c>
      <c r="U792" s="80" t="s">
        <v>52</v>
      </c>
    </row>
    <row r="793" spans="1:21" ht="18" thickBot="1" x14ac:dyDescent="0.25">
      <c r="A793" s="98" t="s">
        <v>28</v>
      </c>
      <c r="B793" s="72"/>
      <c r="C793" s="72">
        <f t="shared" ref="C793:K793" si="434">-C763</f>
        <v>-228</v>
      </c>
      <c r="D793" s="72">
        <f t="shared" si="434"/>
        <v>-251</v>
      </c>
      <c r="E793" s="72">
        <f t="shared" si="434"/>
        <v>-243</v>
      </c>
      <c r="F793" s="72">
        <f t="shared" si="434"/>
        <v>-245</v>
      </c>
      <c r="G793" s="72">
        <f t="shared" si="434"/>
        <v>-233</v>
      </c>
      <c r="H793" s="72">
        <f t="shared" si="434"/>
        <v>-251</v>
      </c>
      <c r="I793" s="72">
        <f t="shared" si="434"/>
        <v>-251</v>
      </c>
      <c r="J793" s="72">
        <f t="shared" si="434"/>
        <v>-261</v>
      </c>
      <c r="K793" s="72">
        <f t="shared" si="434"/>
        <v>-281</v>
      </c>
      <c r="L793" s="72">
        <f t="shared" ref="L793:Q793" si="435">-L763</f>
        <v>-280</v>
      </c>
      <c r="M793" s="72">
        <f t="shared" si="435"/>
        <v>-277</v>
      </c>
      <c r="N793" s="72">
        <f t="shared" si="435"/>
        <v>-272</v>
      </c>
      <c r="O793" s="72">
        <f t="shared" si="435"/>
        <v>-292</v>
      </c>
      <c r="P793" s="72">
        <f t="shared" si="435"/>
        <v>-246</v>
      </c>
      <c r="Q793" s="72">
        <f t="shared" si="435"/>
        <v>-236</v>
      </c>
      <c r="R793" s="72">
        <f t="shared" ref="R793:S793" si="436">-R763</f>
        <v>-237</v>
      </c>
      <c r="S793" s="72">
        <f t="shared" si="436"/>
        <v>-232</v>
      </c>
      <c r="T793" s="72">
        <f t="shared" ref="T793" si="437">-T763</f>
        <v>-238</v>
      </c>
      <c r="U793" s="72">
        <f t="shared" ref="U793:U807" si="438">_xlfn.AGGREGATE(1,6,C793:S793)</f>
        <v>-253.88235294117646</v>
      </c>
    </row>
    <row r="794" spans="1:21" ht="18" thickBot="1" x14ac:dyDescent="0.25">
      <c r="A794" s="81">
        <v>1</v>
      </c>
      <c r="B794" s="85" t="s">
        <v>53</v>
      </c>
      <c r="C794" s="99">
        <f t="shared" ref="C794:T805" si="439">B763-C764</f>
        <v>-11</v>
      </c>
      <c r="D794" s="99">
        <f t="shared" si="439"/>
        <v>-10</v>
      </c>
      <c r="E794" s="99">
        <f t="shared" si="439"/>
        <v>14</v>
      </c>
      <c r="F794" s="99">
        <f t="shared" si="439"/>
        <v>7</v>
      </c>
      <c r="G794" s="99">
        <f t="shared" si="439"/>
        <v>-7</v>
      </c>
      <c r="H794" s="72">
        <f t="shared" si="439"/>
        <v>-9</v>
      </c>
      <c r="I794" s="72">
        <f t="shared" si="439"/>
        <v>-16</v>
      </c>
      <c r="J794" s="72">
        <f t="shared" si="439"/>
        <v>-17</v>
      </c>
      <c r="K794" s="72">
        <f t="shared" si="439"/>
        <v>-2</v>
      </c>
      <c r="L794" s="72">
        <f t="shared" si="439"/>
        <v>-5</v>
      </c>
      <c r="M794" s="72">
        <f t="shared" si="439"/>
        <v>-6</v>
      </c>
      <c r="N794" s="72">
        <f t="shared" si="439"/>
        <v>-9</v>
      </c>
      <c r="O794" s="72">
        <f t="shared" si="439"/>
        <v>2</v>
      </c>
      <c r="P794" s="72">
        <f t="shared" si="439"/>
        <v>11</v>
      </c>
      <c r="Q794" s="72">
        <f t="shared" si="439"/>
        <v>1</v>
      </c>
      <c r="R794" s="72">
        <f t="shared" si="439"/>
        <v>-4</v>
      </c>
      <c r="S794" s="72">
        <f t="shared" si="439"/>
        <v>6</v>
      </c>
      <c r="T794" s="72">
        <f t="shared" si="439"/>
        <v>-6</v>
      </c>
      <c r="U794" s="72">
        <f t="shared" si="438"/>
        <v>-3.2352941176470589</v>
      </c>
    </row>
    <row r="795" spans="1:21" ht="18" thickBot="1" x14ac:dyDescent="0.25">
      <c r="A795" s="81">
        <v>2</v>
      </c>
      <c r="B795" s="85" t="s">
        <v>53</v>
      </c>
      <c r="C795" s="99">
        <f t="shared" si="439"/>
        <v>14</v>
      </c>
      <c r="D795" s="99">
        <f t="shared" si="439"/>
        <v>11</v>
      </c>
      <c r="E795" s="99">
        <f t="shared" si="439"/>
        <v>15</v>
      </c>
      <c r="F795" s="99">
        <f t="shared" si="439"/>
        <v>7</v>
      </c>
      <c r="G795" s="99">
        <f t="shared" si="439"/>
        <v>7</v>
      </c>
      <c r="H795" s="72">
        <f t="shared" si="439"/>
        <v>13</v>
      </c>
      <c r="I795" s="72">
        <f t="shared" si="439"/>
        <v>12</v>
      </c>
      <c r="J795" s="72">
        <f t="shared" si="439"/>
        <v>8</v>
      </c>
      <c r="K795" s="72">
        <f t="shared" si="439"/>
        <v>10</v>
      </c>
      <c r="L795" s="72">
        <f t="shared" si="439"/>
        <v>7</v>
      </c>
      <c r="M795" s="72">
        <f t="shared" si="439"/>
        <v>18</v>
      </c>
      <c r="N795" s="72">
        <f t="shared" si="439"/>
        <v>6</v>
      </c>
      <c r="O795" s="72">
        <f t="shared" si="439"/>
        <v>13</v>
      </c>
      <c r="P795" s="72">
        <f t="shared" si="439"/>
        <v>14</v>
      </c>
      <c r="Q795" s="72">
        <f t="shared" si="439"/>
        <v>27</v>
      </c>
      <c r="R795" s="72">
        <f t="shared" si="439"/>
        <v>9</v>
      </c>
      <c r="S795" s="72">
        <f t="shared" si="439"/>
        <v>18</v>
      </c>
      <c r="T795" s="72">
        <f t="shared" si="439"/>
        <v>11</v>
      </c>
      <c r="U795" s="72">
        <f t="shared" si="438"/>
        <v>12.294117647058824</v>
      </c>
    </row>
    <row r="796" spans="1:21" ht="18" thickBot="1" x14ac:dyDescent="0.25">
      <c r="A796" s="81">
        <v>3</v>
      </c>
      <c r="B796" s="85" t="s">
        <v>53</v>
      </c>
      <c r="C796" s="99">
        <f t="shared" si="439"/>
        <v>21</v>
      </c>
      <c r="D796" s="99">
        <f t="shared" si="439"/>
        <v>13</v>
      </c>
      <c r="E796" s="99">
        <f t="shared" si="439"/>
        <v>15</v>
      </c>
      <c r="F796" s="99">
        <f t="shared" si="439"/>
        <v>13</v>
      </c>
      <c r="G796" s="99">
        <f t="shared" si="439"/>
        <v>9</v>
      </c>
      <c r="H796" s="72">
        <f t="shared" si="439"/>
        <v>11</v>
      </c>
      <c r="I796" s="72">
        <f t="shared" si="439"/>
        <v>14</v>
      </c>
      <c r="J796" s="72">
        <f t="shared" si="439"/>
        <v>4</v>
      </c>
      <c r="K796" s="72">
        <f t="shared" si="439"/>
        <v>12</v>
      </c>
      <c r="L796" s="72">
        <f t="shared" si="439"/>
        <v>8</v>
      </c>
      <c r="M796" s="72">
        <f t="shared" si="439"/>
        <v>0</v>
      </c>
      <c r="N796" s="72">
        <f t="shared" si="439"/>
        <v>12</v>
      </c>
      <c r="O796" s="72">
        <f t="shared" si="439"/>
        <v>19</v>
      </c>
      <c r="P796" s="72">
        <f t="shared" si="439"/>
        <v>16</v>
      </c>
      <c r="Q796" s="72">
        <f t="shared" si="439"/>
        <v>10</v>
      </c>
      <c r="R796" s="72">
        <f t="shared" si="439"/>
        <v>21</v>
      </c>
      <c r="S796" s="72">
        <f t="shared" si="439"/>
        <v>14</v>
      </c>
      <c r="T796" s="72">
        <f t="shared" si="439"/>
        <v>19</v>
      </c>
      <c r="U796" s="72">
        <f t="shared" si="438"/>
        <v>12.470588235294118</v>
      </c>
    </row>
    <row r="797" spans="1:21" ht="18" thickBot="1" x14ac:dyDescent="0.25">
      <c r="A797" s="81">
        <v>4</v>
      </c>
      <c r="B797" s="85" t="s">
        <v>53</v>
      </c>
      <c r="C797" s="99">
        <f t="shared" si="439"/>
        <v>4</v>
      </c>
      <c r="D797" s="99">
        <f t="shared" si="439"/>
        <v>-1</v>
      </c>
      <c r="E797" s="99">
        <f t="shared" si="439"/>
        <v>3</v>
      </c>
      <c r="F797" s="99">
        <f t="shared" si="439"/>
        <v>16</v>
      </c>
      <c r="G797" s="99">
        <f t="shared" si="439"/>
        <v>6</v>
      </c>
      <c r="H797" s="72">
        <f t="shared" si="439"/>
        <v>7</v>
      </c>
      <c r="I797" s="72">
        <f t="shared" si="439"/>
        <v>2</v>
      </c>
      <c r="J797" s="72">
        <f t="shared" si="439"/>
        <v>-2</v>
      </c>
      <c r="K797" s="72">
        <f t="shared" si="439"/>
        <v>-2</v>
      </c>
      <c r="L797" s="72">
        <f t="shared" si="439"/>
        <v>7</v>
      </c>
      <c r="M797" s="72">
        <f t="shared" si="439"/>
        <v>12</v>
      </c>
      <c r="N797" s="72">
        <f t="shared" si="439"/>
        <v>5</v>
      </c>
      <c r="O797" s="72">
        <f t="shared" si="439"/>
        <v>2</v>
      </c>
      <c r="P797" s="72">
        <f t="shared" si="439"/>
        <v>16</v>
      </c>
      <c r="Q797" s="72">
        <f t="shared" si="439"/>
        <v>18</v>
      </c>
      <c r="R797" s="72">
        <f t="shared" si="439"/>
        <v>4</v>
      </c>
      <c r="S797" s="72">
        <f t="shared" si="439"/>
        <v>13</v>
      </c>
      <c r="T797" s="72">
        <f t="shared" si="439"/>
        <v>18</v>
      </c>
      <c r="U797" s="72">
        <f t="shared" si="438"/>
        <v>6.4705882352941178</v>
      </c>
    </row>
    <row r="798" spans="1:21" ht="18" thickBot="1" x14ac:dyDescent="0.25">
      <c r="A798" s="81">
        <v>5</v>
      </c>
      <c r="B798" s="85" t="s">
        <v>53</v>
      </c>
      <c r="C798" s="99">
        <f t="shared" si="439"/>
        <v>-107</v>
      </c>
      <c r="D798" s="99">
        <f t="shared" si="439"/>
        <v>-97</v>
      </c>
      <c r="E798" s="99">
        <f t="shared" si="439"/>
        <v>11</v>
      </c>
      <c r="F798" s="99">
        <f t="shared" si="439"/>
        <v>11</v>
      </c>
      <c r="G798" s="99">
        <f t="shared" si="439"/>
        <v>4</v>
      </c>
      <c r="H798" s="72">
        <f t="shared" si="439"/>
        <v>15</v>
      </c>
      <c r="I798" s="72">
        <f t="shared" si="439"/>
        <v>2</v>
      </c>
      <c r="J798" s="72">
        <f t="shared" si="439"/>
        <v>6</v>
      </c>
      <c r="K798" s="72">
        <f t="shared" si="439"/>
        <v>17</v>
      </c>
      <c r="L798" s="72">
        <f t="shared" si="439"/>
        <v>12</v>
      </c>
      <c r="M798" s="72">
        <f t="shared" si="439"/>
        <v>15</v>
      </c>
      <c r="N798" s="72">
        <f t="shared" si="439"/>
        <v>14</v>
      </c>
      <c r="O798" s="72">
        <f t="shared" si="439"/>
        <v>13</v>
      </c>
      <c r="P798" s="72">
        <f t="shared" si="439"/>
        <v>19</v>
      </c>
      <c r="Q798" s="72">
        <f t="shared" si="439"/>
        <v>11</v>
      </c>
      <c r="R798" s="72">
        <f t="shared" si="439"/>
        <v>20</v>
      </c>
      <c r="S798" s="72">
        <f t="shared" si="439"/>
        <v>28</v>
      </c>
      <c r="T798" s="72">
        <f t="shared" si="439"/>
        <v>30</v>
      </c>
      <c r="U798" s="72">
        <f t="shared" si="438"/>
        <v>-0.35294117647058826</v>
      </c>
    </row>
    <row r="799" spans="1:21" ht="18" thickBot="1" x14ac:dyDescent="0.25">
      <c r="A799" s="81">
        <v>6</v>
      </c>
      <c r="B799" s="85" t="s">
        <v>53</v>
      </c>
      <c r="C799" s="99">
        <f t="shared" si="439"/>
        <v>-75</v>
      </c>
      <c r="D799" s="99">
        <f t="shared" si="439"/>
        <v>-105</v>
      </c>
      <c r="E799" s="99">
        <f t="shared" si="439"/>
        <v>-114</v>
      </c>
      <c r="F799" s="99">
        <f t="shared" si="439"/>
        <v>-248</v>
      </c>
      <c r="G799" s="99">
        <f t="shared" si="439"/>
        <v>-116</v>
      </c>
      <c r="H799" s="72">
        <f t="shared" si="439"/>
        <v>-128</v>
      </c>
      <c r="I799" s="72">
        <f t="shared" si="439"/>
        <v>-115</v>
      </c>
      <c r="J799" s="72">
        <f t="shared" si="439"/>
        <v>-97</v>
      </c>
      <c r="K799" s="72">
        <f t="shared" si="439"/>
        <v>-107</v>
      </c>
      <c r="L799" s="72">
        <f t="shared" si="439"/>
        <v>-122</v>
      </c>
      <c r="M799" s="72">
        <f t="shared" si="439"/>
        <v>-119</v>
      </c>
      <c r="N799" s="72">
        <f t="shared" si="439"/>
        <v>-127</v>
      </c>
      <c r="O799" s="72">
        <f t="shared" si="439"/>
        <v>-98</v>
      </c>
      <c r="P799" s="72">
        <f t="shared" si="439"/>
        <v>-84</v>
      </c>
      <c r="Q799" s="72">
        <f t="shared" si="439"/>
        <v>-92</v>
      </c>
      <c r="R799" s="72">
        <f t="shared" si="439"/>
        <v>-109</v>
      </c>
      <c r="S799" s="72">
        <f t="shared" si="439"/>
        <v>-77</v>
      </c>
      <c r="T799" s="72">
        <f t="shared" si="439"/>
        <v>-91</v>
      </c>
      <c r="U799" s="72">
        <f t="shared" si="438"/>
        <v>-113.70588235294117</v>
      </c>
    </row>
    <row r="800" spans="1:21" ht="18" thickBot="1" x14ac:dyDescent="0.25">
      <c r="A800" s="81">
        <v>7</v>
      </c>
      <c r="B800" s="85" t="s">
        <v>53</v>
      </c>
      <c r="C800" s="99">
        <f t="shared" si="439"/>
        <v>23</v>
      </c>
      <c r="D800" s="99">
        <f t="shared" si="439"/>
        <v>-12</v>
      </c>
      <c r="E800" s="99">
        <f t="shared" si="439"/>
        <v>38</v>
      </c>
      <c r="F800" s="99">
        <f t="shared" si="439"/>
        <v>-1</v>
      </c>
      <c r="G800" s="99">
        <f t="shared" si="439"/>
        <v>157</v>
      </c>
      <c r="H800" s="72">
        <f t="shared" si="439"/>
        <v>17</v>
      </c>
      <c r="I800" s="72">
        <f t="shared" si="439"/>
        <v>33</v>
      </c>
      <c r="J800" s="72">
        <f t="shared" si="439"/>
        <v>9</v>
      </c>
      <c r="K800" s="72">
        <f t="shared" si="439"/>
        <v>21</v>
      </c>
      <c r="L800" s="72">
        <f t="shared" si="439"/>
        <v>13</v>
      </c>
      <c r="M800" s="72">
        <f t="shared" si="439"/>
        <v>20</v>
      </c>
      <c r="N800" s="72">
        <f t="shared" si="439"/>
        <v>20</v>
      </c>
      <c r="O800" s="72">
        <f t="shared" si="439"/>
        <v>21</v>
      </c>
      <c r="P800" s="72">
        <f t="shared" si="439"/>
        <v>23</v>
      </c>
      <c r="Q800" s="72">
        <f t="shared" si="439"/>
        <v>-11</v>
      </c>
      <c r="R800" s="72">
        <f t="shared" si="439"/>
        <v>5</v>
      </c>
      <c r="S800" s="72">
        <f t="shared" si="439"/>
        <v>30</v>
      </c>
      <c r="T800" s="72">
        <f t="shared" si="439"/>
        <v>12</v>
      </c>
      <c r="U800" s="72">
        <f t="shared" si="438"/>
        <v>23.882352941176471</v>
      </c>
    </row>
    <row r="801" spans="1:21" ht="18" thickBot="1" x14ac:dyDescent="0.25">
      <c r="A801" s="81">
        <v>8</v>
      </c>
      <c r="B801" s="85" t="s">
        <v>53</v>
      </c>
      <c r="C801" s="99">
        <f t="shared" si="439"/>
        <v>28</v>
      </c>
      <c r="D801" s="99">
        <f t="shared" si="439"/>
        <v>49</v>
      </c>
      <c r="E801" s="99">
        <f t="shared" si="439"/>
        <v>29</v>
      </c>
      <c r="F801" s="99">
        <f t="shared" si="439"/>
        <v>121</v>
      </c>
      <c r="G801" s="99">
        <f t="shared" si="439"/>
        <v>154</v>
      </c>
      <c r="H801" s="72">
        <f t="shared" si="439"/>
        <v>41</v>
      </c>
      <c r="I801" s="72">
        <f t="shared" si="439"/>
        <v>37</v>
      </c>
      <c r="J801" s="72">
        <f t="shared" si="439"/>
        <v>46</v>
      </c>
      <c r="K801" s="72">
        <f t="shared" si="439"/>
        <v>51</v>
      </c>
      <c r="L801" s="72">
        <f t="shared" si="439"/>
        <v>43</v>
      </c>
      <c r="M801" s="72">
        <f t="shared" si="439"/>
        <v>55</v>
      </c>
      <c r="N801" s="72">
        <f t="shared" si="439"/>
        <v>55</v>
      </c>
      <c r="O801" s="72">
        <f t="shared" si="439"/>
        <v>70</v>
      </c>
      <c r="P801" s="72">
        <f t="shared" si="439"/>
        <v>112</v>
      </c>
      <c r="Q801" s="72">
        <f t="shared" si="439"/>
        <v>49</v>
      </c>
      <c r="R801" s="72">
        <f t="shared" si="439"/>
        <v>63</v>
      </c>
      <c r="S801" s="72">
        <f t="shared" si="439"/>
        <v>48</v>
      </c>
      <c r="T801" s="72">
        <f t="shared" si="439"/>
        <v>57</v>
      </c>
      <c r="U801" s="72">
        <f t="shared" si="438"/>
        <v>61.823529411764703</v>
      </c>
    </row>
    <row r="802" spans="1:21" ht="18" thickBot="1" x14ac:dyDescent="0.25">
      <c r="A802" s="81">
        <v>9</v>
      </c>
      <c r="B802" s="85" t="s">
        <v>53</v>
      </c>
      <c r="C802" s="99">
        <f t="shared" si="439"/>
        <v>11</v>
      </c>
      <c r="D802" s="99">
        <f t="shared" si="439"/>
        <v>13</v>
      </c>
      <c r="E802" s="99">
        <f t="shared" si="439"/>
        <v>5</v>
      </c>
      <c r="F802" s="99">
        <f t="shared" si="439"/>
        <v>10</v>
      </c>
      <c r="G802" s="99">
        <f t="shared" si="439"/>
        <v>18</v>
      </c>
      <c r="H802" s="72">
        <f t="shared" si="439"/>
        <v>10</v>
      </c>
      <c r="I802" s="72">
        <f t="shared" si="439"/>
        <v>16</v>
      </c>
      <c r="J802" s="72">
        <f t="shared" si="439"/>
        <v>15</v>
      </c>
      <c r="K802" s="72">
        <f t="shared" si="439"/>
        <v>21</v>
      </c>
      <c r="L802" s="72">
        <f t="shared" si="439"/>
        <v>6</v>
      </c>
      <c r="M802" s="72">
        <f t="shared" si="439"/>
        <v>11</v>
      </c>
      <c r="N802" s="72">
        <f t="shared" si="439"/>
        <v>17</v>
      </c>
      <c r="O802" s="72">
        <f t="shared" si="439"/>
        <v>16</v>
      </c>
      <c r="P802" s="72">
        <f t="shared" si="439"/>
        <v>10</v>
      </c>
      <c r="Q802" s="72">
        <f t="shared" si="439"/>
        <v>-22</v>
      </c>
      <c r="R802" s="72">
        <f t="shared" si="439"/>
        <v>16</v>
      </c>
      <c r="S802" s="72">
        <f t="shared" si="439"/>
        <v>11</v>
      </c>
      <c r="T802" s="72">
        <f t="shared" si="439"/>
        <v>19</v>
      </c>
      <c r="U802" s="72">
        <f t="shared" si="438"/>
        <v>10.823529411764707</v>
      </c>
    </row>
    <row r="803" spans="1:21" ht="18" thickBot="1" x14ac:dyDescent="0.25">
      <c r="A803" s="81">
        <v>10</v>
      </c>
      <c r="B803" s="85" t="s">
        <v>53</v>
      </c>
      <c r="C803" s="99">
        <f t="shared" si="439"/>
        <v>19</v>
      </c>
      <c r="D803" s="99">
        <f t="shared" si="439"/>
        <v>8</v>
      </c>
      <c r="E803" s="99">
        <f t="shared" si="439"/>
        <v>9</v>
      </c>
      <c r="F803" s="99">
        <f t="shared" si="439"/>
        <v>22</v>
      </c>
      <c r="G803" s="99">
        <f t="shared" si="439"/>
        <v>11</v>
      </c>
      <c r="H803" s="72">
        <f t="shared" si="439"/>
        <v>20</v>
      </c>
      <c r="I803" s="72">
        <f t="shared" si="439"/>
        <v>11</v>
      </c>
      <c r="J803" s="72">
        <f t="shared" si="439"/>
        <v>11</v>
      </c>
      <c r="K803" s="72">
        <f t="shared" si="439"/>
        <v>10</v>
      </c>
      <c r="L803" s="72">
        <f t="shared" si="439"/>
        <v>-8</v>
      </c>
      <c r="M803" s="72">
        <f t="shared" si="439"/>
        <v>17</v>
      </c>
      <c r="N803" s="72">
        <f t="shared" si="439"/>
        <v>8</v>
      </c>
      <c r="O803" s="72">
        <f t="shared" si="439"/>
        <v>15</v>
      </c>
      <c r="P803" s="72">
        <f t="shared" si="439"/>
        <v>7</v>
      </c>
      <c r="Q803" s="72">
        <f t="shared" si="439"/>
        <v>23</v>
      </c>
      <c r="R803" s="72">
        <f t="shared" si="439"/>
        <v>9</v>
      </c>
      <c r="S803" s="72">
        <f t="shared" si="439"/>
        <v>28</v>
      </c>
      <c r="T803" s="72">
        <f t="shared" si="439"/>
        <v>10</v>
      </c>
      <c r="U803" s="72">
        <f t="shared" si="438"/>
        <v>12.941176470588236</v>
      </c>
    </row>
    <row r="804" spans="1:21" ht="18" thickBot="1" x14ac:dyDescent="0.25">
      <c r="A804" s="81">
        <v>11</v>
      </c>
      <c r="B804" s="85" t="s">
        <v>53</v>
      </c>
      <c r="C804" s="100">
        <f t="shared" si="439"/>
        <v>17</v>
      </c>
      <c r="D804" s="100">
        <f t="shared" si="439"/>
        <v>8</v>
      </c>
      <c r="E804" s="100">
        <f t="shared" si="439"/>
        <v>9</v>
      </c>
      <c r="F804" s="100">
        <f t="shared" si="439"/>
        <v>8</v>
      </c>
      <c r="G804" s="100">
        <f t="shared" si="439"/>
        <v>16</v>
      </c>
      <c r="H804" s="76">
        <f t="shared" si="439"/>
        <v>6</v>
      </c>
      <c r="I804" s="76">
        <f t="shared" si="439"/>
        <v>4</v>
      </c>
      <c r="J804" s="76">
        <f t="shared" si="439"/>
        <v>10</v>
      </c>
      <c r="K804" s="76">
        <f t="shared" si="439"/>
        <v>10</v>
      </c>
      <c r="L804" s="76">
        <f t="shared" si="439"/>
        <v>5</v>
      </c>
      <c r="M804" s="76">
        <f t="shared" si="439"/>
        <v>6</v>
      </c>
      <c r="N804" s="76">
        <f t="shared" si="439"/>
        <v>10</v>
      </c>
      <c r="O804" s="76">
        <f t="shared" si="439"/>
        <v>11</v>
      </c>
      <c r="P804" s="76">
        <f t="shared" si="439"/>
        <v>7</v>
      </c>
      <c r="Q804" s="76">
        <f t="shared" si="439"/>
        <v>8</v>
      </c>
      <c r="R804" s="76">
        <f t="shared" si="439"/>
        <v>10</v>
      </c>
      <c r="S804" s="76">
        <f t="shared" si="439"/>
        <v>14</v>
      </c>
      <c r="T804" s="72">
        <f t="shared" si="439"/>
        <v>13</v>
      </c>
      <c r="U804" s="72">
        <f t="shared" si="438"/>
        <v>9.3529411764705888</v>
      </c>
    </row>
    <row r="805" spans="1:21" ht="18" thickBot="1" x14ac:dyDescent="0.25">
      <c r="A805" s="81">
        <v>12</v>
      </c>
      <c r="B805" s="85" t="s">
        <v>53</v>
      </c>
      <c r="C805" s="100">
        <f t="shared" si="439"/>
        <v>9</v>
      </c>
      <c r="D805" s="100">
        <f t="shared" si="439"/>
        <v>9</v>
      </c>
      <c r="E805" s="100">
        <f t="shared" si="439"/>
        <v>1</v>
      </c>
      <c r="F805" s="100">
        <f t="shared" si="439"/>
        <v>5</v>
      </c>
      <c r="G805" s="100">
        <f t="shared" si="439"/>
        <v>2</v>
      </c>
      <c r="H805" s="76">
        <f t="shared" si="439"/>
        <v>2</v>
      </c>
      <c r="I805" s="76">
        <f t="shared" si="439"/>
        <v>6</v>
      </c>
      <c r="J805" s="76">
        <f t="shared" si="439"/>
        <v>6</v>
      </c>
      <c r="K805" s="76">
        <f t="shared" si="439"/>
        <v>11</v>
      </c>
      <c r="L805" s="76">
        <f t="shared" si="439"/>
        <v>14</v>
      </c>
      <c r="M805" s="76">
        <f t="shared" si="439"/>
        <v>3</v>
      </c>
      <c r="N805" s="76">
        <f t="shared" si="439"/>
        <v>6</v>
      </c>
      <c r="O805" s="76">
        <f t="shared" si="439"/>
        <v>8</v>
      </c>
      <c r="P805" s="76">
        <f t="shared" si="439"/>
        <v>2</v>
      </c>
      <c r="Q805" s="76">
        <f t="shared" si="439"/>
        <v>14</v>
      </c>
      <c r="R805" s="76">
        <f t="shared" si="439"/>
        <v>15</v>
      </c>
      <c r="S805" s="76">
        <f t="shared" si="439"/>
        <v>10</v>
      </c>
      <c r="T805" s="72">
        <f t="shared" si="439"/>
        <v>1</v>
      </c>
      <c r="U805" s="72">
        <f t="shared" si="438"/>
        <v>7.2352941176470589</v>
      </c>
    </row>
    <row r="806" spans="1:21" ht="18" thickBot="1" x14ac:dyDescent="0.25">
      <c r="A806" s="84" t="s">
        <v>47</v>
      </c>
      <c r="B806" s="85" t="s">
        <v>59</v>
      </c>
      <c r="C806" s="95" t="s">
        <v>46</v>
      </c>
      <c r="D806" s="95" t="s">
        <v>46</v>
      </c>
      <c r="E806" s="95" t="s">
        <v>46</v>
      </c>
      <c r="F806" s="95">
        <f t="shared" ref="F806:T806" si="440">B764-F768</f>
        <v>41</v>
      </c>
      <c r="G806" s="95">
        <f t="shared" si="440"/>
        <v>46</v>
      </c>
      <c r="H806" s="95">
        <f t="shared" si="440"/>
        <v>49</v>
      </c>
      <c r="I806" s="95">
        <f t="shared" si="440"/>
        <v>25</v>
      </c>
      <c r="J806" s="95">
        <f t="shared" si="440"/>
        <v>26</v>
      </c>
      <c r="K806" s="95">
        <f t="shared" si="440"/>
        <v>42</v>
      </c>
      <c r="L806" s="95">
        <f t="shared" si="440"/>
        <v>26</v>
      </c>
      <c r="M806" s="95">
        <f t="shared" si="440"/>
        <v>42</v>
      </c>
      <c r="N806" s="95">
        <f t="shared" si="440"/>
        <v>44</v>
      </c>
      <c r="O806" s="95">
        <f t="shared" si="440"/>
        <v>25</v>
      </c>
      <c r="P806" s="95">
        <f t="shared" si="440"/>
        <v>51</v>
      </c>
      <c r="Q806" s="95">
        <f t="shared" si="440"/>
        <v>52</v>
      </c>
      <c r="R806" s="95">
        <f t="shared" si="440"/>
        <v>67</v>
      </c>
      <c r="S806" s="95">
        <f t="shared" si="440"/>
        <v>56</v>
      </c>
      <c r="T806" s="99">
        <f t="shared" si="440"/>
        <v>91</v>
      </c>
      <c r="U806" s="72">
        <f t="shared" si="438"/>
        <v>42.285714285714285</v>
      </c>
    </row>
    <row r="807" spans="1:21" ht="18" thickBot="1" x14ac:dyDescent="0.25">
      <c r="A807" s="84" t="s">
        <v>54</v>
      </c>
      <c r="B807" s="85" t="s">
        <v>59</v>
      </c>
      <c r="C807" s="95" t="s">
        <v>46</v>
      </c>
      <c r="D807" s="95" t="s">
        <v>46</v>
      </c>
      <c r="E807" s="95" t="s">
        <v>46</v>
      </c>
      <c r="F807" s="95" t="s">
        <v>46</v>
      </c>
      <c r="G807" s="95">
        <f t="shared" ref="G807:T807" si="441">B770-G775</f>
        <v>60</v>
      </c>
      <c r="H807" s="95">
        <f t="shared" si="441"/>
        <v>94</v>
      </c>
      <c r="I807" s="95">
        <f t="shared" si="441"/>
        <v>62</v>
      </c>
      <c r="J807" s="95">
        <f t="shared" si="441"/>
        <v>169</v>
      </c>
      <c r="K807" s="95">
        <f t="shared" si="441"/>
        <v>196</v>
      </c>
      <c r="L807" s="95">
        <f t="shared" si="441"/>
        <v>92</v>
      </c>
      <c r="M807" s="95">
        <f t="shared" si="441"/>
        <v>70</v>
      </c>
      <c r="N807" s="95">
        <f t="shared" si="441"/>
        <v>71</v>
      </c>
      <c r="O807" s="95">
        <f t="shared" si="441"/>
        <v>92</v>
      </c>
      <c r="P807" s="95">
        <f t="shared" si="441"/>
        <v>75</v>
      </c>
      <c r="Q807" s="95">
        <f t="shared" si="441"/>
        <v>108</v>
      </c>
      <c r="R807" s="95">
        <f t="shared" si="441"/>
        <v>101</v>
      </c>
      <c r="S807" s="95">
        <f t="shared" si="441"/>
        <v>123</v>
      </c>
      <c r="T807" s="99">
        <f t="shared" si="441"/>
        <v>114</v>
      </c>
      <c r="U807" s="72">
        <f t="shared" si="438"/>
        <v>101</v>
      </c>
    </row>
    <row r="808" spans="1:21" ht="16" x14ac:dyDescent="0.2">
      <c r="A808" s="32"/>
      <c r="B808" s="33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</row>
    <row r="809" spans="1:21" ht="16" x14ac:dyDescent="0.2">
      <c r="A809" s="7" t="s">
        <v>121</v>
      </c>
      <c r="B809" s="7"/>
      <c r="C809" s="7"/>
      <c r="D809" s="7"/>
      <c r="E809" s="7"/>
      <c r="F809" s="7"/>
      <c r="G809" s="7"/>
      <c r="H809" s="8"/>
      <c r="I809" s="8"/>
      <c r="J809" s="8"/>
      <c r="K809" s="8"/>
      <c r="L809" s="8"/>
      <c r="M809" s="9"/>
    </row>
    <row r="810" spans="1:21" ht="17" thickBot="1" x14ac:dyDescent="0.25">
      <c r="A810" s="10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9"/>
    </row>
    <row r="811" spans="1:21" ht="35" thickBot="1" x14ac:dyDescent="0.25">
      <c r="A811" s="80" t="s">
        <v>44</v>
      </c>
      <c r="B811" s="54" t="s">
        <v>0</v>
      </c>
      <c r="C811" s="54" t="s">
        <v>1</v>
      </c>
      <c r="D811" s="54" t="s">
        <v>2</v>
      </c>
      <c r="E811" s="54" t="s">
        <v>3</v>
      </c>
      <c r="F811" s="54" t="s">
        <v>4</v>
      </c>
      <c r="G811" s="54" t="s">
        <v>5</v>
      </c>
      <c r="H811" s="54" t="s">
        <v>6</v>
      </c>
      <c r="I811" s="54" t="s">
        <v>7</v>
      </c>
      <c r="J811" s="54" t="s">
        <v>8</v>
      </c>
      <c r="K811" s="54" t="s">
        <v>9</v>
      </c>
      <c r="L811" s="54" t="s">
        <v>10</v>
      </c>
      <c r="M811" s="54" t="s">
        <v>66</v>
      </c>
      <c r="N811" s="54" t="s">
        <v>75</v>
      </c>
      <c r="O811" s="54" t="s">
        <v>76</v>
      </c>
      <c r="P811" s="54" t="s">
        <v>77</v>
      </c>
      <c r="Q811" s="54" t="s">
        <v>78</v>
      </c>
      <c r="R811" s="54" t="s">
        <v>79</v>
      </c>
      <c r="S811" s="54" t="s">
        <v>81</v>
      </c>
      <c r="T811" s="54" t="s">
        <v>87</v>
      </c>
      <c r="U811" s="80" t="s">
        <v>52</v>
      </c>
    </row>
    <row r="812" spans="1:21" ht="18" thickBot="1" x14ac:dyDescent="0.25">
      <c r="A812" s="81">
        <v>1</v>
      </c>
      <c r="B812" s="94" t="s">
        <v>42</v>
      </c>
      <c r="C812" s="83">
        <f t="shared" ref="C812:T823" si="442">(B763-C764)/B763</f>
        <v>-4.4534412955465584E-2</v>
      </c>
      <c r="D812" s="83">
        <f t="shared" si="442"/>
        <v>-4.3859649122807015E-2</v>
      </c>
      <c r="E812" s="83">
        <f t="shared" si="442"/>
        <v>5.5776892430278883E-2</v>
      </c>
      <c r="F812" s="83">
        <f t="shared" si="442"/>
        <v>2.8806584362139918E-2</v>
      </c>
      <c r="G812" s="83">
        <f t="shared" si="442"/>
        <v>-2.8571428571428571E-2</v>
      </c>
      <c r="H812" s="83">
        <f t="shared" si="442"/>
        <v>-3.8626609442060089E-2</v>
      </c>
      <c r="I812" s="83">
        <f t="shared" si="442"/>
        <v>-6.3745019920318724E-2</v>
      </c>
      <c r="J812" s="83">
        <f t="shared" si="442"/>
        <v>-6.7729083665338641E-2</v>
      </c>
      <c r="K812" s="83">
        <f t="shared" si="442"/>
        <v>-7.6628352490421452E-3</v>
      </c>
      <c r="L812" s="83">
        <f t="shared" si="442"/>
        <v>-1.7793594306049824E-2</v>
      </c>
      <c r="M812" s="83">
        <f t="shared" si="442"/>
        <v>-2.1428571428571429E-2</v>
      </c>
      <c r="N812" s="83">
        <f t="shared" si="442"/>
        <v>-3.2490974729241874E-2</v>
      </c>
      <c r="O812" s="83">
        <f t="shared" si="442"/>
        <v>7.3529411764705881E-3</v>
      </c>
      <c r="P812" s="83">
        <f t="shared" si="442"/>
        <v>3.7671232876712327E-2</v>
      </c>
      <c r="Q812" s="83">
        <f t="shared" si="442"/>
        <v>4.0650406504065045E-3</v>
      </c>
      <c r="R812" s="83">
        <f t="shared" si="442"/>
        <v>-1.6949152542372881E-2</v>
      </c>
      <c r="S812" s="83">
        <f t="shared" si="442"/>
        <v>2.5316455696202531E-2</v>
      </c>
      <c r="T812" s="83">
        <f t="shared" si="442"/>
        <v>-2.5862068965517241E-2</v>
      </c>
      <c r="U812" s="44">
        <f t="shared" ref="U812:U827" si="443">_xlfn.AGGREGATE(1,6,C812:S812)</f>
        <v>-1.3200128514146243E-2</v>
      </c>
    </row>
    <row r="813" spans="1:21" ht="18" thickBot="1" x14ac:dyDescent="0.25">
      <c r="A813" s="81">
        <v>2</v>
      </c>
      <c r="B813" s="94" t="s">
        <v>42</v>
      </c>
      <c r="C813" s="83">
        <f t="shared" si="442"/>
        <v>6.1946902654867256E-2</v>
      </c>
      <c r="D813" s="83">
        <f t="shared" si="442"/>
        <v>4.2635658914728682E-2</v>
      </c>
      <c r="E813" s="83">
        <f t="shared" si="442"/>
        <v>6.3025210084033612E-2</v>
      </c>
      <c r="F813" s="83">
        <f t="shared" si="442"/>
        <v>2.9535864978902954E-2</v>
      </c>
      <c r="G813" s="83">
        <f t="shared" si="442"/>
        <v>2.9661016949152543E-2</v>
      </c>
      <c r="H813" s="83">
        <f t="shared" si="442"/>
        <v>5.1587301587301584E-2</v>
      </c>
      <c r="I813" s="83">
        <f t="shared" si="442"/>
        <v>4.9586776859504134E-2</v>
      </c>
      <c r="J813" s="83">
        <f t="shared" si="442"/>
        <v>2.9962546816479401E-2</v>
      </c>
      <c r="K813" s="83">
        <f t="shared" si="442"/>
        <v>3.7313432835820892E-2</v>
      </c>
      <c r="L813" s="83">
        <f t="shared" si="442"/>
        <v>2.6615969581749048E-2</v>
      </c>
      <c r="M813" s="83">
        <f t="shared" si="442"/>
        <v>6.2937062937062943E-2</v>
      </c>
      <c r="N813" s="83">
        <f t="shared" si="442"/>
        <v>2.097902097902098E-2</v>
      </c>
      <c r="O813" s="83">
        <f t="shared" si="442"/>
        <v>4.5454545454545456E-2</v>
      </c>
      <c r="P813" s="83">
        <f t="shared" si="442"/>
        <v>5.185185185185185E-2</v>
      </c>
      <c r="Q813" s="83">
        <f t="shared" si="442"/>
        <v>9.6085409252669035E-2</v>
      </c>
      <c r="R813" s="83">
        <f t="shared" si="442"/>
        <v>3.6734693877551024E-2</v>
      </c>
      <c r="S813" s="83">
        <f t="shared" si="442"/>
        <v>7.4999999999999997E-2</v>
      </c>
      <c r="T813" s="83">
        <f t="shared" si="442"/>
        <v>4.7619047619047616E-2</v>
      </c>
      <c r="U813" s="44">
        <f t="shared" si="443"/>
        <v>4.7700780330308307E-2</v>
      </c>
    </row>
    <row r="814" spans="1:21" ht="18" thickBot="1" x14ac:dyDescent="0.25">
      <c r="A814" s="81">
        <v>3</v>
      </c>
      <c r="B814" s="94" t="s">
        <v>42</v>
      </c>
      <c r="C814" s="83">
        <f t="shared" si="442"/>
        <v>9.7674418604651161E-2</v>
      </c>
      <c r="D814" s="83">
        <f t="shared" si="442"/>
        <v>6.1320754716981132E-2</v>
      </c>
      <c r="E814" s="83">
        <f t="shared" si="442"/>
        <v>6.0728744939271252E-2</v>
      </c>
      <c r="F814" s="83">
        <f t="shared" si="442"/>
        <v>5.829596412556054E-2</v>
      </c>
      <c r="G814" s="83">
        <f t="shared" si="442"/>
        <v>3.9130434782608699E-2</v>
      </c>
      <c r="H814" s="83">
        <f t="shared" si="442"/>
        <v>4.8034934497816595E-2</v>
      </c>
      <c r="I814" s="83">
        <f t="shared" si="442"/>
        <v>5.8577405857740586E-2</v>
      </c>
      <c r="J814" s="83">
        <f t="shared" si="442"/>
        <v>1.7391304347826087E-2</v>
      </c>
      <c r="K814" s="83">
        <f t="shared" si="442"/>
        <v>4.633204633204633E-2</v>
      </c>
      <c r="L814" s="83">
        <f t="shared" si="442"/>
        <v>3.1007751937984496E-2</v>
      </c>
      <c r="M814" s="83">
        <f t="shared" si="442"/>
        <v>0</v>
      </c>
      <c r="N814" s="83">
        <f t="shared" si="442"/>
        <v>4.4776119402985072E-2</v>
      </c>
      <c r="O814" s="83">
        <f t="shared" si="442"/>
        <v>6.7857142857142852E-2</v>
      </c>
      <c r="P814" s="83">
        <f t="shared" si="442"/>
        <v>5.8608058608058608E-2</v>
      </c>
      <c r="Q814" s="83">
        <f t="shared" si="442"/>
        <v>3.90625E-2</v>
      </c>
      <c r="R814" s="83">
        <f t="shared" si="442"/>
        <v>8.2677165354330714E-2</v>
      </c>
      <c r="S814" s="83">
        <f t="shared" si="442"/>
        <v>5.9322033898305086E-2</v>
      </c>
      <c r="T814" s="83">
        <f t="shared" si="442"/>
        <v>8.5585585585585586E-2</v>
      </c>
      <c r="U814" s="44">
        <f t="shared" si="443"/>
        <v>5.1223340015488769E-2</v>
      </c>
    </row>
    <row r="815" spans="1:21" ht="18" thickBot="1" x14ac:dyDescent="0.25">
      <c r="A815" s="81">
        <v>4</v>
      </c>
      <c r="B815" s="94" t="s">
        <v>42</v>
      </c>
      <c r="C815" s="83">
        <f t="shared" si="442"/>
        <v>2.4539877300613498E-2</v>
      </c>
      <c r="D815" s="83">
        <f t="shared" si="442"/>
        <v>-5.1546391752577319E-3</v>
      </c>
      <c r="E815" s="83">
        <f t="shared" si="442"/>
        <v>1.507537688442211E-2</v>
      </c>
      <c r="F815" s="83">
        <f t="shared" si="442"/>
        <v>6.8965517241379309E-2</v>
      </c>
      <c r="G815" s="83">
        <f t="shared" si="442"/>
        <v>2.8571428571428571E-2</v>
      </c>
      <c r="H815" s="83">
        <f t="shared" si="442"/>
        <v>3.1674208144796379E-2</v>
      </c>
      <c r="I815" s="83">
        <f t="shared" si="442"/>
        <v>9.1743119266055051E-3</v>
      </c>
      <c r="J815" s="83">
        <f t="shared" si="442"/>
        <v>-8.8888888888888889E-3</v>
      </c>
      <c r="K815" s="83">
        <f t="shared" si="442"/>
        <v>-8.8495575221238937E-3</v>
      </c>
      <c r="L815" s="83">
        <f t="shared" si="442"/>
        <v>2.8340080971659919E-2</v>
      </c>
      <c r="M815" s="83">
        <f t="shared" si="442"/>
        <v>4.8000000000000001E-2</v>
      </c>
      <c r="N815" s="83">
        <f t="shared" si="442"/>
        <v>1.953125E-2</v>
      </c>
      <c r="O815" s="83">
        <f t="shared" si="442"/>
        <v>7.8125E-3</v>
      </c>
      <c r="P815" s="83">
        <f t="shared" si="442"/>
        <v>6.1302681992337162E-2</v>
      </c>
      <c r="Q815" s="83">
        <f t="shared" si="442"/>
        <v>7.0038910505836577E-2</v>
      </c>
      <c r="R815" s="83">
        <f t="shared" si="442"/>
        <v>1.6260162601626018E-2</v>
      </c>
      <c r="S815" s="83">
        <f t="shared" si="442"/>
        <v>5.5793991416309016E-2</v>
      </c>
      <c r="T815" s="83">
        <f t="shared" si="442"/>
        <v>8.1081081081081086E-2</v>
      </c>
      <c r="U815" s="44">
        <f t="shared" si="443"/>
        <v>2.7187483057102561E-2</v>
      </c>
    </row>
    <row r="816" spans="1:21" ht="18" thickBot="1" x14ac:dyDescent="0.25">
      <c r="A816" s="81">
        <v>5</v>
      </c>
      <c r="B816" s="94" t="s">
        <v>42</v>
      </c>
      <c r="C816" s="83">
        <f t="shared" si="442"/>
        <v>-0.64457831325301207</v>
      </c>
      <c r="D816" s="83">
        <f t="shared" si="442"/>
        <v>-0.61006289308176098</v>
      </c>
      <c r="E816" s="83">
        <f t="shared" si="442"/>
        <v>5.6410256410256411E-2</v>
      </c>
      <c r="F816" s="83">
        <f t="shared" si="442"/>
        <v>5.6122448979591837E-2</v>
      </c>
      <c r="G816" s="83">
        <f t="shared" si="442"/>
        <v>1.8518518518518517E-2</v>
      </c>
      <c r="H816" s="83">
        <f t="shared" si="442"/>
        <v>7.3529411764705885E-2</v>
      </c>
      <c r="I816" s="83">
        <f t="shared" si="442"/>
        <v>9.3457943925233638E-3</v>
      </c>
      <c r="J816" s="83">
        <f t="shared" si="442"/>
        <v>2.7777777777777776E-2</v>
      </c>
      <c r="K816" s="83">
        <f t="shared" si="442"/>
        <v>7.4889867841409691E-2</v>
      </c>
      <c r="L816" s="83">
        <f t="shared" si="442"/>
        <v>5.2631578947368418E-2</v>
      </c>
      <c r="M816" s="83">
        <f t="shared" si="442"/>
        <v>6.25E-2</v>
      </c>
      <c r="N816" s="83">
        <f t="shared" si="442"/>
        <v>5.8823529411764705E-2</v>
      </c>
      <c r="O816" s="83">
        <f t="shared" si="442"/>
        <v>5.1792828685258967E-2</v>
      </c>
      <c r="P816" s="83">
        <f t="shared" si="442"/>
        <v>7.4803149606299218E-2</v>
      </c>
      <c r="Q816" s="83">
        <f t="shared" si="442"/>
        <v>4.4897959183673466E-2</v>
      </c>
      <c r="R816" s="83">
        <f t="shared" si="442"/>
        <v>8.3682008368200833E-2</v>
      </c>
      <c r="S816" s="83">
        <f t="shared" si="442"/>
        <v>0.11570247933884298</v>
      </c>
      <c r="T816" s="83">
        <f t="shared" si="442"/>
        <v>0.13636363636363635</v>
      </c>
      <c r="U816" s="44">
        <f t="shared" si="443"/>
        <v>-2.3130211594622432E-2</v>
      </c>
    </row>
    <row r="817" spans="1:21" ht="18" thickBot="1" x14ac:dyDescent="0.25">
      <c r="A817" s="81">
        <v>6</v>
      </c>
      <c r="B817" s="94" t="s">
        <v>42</v>
      </c>
      <c r="C817" s="83">
        <f t="shared" si="442"/>
        <v>-0.54347826086956519</v>
      </c>
      <c r="D817" s="83">
        <f t="shared" si="442"/>
        <v>-0.38461538461538464</v>
      </c>
      <c r="E817" s="83">
        <f t="shared" si="442"/>
        <v>-0.4453125</v>
      </c>
      <c r="F817" s="83">
        <f t="shared" si="442"/>
        <v>-1.3478260869565217</v>
      </c>
      <c r="G817" s="83">
        <f t="shared" si="442"/>
        <v>-0.62702702702702706</v>
      </c>
      <c r="H817" s="83">
        <f t="shared" si="442"/>
        <v>-0.60377358490566035</v>
      </c>
      <c r="I817" s="83">
        <f t="shared" si="442"/>
        <v>-0.60846560846560849</v>
      </c>
      <c r="J817" s="83">
        <f t="shared" si="442"/>
        <v>-0.45754716981132076</v>
      </c>
      <c r="K817" s="83">
        <f t="shared" si="442"/>
        <v>-0.50952380952380949</v>
      </c>
      <c r="L817" s="83">
        <f t="shared" si="442"/>
        <v>-0.580952380952381</v>
      </c>
      <c r="M817" s="83">
        <f t="shared" si="442"/>
        <v>-0.55092592592592593</v>
      </c>
      <c r="N817" s="83">
        <f t="shared" si="442"/>
        <v>-0.56444444444444442</v>
      </c>
      <c r="O817" s="83">
        <f t="shared" si="442"/>
        <v>-0.4375</v>
      </c>
      <c r="P817" s="83">
        <f t="shared" si="442"/>
        <v>-0.35294117647058826</v>
      </c>
      <c r="Q817" s="83">
        <f t="shared" si="442"/>
        <v>-0.39148936170212767</v>
      </c>
      <c r="R817" s="83">
        <f t="shared" si="442"/>
        <v>-0.46581196581196582</v>
      </c>
      <c r="S817" s="83">
        <f t="shared" si="442"/>
        <v>-0.35159817351598172</v>
      </c>
      <c r="T817" s="83">
        <f t="shared" si="442"/>
        <v>-0.42523364485981308</v>
      </c>
      <c r="U817" s="44">
        <f t="shared" si="443"/>
        <v>-0.54254310947048889</v>
      </c>
    </row>
    <row r="818" spans="1:21" ht="18" thickBot="1" x14ac:dyDescent="0.25">
      <c r="A818" s="81">
        <v>7</v>
      </c>
      <c r="B818" s="94" t="s">
        <v>42</v>
      </c>
      <c r="C818" s="83">
        <f t="shared" si="442"/>
        <v>9.3495934959349589E-2</v>
      </c>
      <c r="D818" s="83">
        <f t="shared" si="442"/>
        <v>-5.6338028169014086E-2</v>
      </c>
      <c r="E818" s="83">
        <f t="shared" si="442"/>
        <v>0.10052910052910052</v>
      </c>
      <c r="F818" s="83">
        <f t="shared" si="442"/>
        <v>-2.7027027027027029E-3</v>
      </c>
      <c r="G818" s="83">
        <f t="shared" si="442"/>
        <v>0.36342592592592593</v>
      </c>
      <c r="H818" s="83">
        <f t="shared" si="442"/>
        <v>5.647840531561462E-2</v>
      </c>
      <c r="I818" s="83">
        <f t="shared" si="442"/>
        <v>9.7058823529411767E-2</v>
      </c>
      <c r="J818" s="83">
        <f t="shared" si="442"/>
        <v>2.9605263157894735E-2</v>
      </c>
      <c r="K818" s="83">
        <f t="shared" si="442"/>
        <v>6.7961165048543687E-2</v>
      </c>
      <c r="L818" s="83">
        <f t="shared" si="442"/>
        <v>4.1009463722397478E-2</v>
      </c>
      <c r="M818" s="83">
        <f t="shared" si="442"/>
        <v>6.0240963855421686E-2</v>
      </c>
      <c r="N818" s="83">
        <f t="shared" si="442"/>
        <v>5.9701492537313432E-2</v>
      </c>
      <c r="O818" s="83">
        <f t="shared" si="442"/>
        <v>5.9659090909090912E-2</v>
      </c>
      <c r="P818" s="83">
        <f t="shared" si="442"/>
        <v>7.1428571428571425E-2</v>
      </c>
      <c r="Q818" s="83">
        <f t="shared" si="442"/>
        <v>-3.4161490683229816E-2</v>
      </c>
      <c r="R818" s="83">
        <f t="shared" si="442"/>
        <v>1.5290519877675841E-2</v>
      </c>
      <c r="S818" s="83">
        <f t="shared" si="442"/>
        <v>8.7463556851311949E-2</v>
      </c>
      <c r="T818" s="83">
        <f t="shared" si="442"/>
        <v>4.0540540540540543E-2</v>
      </c>
      <c r="U818" s="44">
        <f t="shared" si="443"/>
        <v>6.5302709181922172E-2</v>
      </c>
    </row>
    <row r="819" spans="1:21" ht="18" thickBot="1" x14ac:dyDescent="0.25">
      <c r="A819" s="81">
        <v>8</v>
      </c>
      <c r="B819" s="94" t="s">
        <v>42</v>
      </c>
      <c r="C819" s="83">
        <f t="shared" si="442"/>
        <v>0.1407035175879397</v>
      </c>
      <c r="D819" s="83">
        <f t="shared" si="442"/>
        <v>0.21973094170403587</v>
      </c>
      <c r="E819" s="83">
        <f t="shared" si="442"/>
        <v>0.12888888888888889</v>
      </c>
      <c r="F819" s="83">
        <f t="shared" si="442"/>
        <v>0.35588235294117648</v>
      </c>
      <c r="G819" s="83">
        <f t="shared" si="442"/>
        <v>0.41509433962264153</v>
      </c>
      <c r="H819" s="83">
        <f t="shared" si="442"/>
        <v>0.14909090909090908</v>
      </c>
      <c r="I819" s="83">
        <f t="shared" si="442"/>
        <v>0.13028169014084506</v>
      </c>
      <c r="J819" s="83">
        <f t="shared" si="442"/>
        <v>0.14983713355048861</v>
      </c>
      <c r="K819" s="83">
        <f t="shared" si="442"/>
        <v>0.17288135593220338</v>
      </c>
      <c r="L819" s="83">
        <f t="shared" si="442"/>
        <v>0.14930555555555555</v>
      </c>
      <c r="M819" s="83">
        <f t="shared" si="442"/>
        <v>0.18092105263157895</v>
      </c>
      <c r="N819" s="83">
        <f t="shared" si="442"/>
        <v>0.17628205128205129</v>
      </c>
      <c r="O819" s="83">
        <f t="shared" si="442"/>
        <v>0.22222222222222221</v>
      </c>
      <c r="P819" s="83">
        <f t="shared" si="442"/>
        <v>0.33836858006042297</v>
      </c>
      <c r="Q819" s="83">
        <f t="shared" si="442"/>
        <v>0.16387959866220736</v>
      </c>
      <c r="R819" s="83">
        <f t="shared" si="442"/>
        <v>0.1891891891891892</v>
      </c>
      <c r="S819" s="83">
        <f t="shared" si="442"/>
        <v>0.14906832298136646</v>
      </c>
      <c r="T819" s="83">
        <f t="shared" si="442"/>
        <v>0.18210862619808307</v>
      </c>
      <c r="U819" s="44">
        <f t="shared" si="443"/>
        <v>0.20186045306139541</v>
      </c>
    </row>
    <row r="820" spans="1:21" ht="18" thickBot="1" x14ac:dyDescent="0.25">
      <c r="A820" s="81">
        <v>9</v>
      </c>
      <c r="B820" s="94" t="s">
        <v>42</v>
      </c>
      <c r="C820" s="83">
        <f t="shared" si="442"/>
        <v>7.5342465753424653E-2</v>
      </c>
      <c r="D820" s="83">
        <f t="shared" si="442"/>
        <v>7.6023391812865493E-2</v>
      </c>
      <c r="E820" s="83">
        <f t="shared" si="442"/>
        <v>2.8735632183908046E-2</v>
      </c>
      <c r="F820" s="83">
        <f t="shared" si="442"/>
        <v>5.1020408163265307E-2</v>
      </c>
      <c r="G820" s="83">
        <f t="shared" si="442"/>
        <v>8.2191780821917804E-2</v>
      </c>
      <c r="H820" s="83">
        <f t="shared" si="442"/>
        <v>4.6082949308755762E-2</v>
      </c>
      <c r="I820" s="83">
        <f t="shared" si="442"/>
        <v>6.8376068376068383E-2</v>
      </c>
      <c r="J820" s="83">
        <f t="shared" si="442"/>
        <v>6.0728744939271252E-2</v>
      </c>
      <c r="K820" s="83">
        <f t="shared" si="442"/>
        <v>8.0459770114942528E-2</v>
      </c>
      <c r="L820" s="83">
        <f t="shared" si="442"/>
        <v>2.4590163934426229E-2</v>
      </c>
      <c r="M820" s="83">
        <f t="shared" si="442"/>
        <v>4.4897959183673466E-2</v>
      </c>
      <c r="N820" s="83">
        <f t="shared" si="442"/>
        <v>6.8273092369477914E-2</v>
      </c>
      <c r="O820" s="83">
        <f t="shared" si="442"/>
        <v>6.2256809338521402E-2</v>
      </c>
      <c r="P820" s="83">
        <f t="shared" si="442"/>
        <v>4.0816326530612242E-2</v>
      </c>
      <c r="Q820" s="83">
        <f t="shared" si="442"/>
        <v>-0.1004566210045662</v>
      </c>
      <c r="R820" s="83">
        <f t="shared" si="442"/>
        <v>6.4000000000000001E-2</v>
      </c>
      <c r="S820" s="83">
        <f t="shared" si="442"/>
        <v>4.0740740740740744E-2</v>
      </c>
      <c r="T820" s="83">
        <f t="shared" si="442"/>
        <v>6.9343065693430656E-2</v>
      </c>
      <c r="U820" s="44">
        <f t="shared" si="443"/>
        <v>4.7887040151017947E-2</v>
      </c>
    </row>
    <row r="821" spans="1:21" ht="18" thickBot="1" x14ac:dyDescent="0.25">
      <c r="A821" s="81">
        <v>10</v>
      </c>
      <c r="B821" s="94" t="s">
        <v>42</v>
      </c>
      <c r="C821" s="83">
        <f t="shared" si="442"/>
        <v>0.1366906474820144</v>
      </c>
      <c r="D821" s="83">
        <f t="shared" si="442"/>
        <v>5.9259259259259262E-2</v>
      </c>
      <c r="E821" s="83">
        <f t="shared" si="442"/>
        <v>5.6962025316455694E-2</v>
      </c>
      <c r="F821" s="83">
        <f t="shared" si="442"/>
        <v>0.13017751479289941</v>
      </c>
      <c r="G821" s="83">
        <f t="shared" si="442"/>
        <v>5.9139784946236562E-2</v>
      </c>
      <c r="H821" s="83">
        <f t="shared" si="442"/>
        <v>9.950248756218906E-2</v>
      </c>
      <c r="I821" s="83">
        <f t="shared" si="442"/>
        <v>5.3140096618357488E-2</v>
      </c>
      <c r="J821" s="83">
        <f t="shared" si="442"/>
        <v>5.0458715596330278E-2</v>
      </c>
      <c r="K821" s="83">
        <f t="shared" si="442"/>
        <v>4.3103448275862072E-2</v>
      </c>
      <c r="L821" s="83">
        <f t="shared" si="442"/>
        <v>-3.3333333333333333E-2</v>
      </c>
      <c r="M821" s="83">
        <f t="shared" si="442"/>
        <v>7.1428571428571425E-2</v>
      </c>
      <c r="N821" s="83">
        <f t="shared" si="442"/>
        <v>3.4188034188034191E-2</v>
      </c>
      <c r="O821" s="83">
        <f t="shared" si="442"/>
        <v>6.4655172413793108E-2</v>
      </c>
      <c r="P821" s="83">
        <f t="shared" si="442"/>
        <v>2.9045643153526972E-2</v>
      </c>
      <c r="Q821" s="83">
        <f t="shared" si="442"/>
        <v>9.7872340425531917E-2</v>
      </c>
      <c r="R821" s="83">
        <f t="shared" si="442"/>
        <v>3.7344398340248962E-2</v>
      </c>
      <c r="S821" s="83">
        <f t="shared" si="442"/>
        <v>0.11965811965811966</v>
      </c>
      <c r="T821" s="83">
        <f t="shared" si="442"/>
        <v>3.8610038610038609E-2</v>
      </c>
      <c r="U821" s="44">
        <f t="shared" si="443"/>
        <v>6.5252525066123362E-2</v>
      </c>
    </row>
    <row r="822" spans="1:21" ht="18" thickBot="1" x14ac:dyDescent="0.25">
      <c r="A822" s="81">
        <v>11</v>
      </c>
      <c r="B822" s="94" t="s">
        <v>42</v>
      </c>
      <c r="C822" s="83">
        <f t="shared" si="442"/>
        <v>0.12056737588652482</v>
      </c>
      <c r="D822" s="83">
        <f t="shared" si="442"/>
        <v>6.6666666666666666E-2</v>
      </c>
      <c r="E822" s="83">
        <f t="shared" si="442"/>
        <v>7.0866141732283464E-2</v>
      </c>
      <c r="F822" s="83">
        <f t="shared" si="442"/>
        <v>5.3691275167785234E-2</v>
      </c>
      <c r="G822" s="83">
        <f t="shared" si="442"/>
        <v>0.10884353741496598</v>
      </c>
      <c r="H822" s="83">
        <f t="shared" si="442"/>
        <v>3.4285714285714287E-2</v>
      </c>
      <c r="I822" s="83">
        <f t="shared" si="442"/>
        <v>2.2099447513812154E-2</v>
      </c>
      <c r="J822" s="83">
        <f t="shared" si="442"/>
        <v>5.1020408163265307E-2</v>
      </c>
      <c r="K822" s="83">
        <f t="shared" si="442"/>
        <v>4.8309178743961352E-2</v>
      </c>
      <c r="L822" s="83">
        <f t="shared" si="442"/>
        <v>2.2522522522522521E-2</v>
      </c>
      <c r="M822" s="83">
        <f t="shared" si="442"/>
        <v>2.4193548387096774E-2</v>
      </c>
      <c r="N822" s="83">
        <f t="shared" si="442"/>
        <v>4.5248868778280542E-2</v>
      </c>
      <c r="O822" s="83">
        <f t="shared" si="442"/>
        <v>4.8672566371681415E-2</v>
      </c>
      <c r="P822" s="83">
        <f t="shared" si="442"/>
        <v>3.2258064516129031E-2</v>
      </c>
      <c r="Q822" s="83">
        <f t="shared" si="442"/>
        <v>3.4188034188034191E-2</v>
      </c>
      <c r="R822" s="83">
        <f t="shared" si="442"/>
        <v>4.716981132075472E-2</v>
      </c>
      <c r="S822" s="83">
        <f t="shared" si="442"/>
        <v>6.0344827586206899E-2</v>
      </c>
      <c r="T822" s="83">
        <f t="shared" si="442"/>
        <v>6.3106796116504854E-2</v>
      </c>
      <c r="U822" s="44">
        <f t="shared" si="443"/>
        <v>5.2408705249746189E-2</v>
      </c>
    </row>
    <row r="823" spans="1:21" ht="18" thickBot="1" x14ac:dyDescent="0.25">
      <c r="A823" s="81">
        <v>12</v>
      </c>
      <c r="B823" s="94" t="s">
        <v>42</v>
      </c>
      <c r="C823" s="83">
        <f t="shared" si="442"/>
        <v>9.6774193548387094E-2</v>
      </c>
      <c r="D823" s="83">
        <f t="shared" si="442"/>
        <v>7.2580645161290328E-2</v>
      </c>
      <c r="E823" s="83">
        <f t="shared" si="442"/>
        <v>8.9285714285714281E-3</v>
      </c>
      <c r="F823" s="83">
        <f t="shared" si="442"/>
        <v>4.2372881355932202E-2</v>
      </c>
      <c r="G823" s="83">
        <f t="shared" si="442"/>
        <v>1.4184397163120567E-2</v>
      </c>
      <c r="H823" s="83">
        <f t="shared" si="442"/>
        <v>1.5267175572519083E-2</v>
      </c>
      <c r="I823" s="83">
        <f t="shared" si="442"/>
        <v>3.5502958579881658E-2</v>
      </c>
      <c r="J823" s="83">
        <f t="shared" si="442"/>
        <v>3.3898305084745763E-2</v>
      </c>
      <c r="K823" s="83">
        <f t="shared" si="442"/>
        <v>5.9139784946236562E-2</v>
      </c>
      <c r="L823" s="83">
        <f t="shared" si="442"/>
        <v>7.1065989847715741E-2</v>
      </c>
      <c r="M823" s="83">
        <f t="shared" si="442"/>
        <v>1.3824884792626729E-2</v>
      </c>
      <c r="N823" s="83">
        <f t="shared" si="442"/>
        <v>2.4793388429752067E-2</v>
      </c>
      <c r="O823" s="83">
        <f t="shared" si="442"/>
        <v>3.7914691943127965E-2</v>
      </c>
      <c r="P823" s="83">
        <f t="shared" si="442"/>
        <v>9.3023255813953487E-3</v>
      </c>
      <c r="Q823" s="83">
        <f t="shared" si="442"/>
        <v>6.6666666666666666E-2</v>
      </c>
      <c r="R823" s="83">
        <f t="shared" si="442"/>
        <v>6.637168141592921E-2</v>
      </c>
      <c r="S823" s="83">
        <f t="shared" si="442"/>
        <v>4.9504950495049507E-2</v>
      </c>
      <c r="T823" s="83">
        <f t="shared" si="442"/>
        <v>4.5871559633027525E-3</v>
      </c>
      <c r="U823" s="44">
        <f t="shared" si="443"/>
        <v>4.224079364782047E-2</v>
      </c>
    </row>
    <row r="824" spans="1:21" ht="18" thickBot="1" x14ac:dyDescent="0.25">
      <c r="A824" s="84" t="s">
        <v>47</v>
      </c>
      <c r="B824" s="85" t="s">
        <v>57</v>
      </c>
      <c r="C824" s="95" t="s">
        <v>46</v>
      </c>
      <c r="D824" s="95" t="s">
        <v>46</v>
      </c>
      <c r="E824" s="95" t="s">
        <v>46</v>
      </c>
      <c r="F824" s="86">
        <f t="shared" ref="F824:T824" si="444">(B764-F768)/B764</f>
        <v>0.18141592920353983</v>
      </c>
      <c r="G824" s="86">
        <f t="shared" si="444"/>
        <v>0.17829457364341086</v>
      </c>
      <c r="H824" s="86">
        <f t="shared" si="444"/>
        <v>0.20588235294117646</v>
      </c>
      <c r="I824" s="86">
        <f t="shared" si="444"/>
        <v>0.10548523206751055</v>
      </c>
      <c r="J824" s="86">
        <f t="shared" si="444"/>
        <v>0.11016949152542373</v>
      </c>
      <c r="K824" s="86">
        <f t="shared" si="444"/>
        <v>0.16666666666666666</v>
      </c>
      <c r="L824" s="86">
        <f t="shared" si="444"/>
        <v>0.10743801652892562</v>
      </c>
      <c r="M824" s="86">
        <f t="shared" si="444"/>
        <v>0.15730337078651685</v>
      </c>
      <c r="N824" s="86">
        <f t="shared" si="444"/>
        <v>0.16417910447761194</v>
      </c>
      <c r="O824" s="86">
        <f t="shared" si="444"/>
        <v>9.5057034220532313E-2</v>
      </c>
      <c r="P824" s="86">
        <f t="shared" si="444"/>
        <v>0.17832167832167833</v>
      </c>
      <c r="Q824" s="86">
        <f t="shared" si="444"/>
        <v>0.18181818181818182</v>
      </c>
      <c r="R824" s="86">
        <f t="shared" si="444"/>
        <v>0.23426573426573427</v>
      </c>
      <c r="S824" s="86">
        <f t="shared" si="444"/>
        <v>0.2074074074074074</v>
      </c>
      <c r="T824" s="83">
        <f t="shared" si="444"/>
        <v>0.32384341637010677</v>
      </c>
      <c r="U824" s="44">
        <f t="shared" si="443"/>
        <v>0.16240748384816547</v>
      </c>
    </row>
    <row r="825" spans="1:21" ht="35" thickBot="1" x14ac:dyDescent="0.25">
      <c r="A825" s="84" t="s">
        <v>48</v>
      </c>
      <c r="B825" s="85"/>
      <c r="C825" s="86"/>
      <c r="D825" s="86"/>
      <c r="E825" s="86"/>
      <c r="F825" s="86"/>
      <c r="G825" s="86"/>
      <c r="H825" s="86"/>
      <c r="I825" s="86"/>
      <c r="J825" s="86">
        <f t="shared" ref="J825:T825" si="445">AVERAGE(F824:J824)</f>
        <v>0.1562495158762123</v>
      </c>
      <c r="K825" s="86">
        <f t="shared" si="445"/>
        <v>0.15329966336883766</v>
      </c>
      <c r="L825" s="86">
        <f t="shared" si="445"/>
        <v>0.13912835194594059</v>
      </c>
      <c r="M825" s="86">
        <f t="shared" si="445"/>
        <v>0.12941255551500869</v>
      </c>
      <c r="N825" s="86">
        <f t="shared" si="445"/>
        <v>0.14115132999702898</v>
      </c>
      <c r="O825" s="86">
        <f t="shared" si="445"/>
        <v>0.13812883853605068</v>
      </c>
      <c r="P825" s="86">
        <f t="shared" si="445"/>
        <v>0.14045984086705304</v>
      </c>
      <c r="Q825" s="86">
        <f t="shared" si="445"/>
        <v>0.15533587392490428</v>
      </c>
      <c r="R825" s="86">
        <f t="shared" si="445"/>
        <v>0.17072834662074773</v>
      </c>
      <c r="S825" s="86">
        <f t="shared" si="445"/>
        <v>0.17937400720670682</v>
      </c>
      <c r="T825" s="83">
        <f t="shared" si="445"/>
        <v>0.22513128363662172</v>
      </c>
      <c r="U825" s="44">
        <f t="shared" si="443"/>
        <v>0.15032683238584904</v>
      </c>
    </row>
    <row r="826" spans="1:21" ht="18" thickBot="1" x14ac:dyDescent="0.25">
      <c r="A826" s="84" t="s">
        <v>54</v>
      </c>
      <c r="B826" s="85" t="s">
        <v>57</v>
      </c>
      <c r="C826" s="95" t="s">
        <v>46</v>
      </c>
      <c r="D826" s="95" t="s">
        <v>46</v>
      </c>
      <c r="E826" s="95" t="s">
        <v>46</v>
      </c>
      <c r="F826" s="95" t="s">
        <v>46</v>
      </c>
      <c r="G826" s="89">
        <f t="shared" ref="G826:T826" si="446">(B770-G775)/B770</f>
        <v>0.30150753768844218</v>
      </c>
      <c r="H826" s="89">
        <f t="shared" si="446"/>
        <v>0.42152466367713004</v>
      </c>
      <c r="I826" s="89">
        <f t="shared" si="446"/>
        <v>0.27555555555555555</v>
      </c>
      <c r="J826" s="89">
        <f t="shared" si="446"/>
        <v>0.49705882352941178</v>
      </c>
      <c r="K826" s="89">
        <f t="shared" si="446"/>
        <v>0.52830188679245282</v>
      </c>
      <c r="L826" s="89">
        <f t="shared" si="446"/>
        <v>0.33454545454545453</v>
      </c>
      <c r="M826" s="89">
        <f t="shared" si="446"/>
        <v>0.24647887323943662</v>
      </c>
      <c r="N826" s="89">
        <f t="shared" si="446"/>
        <v>0.23127035830618892</v>
      </c>
      <c r="O826" s="89">
        <f t="shared" si="446"/>
        <v>0.31186440677966104</v>
      </c>
      <c r="P826" s="89">
        <f t="shared" si="446"/>
        <v>0.26041666666666669</v>
      </c>
      <c r="Q826" s="89">
        <f t="shared" si="446"/>
        <v>0.35526315789473684</v>
      </c>
      <c r="R826" s="89">
        <f t="shared" si="446"/>
        <v>0.32371794871794873</v>
      </c>
      <c r="S826" s="89">
        <f t="shared" si="446"/>
        <v>0.39047619047619048</v>
      </c>
      <c r="T826" s="103">
        <f t="shared" si="446"/>
        <v>0.34441087613293053</v>
      </c>
      <c r="U826" s="44">
        <f t="shared" si="443"/>
        <v>0.34446011722071351</v>
      </c>
    </row>
    <row r="827" spans="1:21" ht="35" thickBot="1" x14ac:dyDescent="0.25">
      <c r="A827" s="88" t="s">
        <v>50</v>
      </c>
      <c r="B827" s="89"/>
      <c r="C827" s="89"/>
      <c r="D827" s="89"/>
      <c r="E827" s="89"/>
      <c r="F827" s="89"/>
      <c r="G827" s="89"/>
      <c r="H827" s="89"/>
      <c r="I827" s="89"/>
      <c r="J827" s="86"/>
      <c r="K827" s="86">
        <f t="shared" ref="K827:T827" si="447">AVERAGE(G826:K826)</f>
        <v>0.40478969344859844</v>
      </c>
      <c r="L827" s="86">
        <f t="shared" si="447"/>
        <v>0.41139727682000088</v>
      </c>
      <c r="M827" s="86">
        <f t="shared" si="447"/>
        <v>0.3763881187324622</v>
      </c>
      <c r="N827" s="86">
        <f t="shared" si="447"/>
        <v>0.36753107928258888</v>
      </c>
      <c r="O827" s="86">
        <f t="shared" si="447"/>
        <v>0.33049219593263884</v>
      </c>
      <c r="P827" s="86">
        <f t="shared" si="447"/>
        <v>0.27691515190748162</v>
      </c>
      <c r="Q827" s="86">
        <f t="shared" si="447"/>
        <v>0.28105869257733807</v>
      </c>
      <c r="R827" s="86">
        <f t="shared" si="447"/>
        <v>0.29650650767304049</v>
      </c>
      <c r="S827" s="86">
        <f t="shared" si="447"/>
        <v>0.32834767410704074</v>
      </c>
      <c r="T827" s="83">
        <f t="shared" si="447"/>
        <v>0.3348569679776946</v>
      </c>
      <c r="U827" s="44">
        <f t="shared" si="443"/>
        <v>0.34149182116457666</v>
      </c>
    </row>
    <row r="828" spans="1:21" ht="16" x14ac:dyDescent="0.2">
      <c r="A828" s="4"/>
      <c r="B828" s="6"/>
      <c r="C828" s="6"/>
      <c r="D828" s="6"/>
      <c r="E828" s="6"/>
      <c r="F828" s="6"/>
      <c r="G828" s="5"/>
      <c r="H828" s="5"/>
      <c r="I828" s="5"/>
      <c r="J828" s="5"/>
      <c r="K828" s="5"/>
      <c r="L828" s="5"/>
    </row>
    <row r="829" spans="1:21" ht="16" x14ac:dyDescent="0.2">
      <c r="A829" s="140" t="s">
        <v>123</v>
      </c>
      <c r="B829" s="141"/>
      <c r="C829" s="141"/>
      <c r="D829" s="141"/>
      <c r="E829" s="141"/>
      <c r="F829" s="141"/>
      <c r="G829" s="141"/>
      <c r="H829" s="141"/>
      <c r="I829" s="141"/>
      <c r="J829" s="141"/>
      <c r="K829" s="141"/>
      <c r="L829" s="141"/>
      <c r="M829" s="142"/>
    </row>
    <row r="830" spans="1:21" ht="17" thickBo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21" ht="18" thickBot="1" x14ac:dyDescent="0.25">
      <c r="A831" s="54"/>
      <c r="B831" s="54" t="s">
        <v>0</v>
      </c>
      <c r="C831" s="54" t="s">
        <v>1</v>
      </c>
      <c r="D831" s="54" t="s">
        <v>2</v>
      </c>
      <c r="E831" s="54" t="s">
        <v>3</v>
      </c>
      <c r="F831" s="54" t="s">
        <v>4</v>
      </c>
      <c r="G831" s="54" t="s">
        <v>5</v>
      </c>
      <c r="H831" s="54" t="s">
        <v>6</v>
      </c>
      <c r="I831" s="54" t="s">
        <v>7</v>
      </c>
      <c r="J831" s="54" t="s">
        <v>8</v>
      </c>
      <c r="K831" s="54" t="s">
        <v>9</v>
      </c>
      <c r="L831" s="54" t="s">
        <v>10</v>
      </c>
      <c r="M831" s="54" t="s">
        <v>66</v>
      </c>
      <c r="N831" s="54" t="s">
        <v>75</v>
      </c>
      <c r="O831" s="54" t="s">
        <v>76</v>
      </c>
      <c r="P831" s="54" t="s">
        <v>77</v>
      </c>
      <c r="Q831" s="54" t="s">
        <v>78</v>
      </c>
      <c r="R831" s="54" t="s">
        <v>79</v>
      </c>
      <c r="S831" s="54" t="s">
        <v>81</v>
      </c>
      <c r="T831" s="54" t="s">
        <v>87</v>
      </c>
    </row>
    <row r="832" spans="1:21" ht="18" thickBot="1" x14ac:dyDescent="0.25">
      <c r="A832" s="38" t="s">
        <v>11</v>
      </c>
      <c r="B832" s="123">
        <v>172</v>
      </c>
      <c r="C832" s="123">
        <v>191</v>
      </c>
      <c r="D832" s="123">
        <v>182</v>
      </c>
      <c r="E832" s="123">
        <v>160</v>
      </c>
      <c r="F832" s="156">
        <v>168</v>
      </c>
      <c r="G832" s="156">
        <v>155</v>
      </c>
      <c r="H832" s="156">
        <v>172</v>
      </c>
      <c r="I832" s="156">
        <v>134</v>
      </c>
      <c r="J832" s="156">
        <v>172</v>
      </c>
      <c r="K832" s="156">
        <v>157</v>
      </c>
      <c r="L832" s="156">
        <v>170</v>
      </c>
      <c r="M832" s="156">
        <v>182</v>
      </c>
      <c r="N832" s="156">
        <v>190</v>
      </c>
      <c r="O832" s="156">
        <v>176</v>
      </c>
      <c r="P832" s="156">
        <v>174</v>
      </c>
      <c r="Q832" s="156">
        <v>183</v>
      </c>
      <c r="R832" s="156">
        <v>168</v>
      </c>
      <c r="S832" s="156">
        <v>140</v>
      </c>
      <c r="T832" s="156">
        <v>155</v>
      </c>
    </row>
    <row r="833" spans="1:20" ht="17" thickBot="1" x14ac:dyDescent="0.25">
      <c r="A833" s="38">
        <v>1</v>
      </c>
      <c r="B833" s="123">
        <v>152</v>
      </c>
      <c r="C833" s="123">
        <v>169</v>
      </c>
      <c r="D833" s="123">
        <v>181</v>
      </c>
      <c r="E833" s="123">
        <v>176</v>
      </c>
      <c r="F833" s="156">
        <v>169</v>
      </c>
      <c r="G833" s="156">
        <v>171</v>
      </c>
      <c r="H833" s="156">
        <v>160</v>
      </c>
      <c r="I833" s="156">
        <v>167</v>
      </c>
      <c r="J833" s="156">
        <v>127</v>
      </c>
      <c r="K833" s="156">
        <v>170</v>
      </c>
      <c r="L833" s="156">
        <v>153</v>
      </c>
      <c r="M833" s="156">
        <v>168</v>
      </c>
      <c r="N833" s="186">
        <v>177</v>
      </c>
      <c r="O833" s="187">
        <v>188</v>
      </c>
      <c r="P833" s="186">
        <v>165</v>
      </c>
      <c r="Q833" s="187">
        <v>159</v>
      </c>
      <c r="R833" s="187">
        <v>174</v>
      </c>
      <c r="S833" s="187">
        <v>161</v>
      </c>
      <c r="T833" s="200">
        <v>143</v>
      </c>
    </row>
    <row r="834" spans="1:20" ht="17" thickBot="1" x14ac:dyDescent="0.25">
      <c r="A834" s="38">
        <v>2</v>
      </c>
      <c r="B834" s="123">
        <v>150</v>
      </c>
      <c r="C834" s="123">
        <v>146</v>
      </c>
      <c r="D834" s="123">
        <v>155</v>
      </c>
      <c r="E834" s="123">
        <v>167</v>
      </c>
      <c r="F834" s="156">
        <v>167</v>
      </c>
      <c r="G834" s="156">
        <v>164</v>
      </c>
      <c r="H834" s="156">
        <v>159</v>
      </c>
      <c r="I834" s="156">
        <v>148</v>
      </c>
      <c r="J834" s="156">
        <v>171</v>
      </c>
      <c r="K834" s="156">
        <v>125</v>
      </c>
      <c r="L834" s="156">
        <v>163</v>
      </c>
      <c r="M834" s="156">
        <v>148</v>
      </c>
      <c r="N834" s="186">
        <v>158</v>
      </c>
      <c r="O834" s="187">
        <v>165</v>
      </c>
      <c r="P834" s="186">
        <v>178</v>
      </c>
      <c r="Q834" s="187">
        <v>159</v>
      </c>
      <c r="R834" s="187">
        <v>152</v>
      </c>
      <c r="S834" s="187">
        <v>161</v>
      </c>
      <c r="T834" s="200">
        <v>145</v>
      </c>
    </row>
    <row r="835" spans="1:20" ht="17" thickBot="1" x14ac:dyDescent="0.25">
      <c r="A835" s="38">
        <v>3</v>
      </c>
      <c r="B835" s="123">
        <v>123</v>
      </c>
      <c r="C835" s="123">
        <v>144</v>
      </c>
      <c r="D835" s="123">
        <v>137</v>
      </c>
      <c r="E835" s="123">
        <v>144</v>
      </c>
      <c r="F835" s="153">
        <v>168</v>
      </c>
      <c r="G835" s="156">
        <v>158</v>
      </c>
      <c r="H835" s="156">
        <v>157</v>
      </c>
      <c r="I835" s="156">
        <v>153</v>
      </c>
      <c r="J835" s="156">
        <v>144</v>
      </c>
      <c r="K835" s="156">
        <v>162</v>
      </c>
      <c r="L835" s="156">
        <v>111</v>
      </c>
      <c r="M835" s="156">
        <v>158</v>
      </c>
      <c r="N835" s="186">
        <v>141</v>
      </c>
      <c r="O835" s="187">
        <v>154</v>
      </c>
      <c r="P835" s="186">
        <v>154</v>
      </c>
      <c r="Q835" s="187">
        <v>165</v>
      </c>
      <c r="R835" s="187">
        <v>150</v>
      </c>
      <c r="S835" s="187">
        <v>141</v>
      </c>
      <c r="T835" s="200">
        <v>145</v>
      </c>
    </row>
    <row r="836" spans="1:20" ht="17" thickBot="1" x14ac:dyDescent="0.25">
      <c r="A836" s="38">
        <v>4</v>
      </c>
      <c r="B836" s="123">
        <v>110</v>
      </c>
      <c r="C836" s="123">
        <v>120</v>
      </c>
      <c r="D836" s="123">
        <v>127</v>
      </c>
      <c r="E836" s="123">
        <v>125</v>
      </c>
      <c r="F836" s="156">
        <v>134</v>
      </c>
      <c r="G836" s="156">
        <v>164</v>
      </c>
      <c r="H836" s="156">
        <v>146</v>
      </c>
      <c r="I836" s="156">
        <v>152</v>
      </c>
      <c r="J836" s="156">
        <v>146</v>
      </c>
      <c r="K836" s="156">
        <v>140</v>
      </c>
      <c r="L836" s="156">
        <v>164</v>
      </c>
      <c r="M836" s="156">
        <v>109</v>
      </c>
      <c r="N836" s="186">
        <v>155</v>
      </c>
      <c r="O836" s="187">
        <v>132</v>
      </c>
      <c r="P836" s="186">
        <v>147</v>
      </c>
      <c r="Q836" s="187">
        <v>152</v>
      </c>
      <c r="R836" s="187">
        <v>157</v>
      </c>
      <c r="S836" s="187">
        <v>133</v>
      </c>
      <c r="T836" s="200">
        <v>142</v>
      </c>
    </row>
    <row r="837" spans="1:20" ht="17" thickBot="1" x14ac:dyDescent="0.25">
      <c r="A837" s="38">
        <v>5</v>
      </c>
      <c r="B837" s="123">
        <v>93</v>
      </c>
      <c r="C837" s="123">
        <v>107</v>
      </c>
      <c r="D837" s="123">
        <v>119</v>
      </c>
      <c r="E837" s="123">
        <v>120</v>
      </c>
      <c r="F837" s="156">
        <v>121</v>
      </c>
      <c r="G837" s="156">
        <v>132</v>
      </c>
      <c r="H837" s="156">
        <v>162</v>
      </c>
      <c r="I837" s="156">
        <v>144</v>
      </c>
      <c r="J837" s="156">
        <v>149</v>
      </c>
      <c r="K837" s="156">
        <v>143</v>
      </c>
      <c r="L837" s="156">
        <v>132</v>
      </c>
      <c r="M837" s="156">
        <v>160</v>
      </c>
      <c r="N837" s="186">
        <v>106</v>
      </c>
      <c r="O837" s="187">
        <v>149</v>
      </c>
      <c r="P837" s="186">
        <v>133</v>
      </c>
      <c r="Q837" s="187">
        <v>145</v>
      </c>
      <c r="R837" s="187">
        <v>148</v>
      </c>
      <c r="S837" s="187">
        <v>148</v>
      </c>
      <c r="T837" s="200">
        <v>130</v>
      </c>
    </row>
    <row r="838" spans="1:20" ht="17" thickBot="1" x14ac:dyDescent="0.25">
      <c r="A838" s="38">
        <v>6</v>
      </c>
      <c r="B838" s="123">
        <v>133</v>
      </c>
      <c r="C838" s="123">
        <v>159</v>
      </c>
      <c r="D838" s="123">
        <v>177</v>
      </c>
      <c r="E838" s="123">
        <v>194</v>
      </c>
      <c r="F838" s="156">
        <v>174</v>
      </c>
      <c r="G838" s="156">
        <v>163</v>
      </c>
      <c r="H838" s="156">
        <v>200</v>
      </c>
      <c r="I838" s="156">
        <v>213</v>
      </c>
      <c r="J838" s="156">
        <v>204</v>
      </c>
      <c r="K838" s="156">
        <v>194</v>
      </c>
      <c r="L838" s="156">
        <v>247</v>
      </c>
      <c r="M838" s="156">
        <v>191</v>
      </c>
      <c r="N838" s="186">
        <v>211</v>
      </c>
      <c r="O838" s="187">
        <v>153</v>
      </c>
      <c r="P838" s="186">
        <v>198</v>
      </c>
      <c r="Q838" s="187">
        <v>190</v>
      </c>
      <c r="R838" s="187">
        <v>201</v>
      </c>
      <c r="S838" s="187">
        <v>179</v>
      </c>
      <c r="T838" s="200">
        <v>197</v>
      </c>
    </row>
    <row r="839" spans="1:20" ht="17" thickBot="1" x14ac:dyDescent="0.25">
      <c r="A839" s="38">
        <v>7</v>
      </c>
      <c r="B839" s="123">
        <v>131</v>
      </c>
      <c r="C839" s="123">
        <v>130</v>
      </c>
      <c r="D839" s="123">
        <v>148</v>
      </c>
      <c r="E839" s="123">
        <v>177</v>
      </c>
      <c r="F839" s="156">
        <v>183</v>
      </c>
      <c r="G839" s="156">
        <v>172</v>
      </c>
      <c r="H839" s="156">
        <v>167</v>
      </c>
      <c r="I839" s="156">
        <v>202</v>
      </c>
      <c r="J839" s="156">
        <v>216</v>
      </c>
      <c r="K839" s="156">
        <v>200</v>
      </c>
      <c r="L839" s="156">
        <v>187</v>
      </c>
      <c r="M839" s="156">
        <v>237</v>
      </c>
      <c r="N839" s="186">
        <v>192</v>
      </c>
      <c r="O839" s="187">
        <v>207</v>
      </c>
      <c r="P839" s="186">
        <v>147</v>
      </c>
      <c r="Q839" s="187">
        <v>192</v>
      </c>
      <c r="R839" s="187">
        <v>187</v>
      </c>
      <c r="S839" s="187">
        <v>192</v>
      </c>
      <c r="T839" s="200">
        <v>173</v>
      </c>
    </row>
    <row r="840" spans="1:20" ht="17" thickBot="1" x14ac:dyDescent="0.25">
      <c r="A840" s="38">
        <v>8</v>
      </c>
      <c r="B840" s="123">
        <v>90</v>
      </c>
      <c r="C840" s="123">
        <v>99</v>
      </c>
      <c r="D840" s="123">
        <v>102</v>
      </c>
      <c r="E840" s="123">
        <v>102</v>
      </c>
      <c r="F840" s="156">
        <f>72+54</f>
        <v>126</v>
      </c>
      <c r="G840" s="156">
        <v>153</v>
      </c>
      <c r="H840" s="156">
        <v>138</v>
      </c>
      <c r="I840" s="156">
        <v>139</v>
      </c>
      <c r="J840" s="156">
        <v>158</v>
      </c>
      <c r="K840" s="156">
        <v>182</v>
      </c>
      <c r="L840" s="156">
        <v>143</v>
      </c>
      <c r="M840" s="156">
        <v>145</v>
      </c>
      <c r="N840" s="186">
        <v>182</v>
      </c>
      <c r="O840" s="187">
        <v>144</v>
      </c>
      <c r="P840" s="186">
        <v>168</v>
      </c>
      <c r="Q840" s="187">
        <v>118</v>
      </c>
      <c r="R840" s="187">
        <v>177</v>
      </c>
      <c r="S840" s="187">
        <v>147</v>
      </c>
      <c r="T840" s="200">
        <v>154</v>
      </c>
    </row>
    <row r="841" spans="1:20" ht="17" thickBot="1" x14ac:dyDescent="0.25">
      <c r="A841" s="38">
        <v>9</v>
      </c>
      <c r="B841" s="123">
        <v>68</v>
      </c>
      <c r="C841" s="123">
        <v>91</v>
      </c>
      <c r="D841" s="123">
        <v>93</v>
      </c>
      <c r="E841" s="123">
        <v>96</v>
      </c>
      <c r="F841" s="156">
        <v>95</v>
      </c>
      <c r="G841" s="156">
        <v>115</v>
      </c>
      <c r="H841" s="156">
        <v>143</v>
      </c>
      <c r="I841" s="156">
        <v>126</v>
      </c>
      <c r="J841" s="156">
        <v>133</v>
      </c>
      <c r="K841" s="156">
        <v>155</v>
      </c>
      <c r="L841" s="156">
        <v>178</v>
      </c>
      <c r="M841" s="156">
        <v>135</v>
      </c>
      <c r="N841" s="186">
        <v>131</v>
      </c>
      <c r="O841" s="187">
        <v>175</v>
      </c>
      <c r="P841" s="186">
        <v>137</v>
      </c>
      <c r="Q841" s="187">
        <v>165</v>
      </c>
      <c r="R841" s="187">
        <v>114</v>
      </c>
      <c r="S841" s="187">
        <v>165</v>
      </c>
      <c r="T841" s="200">
        <v>138</v>
      </c>
    </row>
    <row r="842" spans="1:20" ht="17" thickBot="1" x14ac:dyDescent="0.25">
      <c r="A842" s="38">
        <v>10</v>
      </c>
      <c r="B842" s="123">
        <v>83</v>
      </c>
      <c r="C842" s="123">
        <v>64</v>
      </c>
      <c r="D842" s="123">
        <v>82</v>
      </c>
      <c r="E842" s="123">
        <v>83</v>
      </c>
      <c r="F842" s="156">
        <f>74+18</f>
        <v>92</v>
      </c>
      <c r="G842" s="156">
        <v>90</v>
      </c>
      <c r="H842" s="156">
        <v>105</v>
      </c>
      <c r="I842" s="156">
        <v>132</v>
      </c>
      <c r="J842" s="156">
        <v>122</v>
      </c>
      <c r="K842" s="156">
        <v>132</v>
      </c>
      <c r="L842" s="156">
        <v>147</v>
      </c>
      <c r="M842" s="156">
        <v>166</v>
      </c>
      <c r="N842" s="186">
        <v>127</v>
      </c>
      <c r="O842" s="187">
        <v>125</v>
      </c>
      <c r="P842" s="186">
        <v>163</v>
      </c>
      <c r="Q842" s="187">
        <v>136</v>
      </c>
      <c r="R842" s="187">
        <v>154</v>
      </c>
      <c r="S842" s="187">
        <v>87</v>
      </c>
      <c r="T842" s="200">
        <v>158</v>
      </c>
    </row>
    <row r="843" spans="1:20" ht="17" thickBot="1" x14ac:dyDescent="0.25">
      <c r="A843" s="38">
        <v>11</v>
      </c>
      <c r="B843" s="123">
        <v>58</v>
      </c>
      <c r="C843" s="123">
        <v>79</v>
      </c>
      <c r="D843" s="123">
        <v>53</v>
      </c>
      <c r="E843" s="123">
        <v>73</v>
      </c>
      <c r="F843" s="156">
        <v>79</v>
      </c>
      <c r="G843" s="156">
        <v>91</v>
      </c>
      <c r="H843" s="156">
        <v>88</v>
      </c>
      <c r="I843" s="156">
        <v>102</v>
      </c>
      <c r="J843" s="156">
        <v>126</v>
      </c>
      <c r="K843" s="156">
        <v>120</v>
      </c>
      <c r="L843" s="156">
        <v>122</v>
      </c>
      <c r="M843" s="156">
        <v>133</v>
      </c>
      <c r="N843" s="186">
        <v>157</v>
      </c>
      <c r="O843" s="187">
        <v>116</v>
      </c>
      <c r="P843" s="186">
        <v>117</v>
      </c>
      <c r="Q843" s="187">
        <v>153</v>
      </c>
      <c r="R843" s="187">
        <v>124</v>
      </c>
      <c r="S843" s="187">
        <v>136</v>
      </c>
      <c r="T843" s="200">
        <v>80</v>
      </c>
    </row>
    <row r="844" spans="1:20" ht="17" thickBot="1" x14ac:dyDescent="0.25">
      <c r="A844" s="38">
        <v>12</v>
      </c>
      <c r="B844" s="123">
        <v>56</v>
      </c>
      <c r="C844" s="123">
        <v>58</v>
      </c>
      <c r="D844" s="123">
        <v>79</v>
      </c>
      <c r="E844" s="123">
        <v>49</v>
      </c>
      <c r="F844" s="156">
        <v>70</v>
      </c>
      <c r="G844" s="156">
        <v>79</v>
      </c>
      <c r="H844" s="156">
        <v>92</v>
      </c>
      <c r="I844" s="156">
        <v>86</v>
      </c>
      <c r="J844" s="156">
        <v>106</v>
      </c>
      <c r="K844" s="156">
        <v>126</v>
      </c>
      <c r="L844" s="156">
        <v>109</v>
      </c>
      <c r="M844" s="156">
        <v>115</v>
      </c>
      <c r="N844" s="186">
        <v>120</v>
      </c>
      <c r="O844" s="187">
        <v>150</v>
      </c>
      <c r="P844" s="186">
        <v>113</v>
      </c>
      <c r="Q844" s="187">
        <v>116</v>
      </c>
      <c r="R844" s="187">
        <v>145</v>
      </c>
      <c r="S844" s="187">
        <v>107</v>
      </c>
      <c r="T844" s="200">
        <v>135</v>
      </c>
    </row>
    <row r="845" spans="1:20" ht="18" thickBot="1" x14ac:dyDescent="0.25">
      <c r="A845" s="38" t="s">
        <v>13</v>
      </c>
      <c r="B845" s="123"/>
      <c r="C845" s="123"/>
      <c r="D845" s="123"/>
      <c r="E845" s="123"/>
      <c r="F845" s="156"/>
      <c r="G845" s="156"/>
      <c r="H845" s="156"/>
      <c r="I845" s="156"/>
      <c r="J845" s="156"/>
      <c r="K845" s="156"/>
      <c r="L845" s="156"/>
      <c r="M845" s="156"/>
      <c r="N845" s="156"/>
      <c r="O845" s="156"/>
      <c r="P845" s="156"/>
      <c r="Q845" s="156"/>
      <c r="R845" s="156"/>
      <c r="S845" s="156"/>
      <c r="T845" s="156"/>
    </row>
    <row r="846" spans="1:20" ht="18" thickBot="1" x14ac:dyDescent="0.25">
      <c r="A846" s="60" t="s">
        <v>14</v>
      </c>
      <c r="B846" s="159">
        <f>SUM(B832:B844)</f>
        <v>1419</v>
      </c>
      <c r="C846" s="159">
        <f>SUM(C832:C844)</f>
        <v>1557</v>
      </c>
      <c r="D846" s="159">
        <f>SUM(D832:D844)</f>
        <v>1635</v>
      </c>
      <c r="E846" s="159">
        <f>SUM(E832:E844)</f>
        <v>1666</v>
      </c>
      <c r="F846" s="159">
        <f t="shared" ref="F846:K846" si="448">SUM(F832:F844)</f>
        <v>1746</v>
      </c>
      <c r="G846" s="159">
        <f t="shared" si="448"/>
        <v>1807</v>
      </c>
      <c r="H846" s="159">
        <f t="shared" si="448"/>
        <v>1889</v>
      </c>
      <c r="I846" s="159">
        <f t="shared" si="448"/>
        <v>1898</v>
      </c>
      <c r="J846" s="159">
        <f t="shared" si="448"/>
        <v>1974</v>
      </c>
      <c r="K846" s="159">
        <f t="shared" si="448"/>
        <v>2006</v>
      </c>
      <c r="L846" s="159">
        <f t="shared" ref="L846:Q846" si="449">SUM(L832:L844)</f>
        <v>2026</v>
      </c>
      <c r="M846" s="159">
        <f t="shared" si="449"/>
        <v>2047</v>
      </c>
      <c r="N846" s="159">
        <f t="shared" si="449"/>
        <v>2047</v>
      </c>
      <c r="O846" s="159">
        <f t="shared" si="449"/>
        <v>2034</v>
      </c>
      <c r="P846" s="159">
        <f t="shared" si="449"/>
        <v>1994</v>
      </c>
      <c r="Q846" s="159">
        <f t="shared" si="449"/>
        <v>2033</v>
      </c>
      <c r="R846" s="159">
        <f t="shared" ref="R846:S846" si="450">SUM(R832:R844)</f>
        <v>2051</v>
      </c>
      <c r="S846" s="159">
        <f t="shared" si="450"/>
        <v>1897</v>
      </c>
      <c r="T846" s="199">
        <f t="shared" ref="T846" si="451">SUM(T832:T844)</f>
        <v>1895</v>
      </c>
    </row>
    <row r="847" spans="1:20" ht="35" thickBot="1" x14ac:dyDescent="0.25">
      <c r="A847" s="60" t="s">
        <v>51</v>
      </c>
      <c r="B847" s="149"/>
      <c r="C847" s="160">
        <f>((C846-B846)/B846)</f>
        <v>9.7251585623678652E-2</v>
      </c>
      <c r="D847" s="160">
        <f>((D846-C846)/C846)</f>
        <v>5.0096339113680152E-2</v>
      </c>
      <c r="E847" s="160">
        <f>((E846-D846)/D846)</f>
        <v>1.8960244648318043E-2</v>
      </c>
      <c r="F847" s="160">
        <f>((F846-E846)/E846)</f>
        <v>4.8019207683073231E-2</v>
      </c>
      <c r="G847" s="160">
        <f t="shared" ref="G847:T847" si="452">((G846-F846)/F846)</f>
        <v>3.4936998854524628E-2</v>
      </c>
      <c r="H847" s="160">
        <f t="shared" si="452"/>
        <v>4.5379081350304371E-2</v>
      </c>
      <c r="I847" s="160">
        <f t="shared" si="452"/>
        <v>4.7644256220222342E-3</v>
      </c>
      <c r="J847" s="160">
        <f t="shared" si="452"/>
        <v>4.0042149631190724E-2</v>
      </c>
      <c r="K847" s="160">
        <f t="shared" si="452"/>
        <v>1.6210739614994935E-2</v>
      </c>
      <c r="L847" s="160">
        <f t="shared" si="452"/>
        <v>9.9700897308075773E-3</v>
      </c>
      <c r="M847" s="160">
        <f t="shared" si="452"/>
        <v>1.0365251727541954E-2</v>
      </c>
      <c r="N847" s="160">
        <f t="shared" si="452"/>
        <v>0</v>
      </c>
      <c r="O847" s="160">
        <f t="shared" si="452"/>
        <v>-6.3507572056668293E-3</v>
      </c>
      <c r="P847" s="160">
        <f t="shared" si="452"/>
        <v>-1.966568338249754E-2</v>
      </c>
      <c r="Q847" s="160">
        <f t="shared" si="452"/>
        <v>1.9558676028084254E-2</v>
      </c>
      <c r="R847" s="160">
        <f t="shared" si="452"/>
        <v>8.8539104771273979E-3</v>
      </c>
      <c r="S847" s="160">
        <f t="shared" si="452"/>
        <v>-7.5085324232081918E-2</v>
      </c>
      <c r="T847" s="160">
        <f t="shared" si="452"/>
        <v>-1.0542962572482868E-3</v>
      </c>
    </row>
    <row r="848" spans="1:20" ht="52" thickBot="1" x14ac:dyDescent="0.25">
      <c r="A848" s="60" t="s">
        <v>16</v>
      </c>
      <c r="B848" s="160"/>
      <c r="C848" s="160"/>
      <c r="D848" s="160"/>
      <c r="E848" s="160"/>
      <c r="F848" s="160"/>
      <c r="G848" s="160">
        <f t="shared" ref="G848:T848" si="453">(G846-B846)/B846</f>
        <v>0.27343199436222693</v>
      </c>
      <c r="H848" s="160">
        <f t="shared" si="453"/>
        <v>0.21323057161207451</v>
      </c>
      <c r="I848" s="160">
        <f t="shared" si="453"/>
        <v>0.16085626911314985</v>
      </c>
      <c r="J848" s="160">
        <f t="shared" si="453"/>
        <v>0.18487394957983194</v>
      </c>
      <c r="K848" s="160">
        <f t="shared" si="453"/>
        <v>0.14891179839633448</v>
      </c>
      <c r="L848" s="160">
        <f t="shared" si="453"/>
        <v>0.12119535141117875</v>
      </c>
      <c r="M848" s="160">
        <f t="shared" si="453"/>
        <v>8.3642138697723661E-2</v>
      </c>
      <c r="N848" s="160">
        <f t="shared" si="453"/>
        <v>7.8503688092729187E-2</v>
      </c>
      <c r="O848" s="160">
        <f t="shared" si="453"/>
        <v>3.0395136778115502E-2</v>
      </c>
      <c r="P848" s="160">
        <f t="shared" si="453"/>
        <v>-5.9820538384845467E-3</v>
      </c>
      <c r="Q848" s="160">
        <f t="shared" si="453"/>
        <v>3.4550839091806516E-3</v>
      </c>
      <c r="R848" s="160">
        <f t="shared" si="453"/>
        <v>1.9540791402051783E-3</v>
      </c>
      <c r="S848" s="160">
        <f t="shared" si="453"/>
        <v>-7.3277967757694185E-2</v>
      </c>
      <c r="T848" s="160">
        <f t="shared" si="453"/>
        <v>-6.8338249754178959E-2</v>
      </c>
    </row>
    <row r="849" spans="1:21" ht="52" thickBot="1" x14ac:dyDescent="0.25">
      <c r="A849" s="60" t="s">
        <v>17</v>
      </c>
      <c r="B849" s="160"/>
      <c r="C849" s="160"/>
      <c r="D849" s="160"/>
      <c r="E849" s="160"/>
      <c r="F849" s="160"/>
      <c r="G849" s="160"/>
      <c r="H849" s="160"/>
      <c r="I849" s="160"/>
      <c r="J849" s="160"/>
      <c r="K849" s="160"/>
      <c r="L849" s="160">
        <f t="shared" ref="L849:T849" si="454">(L846-B846)/B846</f>
        <v>0.42776603241719519</v>
      </c>
      <c r="M849" s="160">
        <f t="shared" si="454"/>
        <v>0.3147077713551702</v>
      </c>
      <c r="N849" s="160">
        <f t="shared" si="454"/>
        <v>0.25198776758409785</v>
      </c>
      <c r="O849" s="160">
        <f t="shared" si="454"/>
        <v>0.22088835534213686</v>
      </c>
      <c r="P849" s="160">
        <f t="shared" si="454"/>
        <v>0.1420389461626575</v>
      </c>
      <c r="Q849" s="160">
        <f t="shared" si="454"/>
        <v>0.12506917542888765</v>
      </c>
      <c r="R849" s="160">
        <f t="shared" si="454"/>
        <v>8.5759661196400216E-2</v>
      </c>
      <c r="S849" s="160">
        <f t="shared" si="454"/>
        <v>-5.2687038988408848E-4</v>
      </c>
      <c r="T849" s="160">
        <f t="shared" si="454"/>
        <v>-4.0020263424518747E-2</v>
      </c>
    </row>
    <row r="850" spans="1:21" ht="35" thickBot="1" x14ac:dyDescent="0.25">
      <c r="A850" s="60" t="s">
        <v>18</v>
      </c>
      <c r="B850" s="154">
        <v>17849</v>
      </c>
      <c r="C850" s="154">
        <v>17603</v>
      </c>
      <c r="D850" s="154">
        <v>17320</v>
      </c>
      <c r="E850" s="154">
        <v>16820</v>
      </c>
      <c r="F850" s="154">
        <v>16678</v>
      </c>
      <c r="G850" s="92">
        <v>16522</v>
      </c>
      <c r="H850" s="92">
        <v>16795</v>
      </c>
      <c r="I850" s="92">
        <v>16456</v>
      </c>
      <c r="J850" s="92">
        <v>16352</v>
      </c>
      <c r="K850" s="92">
        <v>16123</v>
      </c>
      <c r="L850" s="92">
        <v>16006</v>
      </c>
      <c r="M850" s="92">
        <v>15978</v>
      </c>
      <c r="N850" s="92">
        <v>16320</v>
      </c>
      <c r="O850" s="92">
        <v>16414</v>
      </c>
      <c r="P850" s="92">
        <v>16489</v>
      </c>
      <c r="Q850" s="92">
        <v>16525</v>
      </c>
      <c r="R850" s="92">
        <v>16681</v>
      </c>
      <c r="S850" s="92">
        <v>16255</v>
      </c>
      <c r="T850" s="92">
        <v>15990</v>
      </c>
    </row>
    <row r="851" spans="1:21" ht="52" thickBot="1" x14ac:dyDescent="0.25">
      <c r="A851" s="60" t="s">
        <v>19</v>
      </c>
      <c r="B851" s="160"/>
      <c r="C851" s="160">
        <f t="shared" ref="C851:T851" si="455">(C850-B850)/B850</f>
        <v>-1.3782284721833156E-2</v>
      </c>
      <c r="D851" s="160">
        <f t="shared" si="455"/>
        <v>-1.607680509004147E-2</v>
      </c>
      <c r="E851" s="160">
        <f t="shared" si="455"/>
        <v>-2.8868360277136258E-2</v>
      </c>
      <c r="F851" s="160">
        <f t="shared" si="455"/>
        <v>-8.4423305588585025E-3</v>
      </c>
      <c r="G851" s="160">
        <f t="shared" si="455"/>
        <v>-9.353639525122916E-3</v>
      </c>
      <c r="H851" s="160">
        <f t="shared" si="455"/>
        <v>1.6523423314368721E-2</v>
      </c>
      <c r="I851" s="160">
        <f t="shared" si="455"/>
        <v>-2.0184578743673711E-2</v>
      </c>
      <c r="J851" s="160">
        <f t="shared" si="455"/>
        <v>-6.3198833252309187E-3</v>
      </c>
      <c r="K851" s="160">
        <f t="shared" si="455"/>
        <v>-1.4004403131115459E-2</v>
      </c>
      <c r="L851" s="160">
        <f t="shared" si="455"/>
        <v>-7.2567140110401289E-3</v>
      </c>
      <c r="M851" s="160">
        <f t="shared" si="455"/>
        <v>-1.7493439960014994E-3</v>
      </c>
      <c r="N851" s="160">
        <f t="shared" si="455"/>
        <v>2.1404431092752536E-2</v>
      </c>
      <c r="O851" s="160">
        <f t="shared" si="455"/>
        <v>5.7598039215686278E-3</v>
      </c>
      <c r="P851" s="160">
        <f t="shared" si="455"/>
        <v>4.5692701352503962E-3</v>
      </c>
      <c r="Q851" s="160">
        <f t="shared" si="455"/>
        <v>2.1832736976165929E-3</v>
      </c>
      <c r="R851" s="160">
        <f t="shared" si="455"/>
        <v>9.4402420574886542E-3</v>
      </c>
      <c r="S851" s="160">
        <f t="shared" si="455"/>
        <v>-2.5538037287932379E-2</v>
      </c>
      <c r="T851" s="160">
        <f t="shared" si="455"/>
        <v>-1.6302676099661642E-2</v>
      </c>
    </row>
    <row r="852" spans="1:21" ht="52" thickBot="1" x14ac:dyDescent="0.25">
      <c r="A852" s="60" t="s">
        <v>20</v>
      </c>
      <c r="B852" s="160"/>
      <c r="C852" s="160"/>
      <c r="D852" s="160"/>
      <c r="E852" s="160"/>
      <c r="F852" s="160"/>
      <c r="G852" s="160">
        <f t="shared" ref="G852:T852" si="456">(G850-B850)/B850</f>
        <v>-7.434590173118942E-2</v>
      </c>
      <c r="H852" s="160">
        <f t="shared" si="456"/>
        <v>-4.5901266829517694E-2</v>
      </c>
      <c r="I852" s="160">
        <f t="shared" si="456"/>
        <v>-4.9884526558891452E-2</v>
      </c>
      <c r="J852" s="160">
        <f t="shared" si="456"/>
        <v>-2.7824019024970274E-2</v>
      </c>
      <c r="K852" s="160">
        <f t="shared" si="456"/>
        <v>-3.3277371387456532E-2</v>
      </c>
      <c r="L852" s="160">
        <f t="shared" si="456"/>
        <v>-3.1231085824960658E-2</v>
      </c>
      <c r="M852" s="160">
        <f t="shared" si="456"/>
        <v>-4.8645430187555821E-2</v>
      </c>
      <c r="N852" s="160">
        <f t="shared" si="456"/>
        <v>-8.2644628099173556E-3</v>
      </c>
      <c r="O852" s="160">
        <f t="shared" si="456"/>
        <v>3.7915851272015653E-3</v>
      </c>
      <c r="P852" s="160">
        <f t="shared" si="456"/>
        <v>2.2700489983253736E-2</v>
      </c>
      <c r="Q852" s="160">
        <f t="shared" si="456"/>
        <v>3.2425340497313507E-2</v>
      </c>
      <c r="R852" s="160">
        <f t="shared" si="456"/>
        <v>4.3997997246213547E-2</v>
      </c>
      <c r="S852" s="160">
        <f t="shared" si="456"/>
        <v>-3.9828431372549017E-3</v>
      </c>
      <c r="T852" s="160">
        <f t="shared" si="456"/>
        <v>-2.5831607164615571E-2</v>
      </c>
    </row>
    <row r="853" spans="1:21" ht="52" thickBot="1" x14ac:dyDescent="0.25">
      <c r="A853" s="60" t="s">
        <v>21</v>
      </c>
      <c r="B853" s="160"/>
      <c r="C853" s="160"/>
      <c r="D853" s="160"/>
      <c r="E853" s="160"/>
      <c r="F853" s="160"/>
      <c r="G853" s="160"/>
      <c r="H853" s="160"/>
      <c r="I853" s="160"/>
      <c r="J853" s="160"/>
      <c r="K853" s="160"/>
      <c r="L853" s="160">
        <f t="shared" ref="L853:T853" si="457">(L850-B850)/B850</f>
        <v>-0.10325508431844921</v>
      </c>
      <c r="M853" s="160">
        <f t="shared" si="457"/>
        <v>-9.2313810145997835E-2</v>
      </c>
      <c r="N853" s="160">
        <f t="shared" si="457"/>
        <v>-5.7736720554272515E-2</v>
      </c>
      <c r="O853" s="160">
        <f t="shared" si="457"/>
        <v>-2.4137931034482758E-2</v>
      </c>
      <c r="P853" s="160">
        <f t="shared" si="457"/>
        <v>-1.1332294040052765E-2</v>
      </c>
      <c r="Q853" s="160">
        <f t="shared" si="457"/>
        <v>1.8157608037767825E-4</v>
      </c>
      <c r="R853" s="160">
        <f t="shared" si="457"/>
        <v>-6.7877344447752307E-3</v>
      </c>
      <c r="S853" s="160">
        <f t="shared" si="457"/>
        <v>-1.221438988818668E-2</v>
      </c>
      <c r="T853" s="160">
        <f t="shared" si="457"/>
        <v>-2.2137964774951075E-2</v>
      </c>
    </row>
    <row r="854" spans="1:21" ht="18" thickBot="1" x14ac:dyDescent="0.25">
      <c r="A854" s="60" t="s">
        <v>22</v>
      </c>
      <c r="B854" s="160">
        <f>B846/B850</f>
        <v>7.950025211496442E-2</v>
      </c>
      <c r="C854" s="160">
        <f>C846/C850</f>
        <v>8.8450832244503771E-2</v>
      </c>
      <c r="D854" s="160">
        <f>D846/D850</f>
        <v>9.4399538106235567E-2</v>
      </c>
      <c r="E854" s="160">
        <f>E846/E850</f>
        <v>9.9048751486325803E-2</v>
      </c>
      <c r="F854" s="160">
        <f>F846/F850</f>
        <v>0.10468881160810649</v>
      </c>
      <c r="G854" s="160">
        <f t="shared" ref="G854:L854" si="458">G846/G850</f>
        <v>0.1093693257474882</v>
      </c>
      <c r="H854" s="160">
        <f t="shared" si="458"/>
        <v>0.11247395058052992</v>
      </c>
      <c r="I854" s="160">
        <f t="shared" si="458"/>
        <v>0.11533787068546426</v>
      </c>
      <c r="J854" s="160">
        <f t="shared" si="458"/>
        <v>0.12071917808219178</v>
      </c>
      <c r="K854" s="160">
        <f t="shared" si="458"/>
        <v>0.12441853253116665</v>
      </c>
      <c r="L854" s="160">
        <f t="shared" si="458"/>
        <v>0.12657753342496564</v>
      </c>
      <c r="M854" s="160">
        <f t="shared" ref="M854:N854" si="459">M846/M850</f>
        <v>0.12811365627738139</v>
      </c>
      <c r="N854" s="160">
        <f t="shared" si="459"/>
        <v>0.12542892156862745</v>
      </c>
      <c r="O854" s="160">
        <f t="shared" ref="O854:P854" si="460">O846/O850</f>
        <v>0.12391860606799074</v>
      </c>
      <c r="P854" s="160">
        <f t="shared" si="460"/>
        <v>0.12092910425131906</v>
      </c>
      <c r="Q854" s="160">
        <f t="shared" ref="Q854:R854" si="461">Q846/Q850</f>
        <v>0.12302571860816944</v>
      </c>
      <c r="R854" s="160">
        <f t="shared" si="461"/>
        <v>0.12295425933697021</v>
      </c>
      <c r="S854" s="160">
        <f t="shared" ref="S854:T854" si="462">S846/S850</f>
        <v>0.11670255306059674</v>
      </c>
      <c r="T854" s="160">
        <f t="shared" si="462"/>
        <v>0.11851156973108193</v>
      </c>
    </row>
    <row r="855" spans="1:21" ht="52" thickBot="1" x14ac:dyDescent="0.25">
      <c r="A855" s="60" t="s">
        <v>23</v>
      </c>
      <c r="B855" s="160"/>
      <c r="C855" s="160">
        <f t="shared" ref="C855:K855" si="463">(C854-B854)</f>
        <v>8.9505801295393511E-3</v>
      </c>
      <c r="D855" s="160">
        <f t="shared" si="463"/>
        <v>5.9487058617317956E-3</v>
      </c>
      <c r="E855" s="160">
        <f t="shared" si="463"/>
        <v>4.6492133800902363E-3</v>
      </c>
      <c r="F855" s="160">
        <f t="shared" si="463"/>
        <v>5.6400601217806851E-3</v>
      </c>
      <c r="G855" s="160">
        <f t="shared" si="463"/>
        <v>4.6805141393817112E-3</v>
      </c>
      <c r="H855" s="160">
        <f t="shared" si="463"/>
        <v>3.1046248330417192E-3</v>
      </c>
      <c r="I855" s="160">
        <f t="shared" si="463"/>
        <v>2.8639201049343449E-3</v>
      </c>
      <c r="J855" s="160">
        <f t="shared" si="463"/>
        <v>5.3813073967275138E-3</v>
      </c>
      <c r="K855" s="160">
        <f t="shared" si="463"/>
        <v>3.6993544489748731E-3</v>
      </c>
      <c r="L855" s="160">
        <f t="shared" ref="L855:T855" si="464">(L854-K854)</f>
        <v>2.1590008937989874E-3</v>
      </c>
      <c r="M855" s="160">
        <f t="shared" si="464"/>
        <v>1.53612285241575E-3</v>
      </c>
      <c r="N855" s="160">
        <f t="shared" si="464"/>
        <v>-2.6847347087539386E-3</v>
      </c>
      <c r="O855" s="160">
        <f t="shared" si="464"/>
        <v>-1.5103155006367108E-3</v>
      </c>
      <c r="P855" s="160">
        <f t="shared" si="464"/>
        <v>-2.9895018166716802E-3</v>
      </c>
      <c r="Q855" s="160">
        <f t="shared" si="464"/>
        <v>2.0966143568503792E-3</v>
      </c>
      <c r="R855" s="160">
        <f t="shared" si="464"/>
        <v>-7.1459271199225682E-5</v>
      </c>
      <c r="S855" s="160">
        <f t="shared" si="464"/>
        <v>-6.2517062763734754E-3</v>
      </c>
      <c r="T855" s="160">
        <f t="shared" si="464"/>
        <v>1.8090166704851918E-3</v>
      </c>
    </row>
    <row r="856" spans="1:21" ht="52" thickBot="1" x14ac:dyDescent="0.25">
      <c r="A856" s="60" t="s">
        <v>24</v>
      </c>
      <c r="B856" s="160"/>
      <c r="C856" s="160"/>
      <c r="D856" s="160"/>
      <c r="E856" s="160"/>
      <c r="F856" s="160"/>
      <c r="G856" s="160">
        <f>G854-B854</f>
        <v>2.9869073632523779E-2</v>
      </c>
      <c r="H856" s="160">
        <f t="shared" ref="H856:K856" si="465">H854-C854</f>
        <v>2.4023118336026147E-2</v>
      </c>
      <c r="I856" s="160">
        <f t="shared" si="465"/>
        <v>2.0938332579228697E-2</v>
      </c>
      <c r="J856" s="160">
        <f t="shared" si="465"/>
        <v>2.1670426595865974E-2</v>
      </c>
      <c r="K856" s="160">
        <f t="shared" si="465"/>
        <v>1.9729720923060162E-2</v>
      </c>
      <c r="L856" s="160">
        <f t="shared" ref="L856:T856" si="466">L854-G854</f>
        <v>1.7208207677477438E-2</v>
      </c>
      <c r="M856" s="160">
        <f t="shared" si="466"/>
        <v>1.5639705696851469E-2</v>
      </c>
      <c r="N856" s="160">
        <f t="shared" si="466"/>
        <v>1.0091050883163186E-2</v>
      </c>
      <c r="O856" s="160">
        <f t="shared" si="466"/>
        <v>3.199427985798961E-3</v>
      </c>
      <c r="P856" s="160">
        <f t="shared" si="466"/>
        <v>-3.4894282798475923E-3</v>
      </c>
      <c r="Q856" s="160">
        <f t="shared" si="466"/>
        <v>-3.5518148167962005E-3</v>
      </c>
      <c r="R856" s="160">
        <f t="shared" si="466"/>
        <v>-5.1593969404111761E-3</v>
      </c>
      <c r="S856" s="160">
        <f t="shared" si="466"/>
        <v>-8.726368508030713E-3</v>
      </c>
      <c r="T856" s="160">
        <f t="shared" si="466"/>
        <v>-5.4070363369088104E-3</v>
      </c>
    </row>
    <row r="857" spans="1:21" ht="52" thickBot="1" x14ac:dyDescent="0.25">
      <c r="A857" s="60" t="s">
        <v>25</v>
      </c>
      <c r="B857" s="160"/>
      <c r="C857" s="160"/>
      <c r="D857" s="160"/>
      <c r="E857" s="160"/>
      <c r="F857" s="160"/>
      <c r="G857" s="160"/>
      <c r="H857" s="160"/>
      <c r="I857" s="160"/>
      <c r="J857" s="160"/>
      <c r="K857" s="160"/>
      <c r="L857" s="160">
        <f t="shared" ref="L857:T857" si="467">L854-B854</f>
        <v>4.7077281310001218E-2</v>
      </c>
      <c r="M857" s="160">
        <f t="shared" si="467"/>
        <v>3.9662824032877617E-2</v>
      </c>
      <c r="N857" s="160">
        <f t="shared" si="467"/>
        <v>3.1029383462391882E-2</v>
      </c>
      <c r="O857" s="160">
        <f t="shared" si="467"/>
        <v>2.4869854581664935E-2</v>
      </c>
      <c r="P857" s="160">
        <f t="shared" si="467"/>
        <v>1.624029264321257E-2</v>
      </c>
      <c r="Q857" s="160">
        <f t="shared" si="467"/>
        <v>1.3656392860681238E-2</v>
      </c>
      <c r="R857" s="160">
        <f t="shared" si="467"/>
        <v>1.0480308756440293E-2</v>
      </c>
      <c r="S857" s="160">
        <f t="shared" si="467"/>
        <v>1.3646823751324727E-3</v>
      </c>
      <c r="T857" s="160">
        <f t="shared" si="467"/>
        <v>-2.2076083511098493E-3</v>
      </c>
    </row>
    <row r="858" spans="1:21" ht="16" x14ac:dyDescent="0.2">
      <c r="A858" s="4"/>
      <c r="B858" s="6"/>
      <c r="C858" s="6"/>
      <c r="D858" s="6"/>
      <c r="E858" s="6"/>
      <c r="F858" s="6"/>
      <c r="G858" s="5"/>
      <c r="H858" s="5"/>
      <c r="I858" s="5"/>
      <c r="J858" s="5"/>
      <c r="K858" s="5"/>
      <c r="L858" s="5"/>
    </row>
    <row r="859" spans="1:21" ht="16" x14ac:dyDescent="0.2">
      <c r="A859" s="7" t="s">
        <v>124</v>
      </c>
      <c r="B859" s="7"/>
      <c r="C859" s="7"/>
      <c r="D859" s="7"/>
      <c r="E859" s="7"/>
      <c r="F859" s="7"/>
      <c r="G859" s="8"/>
      <c r="H859" s="8"/>
      <c r="I859" s="8"/>
      <c r="J859" s="8"/>
      <c r="K859" s="8"/>
      <c r="L859" s="8"/>
      <c r="M859" s="9"/>
    </row>
    <row r="860" spans="1:21" ht="17" thickBot="1" x14ac:dyDescent="0.25">
      <c r="A860" s="10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9"/>
    </row>
    <row r="861" spans="1:21" ht="35" thickBot="1" x14ac:dyDescent="0.25">
      <c r="A861" s="80" t="s">
        <v>44</v>
      </c>
      <c r="B861" s="54" t="s">
        <v>0</v>
      </c>
      <c r="C861" s="54" t="s">
        <v>1</v>
      </c>
      <c r="D861" s="54" t="s">
        <v>2</v>
      </c>
      <c r="E861" s="54" t="s">
        <v>3</v>
      </c>
      <c r="F861" s="54" t="s">
        <v>4</v>
      </c>
      <c r="G861" s="54" t="s">
        <v>5</v>
      </c>
      <c r="H861" s="54" t="s">
        <v>6</v>
      </c>
      <c r="I861" s="54" t="s">
        <v>7</v>
      </c>
      <c r="J861" s="54" t="s">
        <v>8</v>
      </c>
      <c r="K861" s="54" t="s">
        <v>9</v>
      </c>
      <c r="L861" s="54" t="s">
        <v>10</v>
      </c>
      <c r="M861" s="54" t="s">
        <v>66</v>
      </c>
      <c r="N861" s="54" t="s">
        <v>75</v>
      </c>
      <c r="O861" s="54" t="s">
        <v>76</v>
      </c>
      <c r="P861" s="54" t="s">
        <v>77</v>
      </c>
      <c r="Q861" s="54" t="s">
        <v>78</v>
      </c>
      <c r="R861" s="54" t="s">
        <v>79</v>
      </c>
      <c r="S861" s="54" t="s">
        <v>81</v>
      </c>
      <c r="T861" s="54" t="s">
        <v>87</v>
      </c>
      <c r="U861" s="80" t="s">
        <v>52</v>
      </c>
    </row>
    <row r="862" spans="1:21" ht="18" thickBot="1" x14ac:dyDescent="0.25">
      <c r="A862" s="98" t="s">
        <v>28</v>
      </c>
      <c r="B862" s="72"/>
      <c r="C862" s="72">
        <f t="shared" ref="C862:K862" si="468">-C832</f>
        <v>-191</v>
      </c>
      <c r="D862" s="72">
        <f t="shared" si="468"/>
        <v>-182</v>
      </c>
      <c r="E862" s="72">
        <f t="shared" si="468"/>
        <v>-160</v>
      </c>
      <c r="F862" s="72">
        <f t="shared" si="468"/>
        <v>-168</v>
      </c>
      <c r="G862" s="72">
        <f t="shared" si="468"/>
        <v>-155</v>
      </c>
      <c r="H862" s="72">
        <f t="shared" si="468"/>
        <v>-172</v>
      </c>
      <c r="I862" s="72">
        <f t="shared" si="468"/>
        <v>-134</v>
      </c>
      <c r="J862" s="72">
        <f t="shared" si="468"/>
        <v>-172</v>
      </c>
      <c r="K862" s="72">
        <f t="shared" si="468"/>
        <v>-157</v>
      </c>
      <c r="L862" s="72">
        <f t="shared" ref="L862:Q862" si="469">-L832</f>
        <v>-170</v>
      </c>
      <c r="M862" s="72">
        <f t="shared" si="469"/>
        <v>-182</v>
      </c>
      <c r="N862" s="72">
        <f t="shared" si="469"/>
        <v>-190</v>
      </c>
      <c r="O862" s="72">
        <f t="shared" si="469"/>
        <v>-176</v>
      </c>
      <c r="P862" s="72">
        <f t="shared" si="469"/>
        <v>-174</v>
      </c>
      <c r="Q862" s="72">
        <f t="shared" si="469"/>
        <v>-183</v>
      </c>
      <c r="R862" s="72">
        <f t="shared" ref="R862:S862" si="470">-R832</f>
        <v>-168</v>
      </c>
      <c r="S862" s="72">
        <f t="shared" si="470"/>
        <v>-140</v>
      </c>
      <c r="T862" s="72">
        <f t="shared" ref="T862" si="471">-T832</f>
        <v>-155</v>
      </c>
      <c r="U862" s="72">
        <f t="shared" ref="U862:U876" si="472">_xlfn.AGGREGATE(1,6,C862:S862)</f>
        <v>-169.05882352941177</v>
      </c>
    </row>
    <row r="863" spans="1:21" ht="18" thickBot="1" x14ac:dyDescent="0.25">
      <c r="A863" s="81">
        <v>1</v>
      </c>
      <c r="B863" s="85" t="s">
        <v>53</v>
      </c>
      <c r="C863" s="99">
        <f t="shared" ref="C863:T874" si="473">B832-C833</f>
        <v>3</v>
      </c>
      <c r="D863" s="99">
        <f t="shared" si="473"/>
        <v>10</v>
      </c>
      <c r="E863" s="99">
        <f t="shared" si="473"/>
        <v>6</v>
      </c>
      <c r="F863" s="99">
        <f t="shared" si="473"/>
        <v>-9</v>
      </c>
      <c r="G863" s="99">
        <f t="shared" si="473"/>
        <v>-3</v>
      </c>
      <c r="H863" s="72">
        <f t="shared" si="473"/>
        <v>-5</v>
      </c>
      <c r="I863" s="72">
        <f t="shared" si="473"/>
        <v>5</v>
      </c>
      <c r="J863" s="72">
        <f t="shared" si="473"/>
        <v>7</v>
      </c>
      <c r="K863" s="72">
        <f t="shared" si="473"/>
        <v>2</v>
      </c>
      <c r="L863" s="72">
        <f t="shared" si="473"/>
        <v>4</v>
      </c>
      <c r="M863" s="72">
        <f t="shared" si="473"/>
        <v>2</v>
      </c>
      <c r="N863" s="72">
        <f t="shared" si="473"/>
        <v>5</v>
      </c>
      <c r="O863" s="72">
        <f t="shared" si="473"/>
        <v>2</v>
      </c>
      <c r="P863" s="72">
        <f t="shared" si="473"/>
        <v>11</v>
      </c>
      <c r="Q863" s="72">
        <f t="shared" si="473"/>
        <v>15</v>
      </c>
      <c r="R863" s="72">
        <f t="shared" si="473"/>
        <v>9</v>
      </c>
      <c r="S863" s="72">
        <f t="shared" si="473"/>
        <v>7</v>
      </c>
      <c r="T863" s="72">
        <f t="shared" si="473"/>
        <v>-3</v>
      </c>
      <c r="U863" s="72">
        <f t="shared" si="472"/>
        <v>4.1764705882352944</v>
      </c>
    </row>
    <row r="864" spans="1:21" ht="18" thickBot="1" x14ac:dyDescent="0.25">
      <c r="A864" s="81">
        <v>2</v>
      </c>
      <c r="B864" s="85" t="s">
        <v>53</v>
      </c>
      <c r="C864" s="99">
        <f t="shared" si="473"/>
        <v>6</v>
      </c>
      <c r="D864" s="99">
        <f t="shared" si="473"/>
        <v>14</v>
      </c>
      <c r="E864" s="99">
        <f t="shared" si="473"/>
        <v>14</v>
      </c>
      <c r="F864" s="99">
        <f t="shared" si="473"/>
        <v>9</v>
      </c>
      <c r="G864" s="99">
        <f t="shared" si="473"/>
        <v>5</v>
      </c>
      <c r="H864" s="72">
        <f t="shared" si="473"/>
        <v>12</v>
      </c>
      <c r="I864" s="72">
        <f t="shared" si="473"/>
        <v>12</v>
      </c>
      <c r="J864" s="72">
        <f t="shared" si="473"/>
        <v>-4</v>
      </c>
      <c r="K864" s="72">
        <f t="shared" si="473"/>
        <v>2</v>
      </c>
      <c r="L864" s="72">
        <f t="shared" si="473"/>
        <v>7</v>
      </c>
      <c r="M864" s="72">
        <f t="shared" si="473"/>
        <v>5</v>
      </c>
      <c r="N864" s="72">
        <f t="shared" si="473"/>
        <v>10</v>
      </c>
      <c r="O864" s="72">
        <f t="shared" si="473"/>
        <v>12</v>
      </c>
      <c r="P864" s="72">
        <f t="shared" si="473"/>
        <v>10</v>
      </c>
      <c r="Q864" s="72">
        <f t="shared" si="473"/>
        <v>6</v>
      </c>
      <c r="R864" s="72">
        <f t="shared" si="473"/>
        <v>7</v>
      </c>
      <c r="S864" s="72">
        <f t="shared" si="473"/>
        <v>13</v>
      </c>
      <c r="T864" s="72">
        <f t="shared" si="473"/>
        <v>16</v>
      </c>
      <c r="U864" s="72">
        <f t="shared" si="472"/>
        <v>8.235294117647058</v>
      </c>
    </row>
    <row r="865" spans="1:21" ht="18" thickBot="1" x14ac:dyDescent="0.25">
      <c r="A865" s="81">
        <v>3</v>
      </c>
      <c r="B865" s="85" t="s">
        <v>53</v>
      </c>
      <c r="C865" s="99">
        <f t="shared" si="473"/>
        <v>6</v>
      </c>
      <c r="D865" s="99">
        <f t="shared" si="473"/>
        <v>9</v>
      </c>
      <c r="E865" s="99">
        <f t="shared" si="473"/>
        <v>11</v>
      </c>
      <c r="F865" s="99">
        <f t="shared" si="473"/>
        <v>-1</v>
      </c>
      <c r="G865" s="99">
        <f t="shared" si="473"/>
        <v>9</v>
      </c>
      <c r="H865" s="72">
        <f t="shared" si="473"/>
        <v>7</v>
      </c>
      <c r="I865" s="72">
        <f t="shared" si="473"/>
        <v>6</v>
      </c>
      <c r="J865" s="72">
        <f t="shared" si="473"/>
        <v>4</v>
      </c>
      <c r="K865" s="72">
        <f t="shared" si="473"/>
        <v>9</v>
      </c>
      <c r="L865" s="72">
        <f t="shared" si="473"/>
        <v>14</v>
      </c>
      <c r="M865" s="72">
        <f t="shared" si="473"/>
        <v>5</v>
      </c>
      <c r="N865" s="72">
        <f t="shared" si="473"/>
        <v>7</v>
      </c>
      <c r="O865" s="72">
        <f t="shared" si="473"/>
        <v>4</v>
      </c>
      <c r="P865" s="72">
        <f t="shared" si="473"/>
        <v>11</v>
      </c>
      <c r="Q865" s="72">
        <f t="shared" si="473"/>
        <v>13</v>
      </c>
      <c r="R865" s="72">
        <f t="shared" si="473"/>
        <v>9</v>
      </c>
      <c r="S865" s="72">
        <f t="shared" si="473"/>
        <v>11</v>
      </c>
      <c r="T865" s="72">
        <f t="shared" si="473"/>
        <v>16</v>
      </c>
      <c r="U865" s="72">
        <f t="shared" si="472"/>
        <v>7.882352941176471</v>
      </c>
    </row>
    <row r="866" spans="1:21" ht="18" thickBot="1" x14ac:dyDescent="0.25">
      <c r="A866" s="81">
        <v>4</v>
      </c>
      <c r="B866" s="85" t="s">
        <v>53</v>
      </c>
      <c r="C866" s="99">
        <f t="shared" si="473"/>
        <v>3</v>
      </c>
      <c r="D866" s="99">
        <f t="shared" si="473"/>
        <v>17</v>
      </c>
      <c r="E866" s="99">
        <f t="shared" si="473"/>
        <v>12</v>
      </c>
      <c r="F866" s="99">
        <f t="shared" si="473"/>
        <v>10</v>
      </c>
      <c r="G866" s="99">
        <f t="shared" si="473"/>
        <v>4</v>
      </c>
      <c r="H866" s="72">
        <f t="shared" si="473"/>
        <v>12</v>
      </c>
      <c r="I866" s="72">
        <f t="shared" si="473"/>
        <v>5</v>
      </c>
      <c r="J866" s="72">
        <f t="shared" si="473"/>
        <v>7</v>
      </c>
      <c r="K866" s="72">
        <f t="shared" si="473"/>
        <v>4</v>
      </c>
      <c r="L866" s="72">
        <f t="shared" si="473"/>
        <v>-2</v>
      </c>
      <c r="M866" s="72">
        <f t="shared" si="473"/>
        <v>2</v>
      </c>
      <c r="N866" s="72">
        <f t="shared" si="473"/>
        <v>3</v>
      </c>
      <c r="O866" s="72">
        <f t="shared" si="473"/>
        <v>9</v>
      </c>
      <c r="P866" s="72">
        <f t="shared" si="473"/>
        <v>7</v>
      </c>
      <c r="Q866" s="72">
        <f t="shared" si="473"/>
        <v>2</v>
      </c>
      <c r="R866" s="72">
        <f t="shared" si="473"/>
        <v>8</v>
      </c>
      <c r="S866" s="72">
        <f t="shared" si="473"/>
        <v>17</v>
      </c>
      <c r="T866" s="72">
        <f t="shared" si="473"/>
        <v>-1</v>
      </c>
      <c r="U866" s="72">
        <f t="shared" si="472"/>
        <v>7.0588235294117645</v>
      </c>
    </row>
    <row r="867" spans="1:21" ht="18" thickBot="1" x14ac:dyDescent="0.25">
      <c r="A867" s="81">
        <v>5</v>
      </c>
      <c r="B867" s="85" t="s">
        <v>53</v>
      </c>
      <c r="C867" s="99">
        <f t="shared" si="473"/>
        <v>3</v>
      </c>
      <c r="D867" s="99">
        <f t="shared" si="473"/>
        <v>1</v>
      </c>
      <c r="E867" s="99">
        <f t="shared" si="473"/>
        <v>7</v>
      </c>
      <c r="F867" s="99">
        <f t="shared" si="473"/>
        <v>4</v>
      </c>
      <c r="G867" s="99">
        <f t="shared" si="473"/>
        <v>2</v>
      </c>
      <c r="H867" s="72">
        <f t="shared" si="473"/>
        <v>2</v>
      </c>
      <c r="I867" s="72">
        <f t="shared" si="473"/>
        <v>2</v>
      </c>
      <c r="J867" s="72">
        <f t="shared" si="473"/>
        <v>3</v>
      </c>
      <c r="K867" s="72">
        <f t="shared" si="473"/>
        <v>3</v>
      </c>
      <c r="L867" s="72">
        <f t="shared" si="473"/>
        <v>8</v>
      </c>
      <c r="M867" s="72">
        <f t="shared" si="473"/>
        <v>4</v>
      </c>
      <c r="N867" s="72">
        <f t="shared" si="473"/>
        <v>3</v>
      </c>
      <c r="O867" s="72">
        <f t="shared" si="473"/>
        <v>6</v>
      </c>
      <c r="P867" s="72">
        <f t="shared" si="473"/>
        <v>-1</v>
      </c>
      <c r="Q867" s="72">
        <f t="shared" si="473"/>
        <v>2</v>
      </c>
      <c r="R867" s="72">
        <f t="shared" si="473"/>
        <v>4</v>
      </c>
      <c r="S867" s="72">
        <f t="shared" si="473"/>
        <v>9</v>
      </c>
      <c r="T867" s="72">
        <f t="shared" si="473"/>
        <v>3</v>
      </c>
      <c r="U867" s="72">
        <f t="shared" si="472"/>
        <v>3.6470588235294117</v>
      </c>
    </row>
    <row r="868" spans="1:21" ht="18" thickBot="1" x14ac:dyDescent="0.25">
      <c r="A868" s="81">
        <v>6</v>
      </c>
      <c r="B868" s="85" t="s">
        <v>53</v>
      </c>
      <c r="C868" s="99">
        <f t="shared" si="473"/>
        <v>-66</v>
      </c>
      <c r="D868" s="99">
        <f t="shared" si="473"/>
        <v>-70</v>
      </c>
      <c r="E868" s="99">
        <f t="shared" si="473"/>
        <v>-75</v>
      </c>
      <c r="F868" s="99">
        <f t="shared" si="473"/>
        <v>-54</v>
      </c>
      <c r="G868" s="99">
        <f t="shared" si="473"/>
        <v>-42</v>
      </c>
      <c r="H868" s="72">
        <f t="shared" si="473"/>
        <v>-68</v>
      </c>
      <c r="I868" s="72">
        <f t="shared" si="473"/>
        <v>-51</v>
      </c>
      <c r="J868" s="72">
        <f t="shared" si="473"/>
        <v>-60</v>
      </c>
      <c r="K868" s="72">
        <f t="shared" si="473"/>
        <v>-45</v>
      </c>
      <c r="L868" s="72">
        <f t="shared" si="473"/>
        <v>-104</v>
      </c>
      <c r="M868" s="72">
        <f t="shared" si="473"/>
        <v>-59</v>
      </c>
      <c r="N868" s="72">
        <f t="shared" si="473"/>
        <v>-51</v>
      </c>
      <c r="O868" s="72">
        <f t="shared" si="473"/>
        <v>-47</v>
      </c>
      <c r="P868" s="72">
        <f t="shared" si="473"/>
        <v>-49</v>
      </c>
      <c r="Q868" s="72">
        <f t="shared" si="473"/>
        <v>-57</v>
      </c>
      <c r="R868" s="72">
        <f t="shared" si="473"/>
        <v>-56</v>
      </c>
      <c r="S868" s="72">
        <f t="shared" si="473"/>
        <v>-31</v>
      </c>
      <c r="T868" s="72">
        <f t="shared" si="473"/>
        <v>-49</v>
      </c>
      <c r="U868" s="72">
        <f t="shared" si="472"/>
        <v>-57.941176470588232</v>
      </c>
    </row>
    <row r="869" spans="1:21" ht="18" thickBot="1" x14ac:dyDescent="0.25">
      <c r="A869" s="81">
        <v>7</v>
      </c>
      <c r="B869" s="85" t="s">
        <v>53</v>
      </c>
      <c r="C869" s="99">
        <f t="shared" si="473"/>
        <v>3</v>
      </c>
      <c r="D869" s="99">
        <f t="shared" si="473"/>
        <v>11</v>
      </c>
      <c r="E869" s="99">
        <f t="shared" si="473"/>
        <v>0</v>
      </c>
      <c r="F869" s="99">
        <f t="shared" si="473"/>
        <v>11</v>
      </c>
      <c r="G869" s="99">
        <f t="shared" si="473"/>
        <v>2</v>
      </c>
      <c r="H869" s="72">
        <f t="shared" si="473"/>
        <v>-4</v>
      </c>
      <c r="I869" s="72">
        <f t="shared" si="473"/>
        <v>-2</v>
      </c>
      <c r="J869" s="72">
        <f t="shared" si="473"/>
        <v>-3</v>
      </c>
      <c r="K869" s="72">
        <f t="shared" si="473"/>
        <v>4</v>
      </c>
      <c r="L869" s="72">
        <f t="shared" si="473"/>
        <v>7</v>
      </c>
      <c r="M869" s="72">
        <f t="shared" si="473"/>
        <v>10</v>
      </c>
      <c r="N869" s="72">
        <f t="shared" si="473"/>
        <v>-1</v>
      </c>
      <c r="O869" s="72">
        <f t="shared" si="473"/>
        <v>4</v>
      </c>
      <c r="P869" s="72">
        <f t="shared" si="473"/>
        <v>6</v>
      </c>
      <c r="Q869" s="72">
        <f t="shared" si="473"/>
        <v>6</v>
      </c>
      <c r="R869" s="72">
        <f t="shared" si="473"/>
        <v>3</v>
      </c>
      <c r="S869" s="72">
        <f t="shared" si="473"/>
        <v>9</v>
      </c>
      <c r="T869" s="72">
        <f t="shared" si="473"/>
        <v>6</v>
      </c>
      <c r="U869" s="72">
        <f t="shared" si="472"/>
        <v>3.8823529411764706</v>
      </c>
    </row>
    <row r="870" spans="1:21" ht="18" thickBot="1" x14ac:dyDescent="0.25">
      <c r="A870" s="81">
        <v>8</v>
      </c>
      <c r="B870" s="85" t="s">
        <v>53</v>
      </c>
      <c r="C870" s="99">
        <f t="shared" si="473"/>
        <v>32</v>
      </c>
      <c r="D870" s="99">
        <f t="shared" si="473"/>
        <v>28</v>
      </c>
      <c r="E870" s="99">
        <f t="shared" si="473"/>
        <v>46</v>
      </c>
      <c r="F870" s="99">
        <f t="shared" si="473"/>
        <v>51</v>
      </c>
      <c r="G870" s="99">
        <f t="shared" si="473"/>
        <v>30</v>
      </c>
      <c r="H870" s="72">
        <f t="shared" si="473"/>
        <v>34</v>
      </c>
      <c r="I870" s="72">
        <f t="shared" si="473"/>
        <v>28</v>
      </c>
      <c r="J870" s="72">
        <f t="shared" si="473"/>
        <v>44</v>
      </c>
      <c r="K870" s="72">
        <f t="shared" si="473"/>
        <v>34</v>
      </c>
      <c r="L870" s="72">
        <f t="shared" si="473"/>
        <v>57</v>
      </c>
      <c r="M870" s="72">
        <f t="shared" si="473"/>
        <v>42</v>
      </c>
      <c r="N870" s="72">
        <f t="shared" si="473"/>
        <v>55</v>
      </c>
      <c r="O870" s="72">
        <f t="shared" si="473"/>
        <v>48</v>
      </c>
      <c r="P870" s="72">
        <f t="shared" si="473"/>
        <v>39</v>
      </c>
      <c r="Q870" s="72">
        <f t="shared" si="473"/>
        <v>29</v>
      </c>
      <c r="R870" s="72">
        <f t="shared" si="473"/>
        <v>15</v>
      </c>
      <c r="S870" s="72">
        <f t="shared" si="473"/>
        <v>40</v>
      </c>
      <c r="T870" s="72">
        <f t="shared" si="473"/>
        <v>38</v>
      </c>
      <c r="U870" s="72">
        <f t="shared" si="472"/>
        <v>38.352941176470587</v>
      </c>
    </row>
    <row r="871" spans="1:21" ht="18" thickBot="1" x14ac:dyDescent="0.25">
      <c r="A871" s="81">
        <v>9</v>
      </c>
      <c r="B871" s="85" t="s">
        <v>53</v>
      </c>
      <c r="C871" s="99">
        <f t="shared" si="473"/>
        <v>-1</v>
      </c>
      <c r="D871" s="99">
        <f t="shared" si="473"/>
        <v>6</v>
      </c>
      <c r="E871" s="99">
        <f t="shared" si="473"/>
        <v>6</v>
      </c>
      <c r="F871" s="99">
        <f t="shared" si="473"/>
        <v>7</v>
      </c>
      <c r="G871" s="99">
        <f t="shared" si="473"/>
        <v>11</v>
      </c>
      <c r="H871" s="72">
        <f t="shared" si="473"/>
        <v>10</v>
      </c>
      <c r="I871" s="72">
        <f t="shared" si="473"/>
        <v>12</v>
      </c>
      <c r="J871" s="72">
        <f t="shared" si="473"/>
        <v>6</v>
      </c>
      <c r="K871" s="72">
        <f t="shared" si="473"/>
        <v>3</v>
      </c>
      <c r="L871" s="72">
        <f t="shared" si="473"/>
        <v>4</v>
      </c>
      <c r="M871" s="72">
        <f t="shared" si="473"/>
        <v>8</v>
      </c>
      <c r="N871" s="72">
        <f t="shared" si="473"/>
        <v>14</v>
      </c>
      <c r="O871" s="72">
        <f t="shared" si="473"/>
        <v>7</v>
      </c>
      <c r="P871" s="72">
        <f t="shared" si="473"/>
        <v>7</v>
      </c>
      <c r="Q871" s="72">
        <f t="shared" si="473"/>
        <v>3</v>
      </c>
      <c r="R871" s="72">
        <f t="shared" si="473"/>
        <v>4</v>
      </c>
      <c r="S871" s="72">
        <f t="shared" si="473"/>
        <v>12</v>
      </c>
      <c r="T871" s="72">
        <f t="shared" si="473"/>
        <v>9</v>
      </c>
      <c r="U871" s="72">
        <f t="shared" si="472"/>
        <v>7</v>
      </c>
    </row>
    <row r="872" spans="1:21" ht="18" thickBot="1" x14ac:dyDescent="0.25">
      <c r="A872" s="81">
        <v>10</v>
      </c>
      <c r="B872" s="85" t="s">
        <v>53</v>
      </c>
      <c r="C872" s="99">
        <f t="shared" si="473"/>
        <v>4</v>
      </c>
      <c r="D872" s="99">
        <f t="shared" si="473"/>
        <v>9</v>
      </c>
      <c r="E872" s="99">
        <f t="shared" si="473"/>
        <v>10</v>
      </c>
      <c r="F872" s="99">
        <f t="shared" si="473"/>
        <v>4</v>
      </c>
      <c r="G872" s="99">
        <f t="shared" si="473"/>
        <v>5</v>
      </c>
      <c r="H872" s="72">
        <f t="shared" si="473"/>
        <v>10</v>
      </c>
      <c r="I872" s="72">
        <f t="shared" si="473"/>
        <v>11</v>
      </c>
      <c r="J872" s="72">
        <f t="shared" si="473"/>
        <v>4</v>
      </c>
      <c r="K872" s="72">
        <f t="shared" si="473"/>
        <v>1</v>
      </c>
      <c r="L872" s="72">
        <f t="shared" si="473"/>
        <v>8</v>
      </c>
      <c r="M872" s="72">
        <f t="shared" si="473"/>
        <v>12</v>
      </c>
      <c r="N872" s="72">
        <f t="shared" si="473"/>
        <v>8</v>
      </c>
      <c r="O872" s="72">
        <f t="shared" si="473"/>
        <v>6</v>
      </c>
      <c r="P872" s="72">
        <f t="shared" si="473"/>
        <v>12</v>
      </c>
      <c r="Q872" s="72">
        <f t="shared" si="473"/>
        <v>1</v>
      </c>
      <c r="R872" s="72">
        <f t="shared" si="473"/>
        <v>11</v>
      </c>
      <c r="S872" s="72">
        <f t="shared" si="473"/>
        <v>27</v>
      </c>
      <c r="T872" s="72">
        <f t="shared" si="473"/>
        <v>7</v>
      </c>
      <c r="U872" s="72">
        <f t="shared" si="472"/>
        <v>8.4117647058823533</v>
      </c>
    </row>
    <row r="873" spans="1:21" ht="18" thickBot="1" x14ac:dyDescent="0.25">
      <c r="A873" s="81">
        <v>11</v>
      </c>
      <c r="B873" s="85" t="s">
        <v>53</v>
      </c>
      <c r="C873" s="99">
        <f t="shared" si="473"/>
        <v>4</v>
      </c>
      <c r="D873" s="99">
        <f t="shared" si="473"/>
        <v>11</v>
      </c>
      <c r="E873" s="99">
        <f t="shared" si="473"/>
        <v>9</v>
      </c>
      <c r="F873" s="99">
        <f t="shared" si="473"/>
        <v>4</v>
      </c>
      <c r="G873" s="99">
        <f t="shared" si="473"/>
        <v>1</v>
      </c>
      <c r="H873" s="72">
        <f t="shared" si="473"/>
        <v>2</v>
      </c>
      <c r="I873" s="72">
        <f t="shared" si="473"/>
        <v>3</v>
      </c>
      <c r="J873" s="72">
        <f t="shared" si="473"/>
        <v>6</v>
      </c>
      <c r="K873" s="72">
        <f t="shared" si="473"/>
        <v>2</v>
      </c>
      <c r="L873" s="72">
        <f t="shared" si="473"/>
        <v>10</v>
      </c>
      <c r="M873" s="72">
        <f t="shared" si="473"/>
        <v>14</v>
      </c>
      <c r="N873" s="72">
        <f t="shared" si="473"/>
        <v>9</v>
      </c>
      <c r="O873" s="72">
        <f t="shared" si="473"/>
        <v>11</v>
      </c>
      <c r="P873" s="72">
        <f t="shared" si="473"/>
        <v>8</v>
      </c>
      <c r="Q873" s="72">
        <f t="shared" si="473"/>
        <v>10</v>
      </c>
      <c r="R873" s="72">
        <f t="shared" si="473"/>
        <v>12</v>
      </c>
      <c r="S873" s="72">
        <f t="shared" si="473"/>
        <v>18</v>
      </c>
      <c r="T873" s="72">
        <f t="shared" si="473"/>
        <v>7</v>
      </c>
      <c r="U873" s="72">
        <f t="shared" si="472"/>
        <v>7.882352941176471</v>
      </c>
    </row>
    <row r="874" spans="1:21" ht="18" thickBot="1" x14ac:dyDescent="0.25">
      <c r="A874" s="81">
        <v>12</v>
      </c>
      <c r="B874" s="85" t="s">
        <v>53</v>
      </c>
      <c r="C874" s="99">
        <f t="shared" si="473"/>
        <v>0</v>
      </c>
      <c r="D874" s="99">
        <f t="shared" si="473"/>
        <v>0</v>
      </c>
      <c r="E874" s="99">
        <f t="shared" si="473"/>
        <v>4</v>
      </c>
      <c r="F874" s="99">
        <f t="shared" si="473"/>
        <v>3</v>
      </c>
      <c r="G874" s="99">
        <f t="shared" si="473"/>
        <v>0</v>
      </c>
      <c r="H874" s="72">
        <f t="shared" si="473"/>
        <v>-1</v>
      </c>
      <c r="I874" s="72">
        <f t="shared" si="473"/>
        <v>2</v>
      </c>
      <c r="J874" s="72">
        <f t="shared" si="473"/>
        <v>-4</v>
      </c>
      <c r="K874" s="72">
        <f t="shared" si="473"/>
        <v>0</v>
      </c>
      <c r="L874" s="72">
        <f t="shared" si="473"/>
        <v>11</v>
      </c>
      <c r="M874" s="72">
        <f t="shared" si="473"/>
        <v>7</v>
      </c>
      <c r="N874" s="72">
        <f t="shared" si="473"/>
        <v>13</v>
      </c>
      <c r="O874" s="72">
        <f t="shared" si="473"/>
        <v>7</v>
      </c>
      <c r="P874" s="72">
        <f t="shared" si="473"/>
        <v>3</v>
      </c>
      <c r="Q874" s="72">
        <f t="shared" si="473"/>
        <v>1</v>
      </c>
      <c r="R874" s="72">
        <f t="shared" si="473"/>
        <v>8</v>
      </c>
      <c r="S874" s="72">
        <f t="shared" si="473"/>
        <v>17</v>
      </c>
      <c r="T874" s="72">
        <f t="shared" si="473"/>
        <v>1</v>
      </c>
      <c r="U874" s="72">
        <f t="shared" si="472"/>
        <v>4.1764705882352944</v>
      </c>
    </row>
    <row r="875" spans="1:21" ht="18" thickBot="1" x14ac:dyDescent="0.25">
      <c r="A875" s="84" t="s">
        <v>47</v>
      </c>
      <c r="B875" s="85" t="s">
        <v>59</v>
      </c>
      <c r="C875" s="95" t="s">
        <v>46</v>
      </c>
      <c r="D875" s="95" t="s">
        <v>46</v>
      </c>
      <c r="E875" s="95" t="s">
        <v>46</v>
      </c>
      <c r="F875" s="95">
        <f t="shared" ref="F875:T875" si="474">B833-F837</f>
        <v>31</v>
      </c>
      <c r="G875" s="95">
        <f t="shared" si="474"/>
        <v>37</v>
      </c>
      <c r="H875" s="95">
        <f t="shared" si="474"/>
        <v>19</v>
      </c>
      <c r="I875" s="95">
        <f t="shared" si="474"/>
        <v>32</v>
      </c>
      <c r="J875" s="95">
        <f t="shared" si="474"/>
        <v>20</v>
      </c>
      <c r="K875" s="95">
        <f t="shared" si="474"/>
        <v>28</v>
      </c>
      <c r="L875" s="95">
        <f t="shared" si="474"/>
        <v>28</v>
      </c>
      <c r="M875" s="95">
        <f t="shared" si="474"/>
        <v>7</v>
      </c>
      <c r="N875" s="95">
        <f t="shared" si="474"/>
        <v>21</v>
      </c>
      <c r="O875" s="95">
        <f t="shared" si="474"/>
        <v>21</v>
      </c>
      <c r="P875" s="95">
        <f t="shared" si="474"/>
        <v>20</v>
      </c>
      <c r="Q875" s="95">
        <f t="shared" si="474"/>
        <v>23</v>
      </c>
      <c r="R875" s="95">
        <f t="shared" si="474"/>
        <v>29</v>
      </c>
      <c r="S875" s="95">
        <f t="shared" si="474"/>
        <v>40</v>
      </c>
      <c r="T875" s="99">
        <f t="shared" si="474"/>
        <v>35</v>
      </c>
      <c r="U875" s="72">
        <f t="shared" si="472"/>
        <v>25.428571428571427</v>
      </c>
    </row>
    <row r="876" spans="1:21" ht="18" thickBot="1" x14ac:dyDescent="0.25">
      <c r="A876" s="84" t="s">
        <v>54</v>
      </c>
      <c r="B876" s="85" t="s">
        <v>59</v>
      </c>
      <c r="C876" s="95" t="s">
        <v>46</v>
      </c>
      <c r="D876" s="95" t="s">
        <v>46</v>
      </c>
      <c r="E876" s="95" t="s">
        <v>46</v>
      </c>
      <c r="F876" s="95" t="s">
        <v>46</v>
      </c>
      <c r="G876" s="95">
        <f t="shared" ref="G876:T876" si="475">B839-G844</f>
        <v>52</v>
      </c>
      <c r="H876" s="95">
        <f t="shared" si="475"/>
        <v>38</v>
      </c>
      <c r="I876" s="95">
        <f t="shared" si="475"/>
        <v>62</v>
      </c>
      <c r="J876" s="95">
        <f t="shared" si="475"/>
        <v>71</v>
      </c>
      <c r="K876" s="95">
        <f t="shared" si="475"/>
        <v>57</v>
      </c>
      <c r="L876" s="95">
        <f t="shared" si="475"/>
        <v>63</v>
      </c>
      <c r="M876" s="95">
        <f t="shared" si="475"/>
        <v>52</v>
      </c>
      <c r="N876" s="95">
        <f t="shared" si="475"/>
        <v>82</v>
      </c>
      <c r="O876" s="95">
        <f t="shared" si="475"/>
        <v>66</v>
      </c>
      <c r="P876" s="95">
        <f t="shared" si="475"/>
        <v>87</v>
      </c>
      <c r="Q876" s="95">
        <f t="shared" si="475"/>
        <v>71</v>
      </c>
      <c r="R876" s="95">
        <f t="shared" si="475"/>
        <v>92</v>
      </c>
      <c r="S876" s="95">
        <f t="shared" si="475"/>
        <v>85</v>
      </c>
      <c r="T876" s="99">
        <f t="shared" si="475"/>
        <v>72</v>
      </c>
      <c r="U876" s="72">
        <f t="shared" si="472"/>
        <v>67.538461538461533</v>
      </c>
    </row>
    <row r="877" spans="1:21" ht="16" x14ac:dyDescent="0.2">
      <c r="A877" s="32"/>
      <c r="B877" s="33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</row>
    <row r="878" spans="1:21" ht="16" x14ac:dyDescent="0.2">
      <c r="A878" s="7" t="s">
        <v>125</v>
      </c>
      <c r="B878" s="7"/>
      <c r="C878" s="7"/>
      <c r="D878" s="7"/>
      <c r="E878" s="7"/>
      <c r="F878" s="7"/>
      <c r="G878" s="7"/>
      <c r="H878" s="8"/>
      <c r="I878" s="8"/>
      <c r="J878" s="8"/>
      <c r="K878" s="8"/>
      <c r="L878" s="8"/>
      <c r="M878" s="9"/>
    </row>
    <row r="879" spans="1:21" ht="17" thickBot="1" x14ac:dyDescent="0.25">
      <c r="A879" s="10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9"/>
    </row>
    <row r="880" spans="1:21" ht="35" thickBot="1" x14ac:dyDescent="0.25">
      <c r="A880" s="80" t="s">
        <v>44</v>
      </c>
      <c r="B880" s="54" t="s">
        <v>0</v>
      </c>
      <c r="C880" s="54" t="s">
        <v>1</v>
      </c>
      <c r="D880" s="54" t="s">
        <v>2</v>
      </c>
      <c r="E880" s="54" t="s">
        <v>3</v>
      </c>
      <c r="F880" s="54" t="s">
        <v>4</v>
      </c>
      <c r="G880" s="54" t="s">
        <v>5</v>
      </c>
      <c r="H880" s="54" t="s">
        <v>6</v>
      </c>
      <c r="I880" s="54" t="s">
        <v>7</v>
      </c>
      <c r="J880" s="54" t="s">
        <v>8</v>
      </c>
      <c r="K880" s="54" t="s">
        <v>9</v>
      </c>
      <c r="L880" s="54" t="s">
        <v>10</v>
      </c>
      <c r="M880" s="54" t="s">
        <v>66</v>
      </c>
      <c r="N880" s="54" t="s">
        <v>75</v>
      </c>
      <c r="O880" s="54" t="s">
        <v>76</v>
      </c>
      <c r="P880" s="54" t="s">
        <v>77</v>
      </c>
      <c r="Q880" s="54" t="s">
        <v>78</v>
      </c>
      <c r="R880" s="54" t="s">
        <v>79</v>
      </c>
      <c r="S880" s="54" t="s">
        <v>81</v>
      </c>
      <c r="T880" s="54" t="s">
        <v>87</v>
      </c>
      <c r="U880" s="80" t="s">
        <v>52</v>
      </c>
    </row>
    <row r="881" spans="1:21" ht="18" thickBot="1" x14ac:dyDescent="0.25">
      <c r="A881" s="81">
        <v>1</v>
      </c>
      <c r="B881" s="94" t="s">
        <v>42</v>
      </c>
      <c r="C881" s="83">
        <f t="shared" ref="C881:T892" si="476">(B832-C833)/B832</f>
        <v>1.7441860465116279E-2</v>
      </c>
      <c r="D881" s="83">
        <f t="shared" si="476"/>
        <v>5.2356020942408377E-2</v>
      </c>
      <c r="E881" s="83">
        <f t="shared" si="476"/>
        <v>3.2967032967032968E-2</v>
      </c>
      <c r="F881" s="83">
        <f t="shared" si="476"/>
        <v>-5.6250000000000001E-2</v>
      </c>
      <c r="G881" s="83">
        <f t="shared" si="476"/>
        <v>-1.7857142857142856E-2</v>
      </c>
      <c r="H881" s="83">
        <f t="shared" si="476"/>
        <v>-3.2258064516129031E-2</v>
      </c>
      <c r="I881" s="83">
        <f t="shared" si="476"/>
        <v>2.9069767441860465E-2</v>
      </c>
      <c r="J881" s="83">
        <f t="shared" si="476"/>
        <v>5.2238805970149252E-2</v>
      </c>
      <c r="K881" s="83">
        <f t="shared" si="476"/>
        <v>1.1627906976744186E-2</v>
      </c>
      <c r="L881" s="83">
        <f t="shared" si="476"/>
        <v>2.5477707006369428E-2</v>
      </c>
      <c r="M881" s="83">
        <f t="shared" si="476"/>
        <v>1.1764705882352941E-2</v>
      </c>
      <c r="N881" s="83">
        <f t="shared" si="476"/>
        <v>2.7472527472527472E-2</v>
      </c>
      <c r="O881" s="83">
        <f t="shared" si="476"/>
        <v>1.0526315789473684E-2</v>
      </c>
      <c r="P881" s="83">
        <f t="shared" si="476"/>
        <v>6.25E-2</v>
      </c>
      <c r="Q881" s="83">
        <f t="shared" si="476"/>
        <v>8.6206896551724144E-2</v>
      </c>
      <c r="R881" s="83">
        <f t="shared" si="476"/>
        <v>4.9180327868852458E-2</v>
      </c>
      <c r="S881" s="83">
        <f t="shared" si="476"/>
        <v>4.1666666666666664E-2</v>
      </c>
      <c r="T881" s="83">
        <f t="shared" si="476"/>
        <v>-2.1428571428571429E-2</v>
      </c>
      <c r="U881" s="44">
        <f t="shared" ref="U881:U896" si="477">_xlfn.AGGREGATE(1,6,C881:S881)</f>
        <v>2.377243144870626E-2</v>
      </c>
    </row>
    <row r="882" spans="1:21" ht="18" thickBot="1" x14ac:dyDescent="0.25">
      <c r="A882" s="81">
        <v>2</v>
      </c>
      <c r="B882" s="94" t="s">
        <v>42</v>
      </c>
      <c r="C882" s="83">
        <f t="shared" si="476"/>
        <v>3.9473684210526314E-2</v>
      </c>
      <c r="D882" s="83">
        <f t="shared" si="476"/>
        <v>8.2840236686390539E-2</v>
      </c>
      <c r="E882" s="83">
        <f t="shared" si="476"/>
        <v>7.7348066298342538E-2</v>
      </c>
      <c r="F882" s="83">
        <f t="shared" si="476"/>
        <v>5.113636363636364E-2</v>
      </c>
      <c r="G882" s="83">
        <f t="shared" si="476"/>
        <v>2.9585798816568046E-2</v>
      </c>
      <c r="H882" s="83">
        <f t="shared" si="476"/>
        <v>7.0175438596491224E-2</v>
      </c>
      <c r="I882" s="83">
        <f t="shared" si="476"/>
        <v>7.4999999999999997E-2</v>
      </c>
      <c r="J882" s="83">
        <f t="shared" si="476"/>
        <v>-2.3952095808383235E-2</v>
      </c>
      <c r="K882" s="83">
        <f t="shared" si="476"/>
        <v>1.5748031496062992E-2</v>
      </c>
      <c r="L882" s="83">
        <f t="shared" si="476"/>
        <v>4.1176470588235294E-2</v>
      </c>
      <c r="M882" s="83">
        <f t="shared" si="476"/>
        <v>3.2679738562091505E-2</v>
      </c>
      <c r="N882" s="83">
        <f t="shared" si="476"/>
        <v>5.9523809523809521E-2</v>
      </c>
      <c r="O882" s="83">
        <f t="shared" si="476"/>
        <v>6.7796610169491525E-2</v>
      </c>
      <c r="P882" s="83">
        <f t="shared" si="476"/>
        <v>5.3191489361702128E-2</v>
      </c>
      <c r="Q882" s="83">
        <f t="shared" si="476"/>
        <v>3.6363636363636362E-2</v>
      </c>
      <c r="R882" s="83">
        <f t="shared" si="476"/>
        <v>4.40251572327044E-2</v>
      </c>
      <c r="S882" s="83">
        <f t="shared" si="476"/>
        <v>7.4712643678160925E-2</v>
      </c>
      <c r="T882" s="83">
        <f t="shared" si="476"/>
        <v>9.9378881987577633E-2</v>
      </c>
      <c r="U882" s="44">
        <f t="shared" si="477"/>
        <v>4.8636769377187868E-2</v>
      </c>
    </row>
    <row r="883" spans="1:21" ht="18" thickBot="1" x14ac:dyDescent="0.25">
      <c r="A883" s="81">
        <v>3</v>
      </c>
      <c r="B883" s="94" t="s">
        <v>42</v>
      </c>
      <c r="C883" s="83">
        <f t="shared" si="476"/>
        <v>0.04</v>
      </c>
      <c r="D883" s="83">
        <f t="shared" si="476"/>
        <v>6.1643835616438353E-2</v>
      </c>
      <c r="E883" s="83">
        <f t="shared" si="476"/>
        <v>7.0967741935483872E-2</v>
      </c>
      <c r="F883" s="83">
        <f t="shared" si="476"/>
        <v>-5.9880239520958087E-3</v>
      </c>
      <c r="G883" s="83">
        <f t="shared" si="476"/>
        <v>5.3892215568862277E-2</v>
      </c>
      <c r="H883" s="83">
        <f t="shared" si="476"/>
        <v>4.2682926829268296E-2</v>
      </c>
      <c r="I883" s="83">
        <f t="shared" si="476"/>
        <v>3.7735849056603772E-2</v>
      </c>
      <c r="J883" s="83">
        <f t="shared" si="476"/>
        <v>2.7027027027027029E-2</v>
      </c>
      <c r="K883" s="83">
        <f t="shared" si="476"/>
        <v>5.2631578947368418E-2</v>
      </c>
      <c r="L883" s="83">
        <f t="shared" si="476"/>
        <v>0.112</v>
      </c>
      <c r="M883" s="83">
        <f t="shared" si="476"/>
        <v>3.0674846625766871E-2</v>
      </c>
      <c r="N883" s="83">
        <f t="shared" si="476"/>
        <v>4.72972972972973E-2</v>
      </c>
      <c r="O883" s="83">
        <f t="shared" si="476"/>
        <v>2.5316455696202531E-2</v>
      </c>
      <c r="P883" s="83">
        <f t="shared" si="476"/>
        <v>6.6666666666666666E-2</v>
      </c>
      <c r="Q883" s="83">
        <f t="shared" si="476"/>
        <v>7.3033707865168537E-2</v>
      </c>
      <c r="R883" s="83">
        <f t="shared" si="476"/>
        <v>5.6603773584905662E-2</v>
      </c>
      <c r="S883" s="83">
        <f t="shared" si="476"/>
        <v>7.2368421052631582E-2</v>
      </c>
      <c r="T883" s="83">
        <f t="shared" si="476"/>
        <v>9.9378881987577633E-2</v>
      </c>
      <c r="U883" s="44">
        <f t="shared" si="477"/>
        <v>5.085613645985855E-2</v>
      </c>
    </row>
    <row r="884" spans="1:21" ht="18" thickBot="1" x14ac:dyDescent="0.25">
      <c r="A884" s="81">
        <v>4</v>
      </c>
      <c r="B884" s="94" t="s">
        <v>42</v>
      </c>
      <c r="C884" s="83">
        <f t="shared" si="476"/>
        <v>2.4390243902439025E-2</v>
      </c>
      <c r="D884" s="83">
        <f t="shared" si="476"/>
        <v>0.11805555555555555</v>
      </c>
      <c r="E884" s="83">
        <f t="shared" si="476"/>
        <v>8.7591240875912413E-2</v>
      </c>
      <c r="F884" s="83">
        <f t="shared" si="476"/>
        <v>6.9444444444444448E-2</v>
      </c>
      <c r="G884" s="83">
        <f t="shared" si="476"/>
        <v>2.3809523809523808E-2</v>
      </c>
      <c r="H884" s="83">
        <f t="shared" si="476"/>
        <v>7.5949367088607597E-2</v>
      </c>
      <c r="I884" s="83">
        <f t="shared" si="476"/>
        <v>3.1847133757961783E-2</v>
      </c>
      <c r="J884" s="83">
        <f t="shared" si="476"/>
        <v>4.5751633986928102E-2</v>
      </c>
      <c r="K884" s="83">
        <f t="shared" si="476"/>
        <v>2.7777777777777776E-2</v>
      </c>
      <c r="L884" s="83">
        <f t="shared" si="476"/>
        <v>-1.2345679012345678E-2</v>
      </c>
      <c r="M884" s="83">
        <f t="shared" si="476"/>
        <v>1.8018018018018018E-2</v>
      </c>
      <c r="N884" s="83">
        <f t="shared" ref="N884:T884" si="478">(M835-N836)/M835</f>
        <v>1.8987341772151899E-2</v>
      </c>
      <c r="O884" s="83">
        <f t="shared" si="478"/>
        <v>6.3829787234042548E-2</v>
      </c>
      <c r="P884" s="83">
        <f t="shared" si="478"/>
        <v>4.5454545454545456E-2</v>
      </c>
      <c r="Q884" s="83">
        <f t="shared" si="478"/>
        <v>1.2987012987012988E-2</v>
      </c>
      <c r="R884" s="83">
        <f t="shared" si="478"/>
        <v>4.8484848484848485E-2</v>
      </c>
      <c r="S884" s="83">
        <f t="shared" si="478"/>
        <v>0.11333333333333333</v>
      </c>
      <c r="T884" s="83">
        <f t="shared" si="478"/>
        <v>-7.0921985815602835E-3</v>
      </c>
      <c r="U884" s="44">
        <f t="shared" si="477"/>
        <v>4.7845066439456324E-2</v>
      </c>
    </row>
    <row r="885" spans="1:21" ht="18" thickBot="1" x14ac:dyDescent="0.25">
      <c r="A885" s="81">
        <v>5</v>
      </c>
      <c r="B885" s="94" t="s">
        <v>42</v>
      </c>
      <c r="C885" s="83">
        <f t="shared" si="476"/>
        <v>2.7272727272727271E-2</v>
      </c>
      <c r="D885" s="83">
        <f t="shared" si="476"/>
        <v>8.3333333333333332E-3</v>
      </c>
      <c r="E885" s="83">
        <f t="shared" si="476"/>
        <v>5.5118110236220472E-2</v>
      </c>
      <c r="F885" s="83">
        <f t="shared" si="476"/>
        <v>3.2000000000000001E-2</v>
      </c>
      <c r="G885" s="83">
        <f t="shared" si="476"/>
        <v>1.4925373134328358E-2</v>
      </c>
      <c r="H885" s="83">
        <f t="shared" si="476"/>
        <v>1.2195121951219513E-2</v>
      </c>
      <c r="I885" s="83">
        <f t="shared" si="476"/>
        <v>1.3698630136986301E-2</v>
      </c>
      <c r="J885" s="83">
        <f t="shared" si="476"/>
        <v>1.9736842105263157E-2</v>
      </c>
      <c r="K885" s="83">
        <f t="shared" si="476"/>
        <v>2.0547945205479451E-2</v>
      </c>
      <c r="L885" s="83">
        <f t="shared" si="476"/>
        <v>5.7142857142857141E-2</v>
      </c>
      <c r="M885" s="83">
        <f t="shared" si="476"/>
        <v>2.4390243902439025E-2</v>
      </c>
      <c r="N885" s="83">
        <f t="shared" si="476"/>
        <v>2.7522935779816515E-2</v>
      </c>
      <c r="O885" s="83">
        <f t="shared" si="476"/>
        <v>3.870967741935484E-2</v>
      </c>
      <c r="P885" s="83">
        <f t="shared" si="476"/>
        <v>-7.575757575757576E-3</v>
      </c>
      <c r="Q885" s="83">
        <f t="shared" si="476"/>
        <v>1.3605442176870748E-2</v>
      </c>
      <c r="R885" s="83">
        <f t="shared" si="476"/>
        <v>2.6315789473684209E-2</v>
      </c>
      <c r="S885" s="83">
        <f t="shared" si="476"/>
        <v>5.7324840764331211E-2</v>
      </c>
      <c r="T885" s="83">
        <f t="shared" si="476"/>
        <v>2.2556390977443608E-2</v>
      </c>
      <c r="U885" s="44">
        <f t="shared" si="477"/>
        <v>2.5956712497597293E-2</v>
      </c>
    </row>
    <row r="886" spans="1:21" ht="18" thickBot="1" x14ac:dyDescent="0.25">
      <c r="A886" s="81">
        <v>6</v>
      </c>
      <c r="B886" s="94" t="s">
        <v>42</v>
      </c>
      <c r="C886" s="83">
        <f t="shared" si="476"/>
        <v>-0.70967741935483875</v>
      </c>
      <c r="D886" s="83">
        <f t="shared" si="476"/>
        <v>-0.65420560747663548</v>
      </c>
      <c r="E886" s="83">
        <f t="shared" si="476"/>
        <v>-0.63025210084033612</v>
      </c>
      <c r="F886" s="83">
        <f t="shared" si="476"/>
        <v>-0.45</v>
      </c>
      <c r="G886" s="83">
        <f t="shared" si="476"/>
        <v>-0.34710743801652894</v>
      </c>
      <c r="H886" s="83">
        <f t="shared" si="476"/>
        <v>-0.51515151515151514</v>
      </c>
      <c r="I886" s="83">
        <f t="shared" si="476"/>
        <v>-0.31481481481481483</v>
      </c>
      <c r="J886" s="83">
        <f t="shared" si="476"/>
        <v>-0.41666666666666669</v>
      </c>
      <c r="K886" s="83">
        <f t="shared" si="476"/>
        <v>-0.30201342281879195</v>
      </c>
      <c r="L886" s="83">
        <f t="shared" si="476"/>
        <v>-0.72727272727272729</v>
      </c>
      <c r="M886" s="83">
        <f t="shared" si="476"/>
        <v>-0.44696969696969696</v>
      </c>
      <c r="N886" s="83">
        <f t="shared" si="476"/>
        <v>-0.31874999999999998</v>
      </c>
      <c r="O886" s="83">
        <f t="shared" si="476"/>
        <v>-0.44339622641509435</v>
      </c>
      <c r="P886" s="83">
        <f t="shared" si="476"/>
        <v>-0.32885906040268459</v>
      </c>
      <c r="Q886" s="83">
        <f t="shared" si="476"/>
        <v>-0.42857142857142855</v>
      </c>
      <c r="R886" s="83">
        <f t="shared" si="476"/>
        <v>-0.38620689655172413</v>
      </c>
      <c r="S886" s="83">
        <f t="shared" si="476"/>
        <v>-0.20945945945945946</v>
      </c>
      <c r="T886" s="83">
        <f t="shared" si="476"/>
        <v>-0.33108108108108109</v>
      </c>
      <c r="U886" s="44">
        <f t="shared" si="477"/>
        <v>-0.44878673416370263</v>
      </c>
    </row>
    <row r="887" spans="1:21" ht="18" thickBot="1" x14ac:dyDescent="0.25">
      <c r="A887" s="81">
        <v>7</v>
      </c>
      <c r="B887" s="94" t="s">
        <v>42</v>
      </c>
      <c r="C887" s="83">
        <f t="shared" si="476"/>
        <v>2.2556390977443608E-2</v>
      </c>
      <c r="D887" s="83">
        <f t="shared" si="476"/>
        <v>6.9182389937106917E-2</v>
      </c>
      <c r="E887" s="83">
        <f t="shared" si="476"/>
        <v>0</v>
      </c>
      <c r="F887" s="83">
        <f t="shared" si="476"/>
        <v>5.6701030927835051E-2</v>
      </c>
      <c r="G887" s="83">
        <f t="shared" si="476"/>
        <v>1.1494252873563218E-2</v>
      </c>
      <c r="H887" s="83">
        <f t="shared" si="476"/>
        <v>-2.4539877300613498E-2</v>
      </c>
      <c r="I887" s="83">
        <f t="shared" si="476"/>
        <v>-0.01</v>
      </c>
      <c r="J887" s="83">
        <f t="shared" si="476"/>
        <v>-1.4084507042253521E-2</v>
      </c>
      <c r="K887" s="83">
        <f t="shared" si="476"/>
        <v>1.9607843137254902E-2</v>
      </c>
      <c r="L887" s="83">
        <f t="shared" si="476"/>
        <v>3.608247422680412E-2</v>
      </c>
      <c r="M887" s="83">
        <f t="shared" si="476"/>
        <v>4.048582995951417E-2</v>
      </c>
      <c r="N887" s="83">
        <f t="shared" si="476"/>
        <v>-5.235602094240838E-3</v>
      </c>
      <c r="O887" s="83">
        <f t="shared" si="476"/>
        <v>1.8957345971563982E-2</v>
      </c>
      <c r="P887" s="83">
        <f t="shared" si="476"/>
        <v>3.9215686274509803E-2</v>
      </c>
      <c r="Q887" s="83">
        <f t="shared" si="476"/>
        <v>3.0303030303030304E-2</v>
      </c>
      <c r="R887" s="83">
        <f t="shared" si="476"/>
        <v>1.5789473684210527E-2</v>
      </c>
      <c r="S887" s="83">
        <f t="shared" si="476"/>
        <v>4.4776119402985072E-2</v>
      </c>
      <c r="T887" s="83">
        <f t="shared" si="476"/>
        <v>3.3519553072625698E-2</v>
      </c>
      <c r="U887" s="44">
        <f t="shared" si="477"/>
        <v>2.066422830815964E-2</v>
      </c>
    </row>
    <row r="888" spans="1:21" ht="18" thickBot="1" x14ac:dyDescent="0.25">
      <c r="A888" s="81">
        <v>8</v>
      </c>
      <c r="B888" s="94" t="s">
        <v>42</v>
      </c>
      <c r="C888" s="83">
        <f t="shared" si="476"/>
        <v>0.24427480916030533</v>
      </c>
      <c r="D888" s="83">
        <f t="shared" si="476"/>
        <v>0.2153846153846154</v>
      </c>
      <c r="E888" s="83">
        <f t="shared" si="476"/>
        <v>0.3108108108108108</v>
      </c>
      <c r="F888" s="83">
        <f t="shared" si="476"/>
        <v>0.28813559322033899</v>
      </c>
      <c r="G888" s="83">
        <f t="shared" si="476"/>
        <v>0.16393442622950818</v>
      </c>
      <c r="H888" s="83">
        <f t="shared" si="476"/>
        <v>0.19767441860465115</v>
      </c>
      <c r="I888" s="83">
        <f t="shared" si="476"/>
        <v>0.16766467065868262</v>
      </c>
      <c r="J888" s="83">
        <f t="shared" si="476"/>
        <v>0.21782178217821782</v>
      </c>
      <c r="K888" s="83">
        <f t="shared" si="476"/>
        <v>0.15740740740740741</v>
      </c>
      <c r="L888" s="83">
        <f t="shared" si="476"/>
        <v>0.28499999999999998</v>
      </c>
      <c r="M888" s="83">
        <f t="shared" si="476"/>
        <v>0.22459893048128343</v>
      </c>
      <c r="N888" s="83">
        <f t="shared" si="476"/>
        <v>0.2320675105485232</v>
      </c>
      <c r="O888" s="83">
        <f t="shared" si="476"/>
        <v>0.25</v>
      </c>
      <c r="P888" s="83">
        <f t="shared" si="476"/>
        <v>0.18840579710144928</v>
      </c>
      <c r="Q888" s="83">
        <f t="shared" si="476"/>
        <v>0.19727891156462585</v>
      </c>
      <c r="R888" s="83">
        <f t="shared" si="476"/>
        <v>7.8125E-2</v>
      </c>
      <c r="S888" s="83">
        <f t="shared" si="476"/>
        <v>0.21390374331550802</v>
      </c>
      <c r="T888" s="83">
        <f t="shared" si="476"/>
        <v>0.19791666666666666</v>
      </c>
      <c r="U888" s="44">
        <f t="shared" si="477"/>
        <v>0.21367578980387808</v>
      </c>
    </row>
    <row r="889" spans="1:21" ht="18" thickBot="1" x14ac:dyDescent="0.25">
      <c r="A889" s="81">
        <v>9</v>
      </c>
      <c r="B889" s="94" t="s">
        <v>42</v>
      </c>
      <c r="C889" s="83">
        <f t="shared" si="476"/>
        <v>-1.1111111111111112E-2</v>
      </c>
      <c r="D889" s="83">
        <f t="shared" si="476"/>
        <v>6.0606060606060608E-2</v>
      </c>
      <c r="E889" s="83">
        <f t="shared" si="476"/>
        <v>5.8823529411764705E-2</v>
      </c>
      <c r="F889" s="83">
        <f t="shared" si="476"/>
        <v>6.8627450980392163E-2</v>
      </c>
      <c r="G889" s="83">
        <f t="shared" si="476"/>
        <v>8.7301587301587297E-2</v>
      </c>
      <c r="H889" s="83">
        <f t="shared" si="476"/>
        <v>6.535947712418301E-2</v>
      </c>
      <c r="I889" s="83">
        <f t="shared" si="476"/>
        <v>8.6956521739130432E-2</v>
      </c>
      <c r="J889" s="83">
        <f t="shared" si="476"/>
        <v>4.3165467625899283E-2</v>
      </c>
      <c r="K889" s="83">
        <f t="shared" si="476"/>
        <v>1.8987341772151899E-2</v>
      </c>
      <c r="L889" s="83">
        <f t="shared" si="476"/>
        <v>2.197802197802198E-2</v>
      </c>
      <c r="M889" s="83">
        <f t="shared" si="476"/>
        <v>5.5944055944055944E-2</v>
      </c>
      <c r="N889" s="83">
        <f t="shared" si="476"/>
        <v>9.6551724137931033E-2</v>
      </c>
      <c r="O889" s="83">
        <f t="shared" si="476"/>
        <v>3.8461538461538464E-2</v>
      </c>
      <c r="P889" s="83">
        <f t="shared" si="476"/>
        <v>4.8611111111111112E-2</v>
      </c>
      <c r="Q889" s="83">
        <f t="shared" si="476"/>
        <v>1.7857142857142856E-2</v>
      </c>
      <c r="R889" s="83">
        <f t="shared" si="476"/>
        <v>3.3898305084745763E-2</v>
      </c>
      <c r="S889" s="83">
        <f t="shared" si="476"/>
        <v>6.7796610169491525E-2</v>
      </c>
      <c r="T889" s="83">
        <f t="shared" si="476"/>
        <v>6.1224489795918366E-2</v>
      </c>
      <c r="U889" s="44">
        <f t="shared" si="477"/>
        <v>5.0577343246711592E-2</v>
      </c>
    </row>
    <row r="890" spans="1:21" ht="18" thickBot="1" x14ac:dyDescent="0.25">
      <c r="A890" s="81">
        <v>10</v>
      </c>
      <c r="B890" s="94" t="s">
        <v>42</v>
      </c>
      <c r="C890" s="83">
        <f t="shared" si="476"/>
        <v>5.8823529411764705E-2</v>
      </c>
      <c r="D890" s="83">
        <f t="shared" si="476"/>
        <v>9.8901098901098897E-2</v>
      </c>
      <c r="E890" s="83">
        <f t="shared" si="476"/>
        <v>0.10752688172043011</v>
      </c>
      <c r="F890" s="83">
        <f t="shared" si="476"/>
        <v>4.1666666666666664E-2</v>
      </c>
      <c r="G890" s="83">
        <f t="shared" si="476"/>
        <v>5.2631578947368418E-2</v>
      </c>
      <c r="H890" s="83">
        <f t="shared" si="476"/>
        <v>8.6956521739130432E-2</v>
      </c>
      <c r="I890" s="83">
        <f t="shared" si="476"/>
        <v>7.6923076923076927E-2</v>
      </c>
      <c r="J890" s="83">
        <f t="shared" si="476"/>
        <v>3.1746031746031744E-2</v>
      </c>
      <c r="K890" s="83">
        <f t="shared" si="476"/>
        <v>7.5187969924812026E-3</v>
      </c>
      <c r="L890" s="83">
        <f t="shared" si="476"/>
        <v>5.1612903225806452E-2</v>
      </c>
      <c r="M890" s="83">
        <f t="shared" si="476"/>
        <v>6.741573033707865E-2</v>
      </c>
      <c r="N890" s="83">
        <f t="shared" si="476"/>
        <v>5.9259259259259262E-2</v>
      </c>
      <c r="O890" s="83">
        <f t="shared" si="476"/>
        <v>4.5801526717557252E-2</v>
      </c>
      <c r="P890" s="83">
        <f t="shared" si="476"/>
        <v>6.8571428571428575E-2</v>
      </c>
      <c r="Q890" s="83">
        <f t="shared" si="476"/>
        <v>7.2992700729927005E-3</v>
      </c>
      <c r="R890" s="83">
        <f t="shared" si="476"/>
        <v>6.6666666666666666E-2</v>
      </c>
      <c r="S890" s="83">
        <f t="shared" si="476"/>
        <v>0.23684210526315788</v>
      </c>
      <c r="T890" s="83">
        <f t="shared" si="476"/>
        <v>4.2424242424242427E-2</v>
      </c>
      <c r="U890" s="44">
        <f t="shared" si="477"/>
        <v>6.8597827833058636E-2</v>
      </c>
    </row>
    <row r="891" spans="1:21" ht="18" thickBot="1" x14ac:dyDescent="0.25">
      <c r="A891" s="81">
        <v>11</v>
      </c>
      <c r="B891" s="94" t="s">
        <v>42</v>
      </c>
      <c r="C891" s="83">
        <f t="shared" si="476"/>
        <v>4.8192771084337352E-2</v>
      </c>
      <c r="D891" s="83">
        <f t="shared" si="476"/>
        <v>0.171875</v>
      </c>
      <c r="E891" s="83">
        <f t="shared" si="476"/>
        <v>0.10975609756097561</v>
      </c>
      <c r="F891" s="83">
        <f t="shared" si="476"/>
        <v>4.8192771084337352E-2</v>
      </c>
      <c r="G891" s="83">
        <f t="shared" si="476"/>
        <v>1.0869565217391304E-2</v>
      </c>
      <c r="H891" s="83">
        <f t="shared" si="476"/>
        <v>2.2222222222222223E-2</v>
      </c>
      <c r="I891" s="83">
        <f t="shared" si="476"/>
        <v>2.8571428571428571E-2</v>
      </c>
      <c r="J891" s="83">
        <f t="shared" si="476"/>
        <v>4.5454545454545456E-2</v>
      </c>
      <c r="K891" s="83">
        <f t="shared" si="476"/>
        <v>1.6393442622950821E-2</v>
      </c>
      <c r="L891" s="83">
        <f t="shared" si="476"/>
        <v>7.575757575757576E-2</v>
      </c>
      <c r="M891" s="83">
        <f t="shared" si="476"/>
        <v>9.5238095238095233E-2</v>
      </c>
      <c r="N891" s="83">
        <f t="shared" si="476"/>
        <v>5.4216867469879519E-2</v>
      </c>
      <c r="O891" s="83">
        <f t="shared" si="476"/>
        <v>8.6614173228346455E-2</v>
      </c>
      <c r="P891" s="83">
        <f t="shared" si="476"/>
        <v>6.4000000000000001E-2</v>
      </c>
      <c r="Q891" s="83">
        <f t="shared" si="476"/>
        <v>6.1349693251533742E-2</v>
      </c>
      <c r="R891" s="83">
        <f t="shared" si="476"/>
        <v>8.8235294117647065E-2</v>
      </c>
      <c r="S891" s="83">
        <f t="shared" si="476"/>
        <v>0.11688311688311688</v>
      </c>
      <c r="T891" s="83">
        <f t="shared" si="476"/>
        <v>8.0459770114942528E-2</v>
      </c>
      <c r="U891" s="44">
        <f t="shared" si="477"/>
        <v>6.7283685868493134E-2</v>
      </c>
    </row>
    <row r="892" spans="1:21" ht="18" thickBot="1" x14ac:dyDescent="0.25">
      <c r="A892" s="81">
        <v>12</v>
      </c>
      <c r="B892" s="94" t="s">
        <v>42</v>
      </c>
      <c r="C892" s="83">
        <f t="shared" si="476"/>
        <v>0</v>
      </c>
      <c r="D892" s="83">
        <f t="shared" si="476"/>
        <v>0</v>
      </c>
      <c r="E892" s="83">
        <f t="shared" si="476"/>
        <v>7.5471698113207544E-2</v>
      </c>
      <c r="F892" s="83">
        <f t="shared" si="476"/>
        <v>4.1095890410958902E-2</v>
      </c>
      <c r="G892" s="83">
        <f t="shared" si="476"/>
        <v>0</v>
      </c>
      <c r="H892" s="83">
        <f t="shared" si="476"/>
        <v>-1.098901098901099E-2</v>
      </c>
      <c r="I892" s="83">
        <f t="shared" si="476"/>
        <v>2.2727272727272728E-2</v>
      </c>
      <c r="J892" s="83">
        <f t="shared" si="476"/>
        <v>-3.9215686274509803E-2</v>
      </c>
      <c r="K892" s="83">
        <f t="shared" si="476"/>
        <v>0</v>
      </c>
      <c r="L892" s="83">
        <f t="shared" si="476"/>
        <v>9.166666666666666E-2</v>
      </c>
      <c r="M892" s="83">
        <f t="shared" si="476"/>
        <v>5.737704918032787E-2</v>
      </c>
      <c r="N892" s="83">
        <f t="shared" si="476"/>
        <v>9.7744360902255634E-2</v>
      </c>
      <c r="O892" s="83">
        <f t="shared" si="476"/>
        <v>4.4585987261146494E-2</v>
      </c>
      <c r="P892" s="83">
        <f t="shared" si="476"/>
        <v>2.5862068965517241E-2</v>
      </c>
      <c r="Q892" s="83">
        <f t="shared" si="476"/>
        <v>8.5470085470085479E-3</v>
      </c>
      <c r="R892" s="83">
        <f t="shared" si="476"/>
        <v>5.2287581699346407E-2</v>
      </c>
      <c r="S892" s="83">
        <f t="shared" si="476"/>
        <v>0.13709677419354838</v>
      </c>
      <c r="T892" s="83">
        <f t="shared" si="476"/>
        <v>7.3529411764705881E-3</v>
      </c>
      <c r="U892" s="44">
        <f t="shared" si="477"/>
        <v>3.5544568317866801E-2</v>
      </c>
    </row>
    <row r="893" spans="1:21" ht="18" thickBot="1" x14ac:dyDescent="0.25">
      <c r="A893" s="84" t="s">
        <v>47</v>
      </c>
      <c r="B893" s="85" t="s">
        <v>57</v>
      </c>
      <c r="C893" s="95" t="s">
        <v>46</v>
      </c>
      <c r="D893" s="95" t="s">
        <v>46</v>
      </c>
      <c r="E893" s="95" t="s">
        <v>46</v>
      </c>
      <c r="F893" s="86">
        <f t="shared" ref="F893:T893" si="479">(B833-F837)/B833</f>
        <v>0.20394736842105263</v>
      </c>
      <c r="G893" s="86">
        <f t="shared" si="479"/>
        <v>0.21893491124260356</v>
      </c>
      <c r="H893" s="86">
        <f t="shared" si="479"/>
        <v>0.10497237569060773</v>
      </c>
      <c r="I893" s="86">
        <f t="shared" si="479"/>
        <v>0.18181818181818182</v>
      </c>
      <c r="J893" s="86">
        <f t="shared" si="479"/>
        <v>0.11834319526627218</v>
      </c>
      <c r="K893" s="86">
        <f t="shared" si="479"/>
        <v>0.16374269005847952</v>
      </c>
      <c r="L893" s="86">
        <f t="shared" si="479"/>
        <v>0.17499999999999999</v>
      </c>
      <c r="M893" s="86">
        <f t="shared" si="479"/>
        <v>4.1916167664670656E-2</v>
      </c>
      <c r="N893" s="86">
        <f t="shared" si="479"/>
        <v>0.16535433070866143</v>
      </c>
      <c r="O893" s="86">
        <f t="shared" si="479"/>
        <v>0.12352941176470589</v>
      </c>
      <c r="P893" s="86">
        <f t="shared" si="479"/>
        <v>0.13071895424836602</v>
      </c>
      <c r="Q893" s="86">
        <f t="shared" si="479"/>
        <v>0.13690476190476192</v>
      </c>
      <c r="R893" s="86">
        <f t="shared" si="479"/>
        <v>0.16384180790960451</v>
      </c>
      <c r="S893" s="86">
        <f t="shared" si="479"/>
        <v>0.21276595744680851</v>
      </c>
      <c r="T893" s="83">
        <f t="shared" si="479"/>
        <v>0.21212121212121213</v>
      </c>
      <c r="U893" s="44">
        <f t="shared" si="477"/>
        <v>0.15298500815319829</v>
      </c>
    </row>
    <row r="894" spans="1:21" ht="35" thickBot="1" x14ac:dyDescent="0.25">
      <c r="A894" s="84" t="s">
        <v>48</v>
      </c>
      <c r="B894" s="85"/>
      <c r="C894" s="86"/>
      <c r="D894" s="86"/>
      <c r="E894" s="86"/>
      <c r="F894" s="86"/>
      <c r="G894" s="86"/>
      <c r="H894" s="86"/>
      <c r="I894" s="86"/>
      <c r="J894" s="86">
        <f t="shared" ref="J894:T894" si="480">AVERAGE(F893:J893)</f>
        <v>0.16560320648774357</v>
      </c>
      <c r="K894" s="86">
        <f t="shared" si="480"/>
        <v>0.15756227081522897</v>
      </c>
      <c r="L894" s="86">
        <f t="shared" si="480"/>
        <v>0.14877528856670827</v>
      </c>
      <c r="M894" s="86">
        <f t="shared" si="480"/>
        <v>0.13616404696152085</v>
      </c>
      <c r="N894" s="86">
        <f t="shared" si="480"/>
        <v>0.13287127673961677</v>
      </c>
      <c r="O894" s="86">
        <f t="shared" si="480"/>
        <v>0.13390852003930348</v>
      </c>
      <c r="P894" s="86">
        <f t="shared" si="480"/>
        <v>0.12730377287728079</v>
      </c>
      <c r="Q894" s="86">
        <f t="shared" si="480"/>
        <v>0.11968472525823319</v>
      </c>
      <c r="R894" s="86">
        <f t="shared" si="480"/>
        <v>0.14406985330721994</v>
      </c>
      <c r="S894" s="86">
        <f t="shared" si="480"/>
        <v>0.15355217865484935</v>
      </c>
      <c r="T894" s="83">
        <f t="shared" si="480"/>
        <v>0.17127053872615064</v>
      </c>
      <c r="U894" s="44">
        <f t="shared" si="477"/>
        <v>0.14194951397077052</v>
      </c>
    </row>
    <row r="895" spans="1:21" ht="18" thickBot="1" x14ac:dyDescent="0.25">
      <c r="A895" s="84" t="s">
        <v>54</v>
      </c>
      <c r="B895" s="85" t="s">
        <v>57</v>
      </c>
      <c r="C895" s="95" t="s">
        <v>46</v>
      </c>
      <c r="D895" s="95" t="s">
        <v>46</v>
      </c>
      <c r="E895" s="95" t="s">
        <v>46</v>
      </c>
      <c r="F895" s="95" t="s">
        <v>46</v>
      </c>
      <c r="G895" s="89">
        <f t="shared" ref="G895:T895" si="481">(B839-G844)/B839</f>
        <v>0.39694656488549618</v>
      </c>
      <c r="H895" s="89">
        <f t="shared" si="481"/>
        <v>0.29230769230769232</v>
      </c>
      <c r="I895" s="89">
        <f t="shared" si="481"/>
        <v>0.41891891891891891</v>
      </c>
      <c r="J895" s="89">
        <f t="shared" si="481"/>
        <v>0.40112994350282488</v>
      </c>
      <c r="K895" s="89">
        <f t="shared" si="481"/>
        <v>0.31147540983606559</v>
      </c>
      <c r="L895" s="89">
        <f t="shared" si="481"/>
        <v>0.36627906976744184</v>
      </c>
      <c r="M895" s="89">
        <f t="shared" si="481"/>
        <v>0.31137724550898205</v>
      </c>
      <c r="N895" s="89">
        <f t="shared" si="481"/>
        <v>0.40594059405940597</v>
      </c>
      <c r="O895" s="89">
        <f t="shared" si="481"/>
        <v>0.30555555555555558</v>
      </c>
      <c r="P895" s="89">
        <f t="shared" si="481"/>
        <v>0.435</v>
      </c>
      <c r="Q895" s="89">
        <f t="shared" si="481"/>
        <v>0.37967914438502676</v>
      </c>
      <c r="R895" s="89">
        <f t="shared" si="481"/>
        <v>0.3881856540084388</v>
      </c>
      <c r="S895" s="89">
        <f t="shared" si="481"/>
        <v>0.44270833333333331</v>
      </c>
      <c r="T895" s="103">
        <f t="shared" si="481"/>
        <v>0.34782608695652173</v>
      </c>
      <c r="U895" s="44">
        <f t="shared" si="477"/>
        <v>0.37350031738993705</v>
      </c>
    </row>
    <row r="896" spans="1:21" ht="35" thickBot="1" x14ac:dyDescent="0.25">
      <c r="A896" s="88" t="s">
        <v>50</v>
      </c>
      <c r="B896" s="89"/>
      <c r="C896" s="89"/>
      <c r="D896" s="89"/>
      <c r="E896" s="89"/>
      <c r="F896" s="89"/>
      <c r="G896" s="89"/>
      <c r="H896" s="89"/>
      <c r="I896" s="89"/>
      <c r="J896" s="86"/>
      <c r="K896" s="86">
        <f t="shared" ref="K896:T896" si="482">AVERAGE(G895:K895)</f>
        <v>0.36415570589019958</v>
      </c>
      <c r="L896" s="86">
        <f t="shared" si="482"/>
        <v>0.3580222068665887</v>
      </c>
      <c r="M896" s="86">
        <f t="shared" si="482"/>
        <v>0.36183611750684663</v>
      </c>
      <c r="N896" s="86">
        <f t="shared" si="482"/>
        <v>0.35924045253494408</v>
      </c>
      <c r="O896" s="86">
        <f t="shared" si="482"/>
        <v>0.34012557494549023</v>
      </c>
      <c r="P896" s="86">
        <f t="shared" si="482"/>
        <v>0.36483049297827708</v>
      </c>
      <c r="Q896" s="86">
        <f t="shared" si="482"/>
        <v>0.36751050790179407</v>
      </c>
      <c r="R896" s="86">
        <f t="shared" si="482"/>
        <v>0.3828721896016854</v>
      </c>
      <c r="S896" s="86">
        <f t="shared" si="482"/>
        <v>0.39022573745647088</v>
      </c>
      <c r="T896" s="83">
        <f t="shared" si="482"/>
        <v>0.3986798437366641</v>
      </c>
      <c r="U896" s="44">
        <f t="shared" si="477"/>
        <v>0.36542433174247746</v>
      </c>
    </row>
    <row r="898" spans="1:20" ht="16" x14ac:dyDescent="0.2">
      <c r="A898" s="140" t="s">
        <v>126</v>
      </c>
      <c r="B898" s="141"/>
      <c r="C898" s="141"/>
      <c r="D898" s="141"/>
      <c r="E898" s="141"/>
      <c r="F898" s="141"/>
      <c r="G898" s="141"/>
      <c r="H898" s="141"/>
      <c r="I898" s="141"/>
      <c r="J898" s="141"/>
      <c r="K898" s="141"/>
      <c r="L898" s="141"/>
      <c r="M898" s="142"/>
    </row>
    <row r="899" spans="1:20" ht="17" thickBo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20" ht="18" thickBot="1" x14ac:dyDescent="0.25">
      <c r="A900" s="54"/>
      <c r="B900" s="54" t="s">
        <v>0</v>
      </c>
      <c r="C900" s="54" t="s">
        <v>1</v>
      </c>
      <c r="D900" s="54" t="s">
        <v>2</v>
      </c>
      <c r="E900" s="54" t="s">
        <v>3</v>
      </c>
      <c r="F900" s="54" t="s">
        <v>4</v>
      </c>
      <c r="G900" s="54" t="s">
        <v>5</v>
      </c>
      <c r="H900" s="54" t="s">
        <v>6</v>
      </c>
      <c r="I900" s="54" t="s">
        <v>7</v>
      </c>
      <c r="J900" s="54" t="s">
        <v>8</v>
      </c>
      <c r="K900" s="54" t="s">
        <v>9</v>
      </c>
      <c r="L900" s="54" t="s">
        <v>10</v>
      </c>
      <c r="M900" s="54" t="s">
        <v>66</v>
      </c>
      <c r="N900" s="54" t="s">
        <v>75</v>
      </c>
      <c r="O900" s="54" t="s">
        <v>76</v>
      </c>
      <c r="P900" s="54" t="s">
        <v>77</v>
      </c>
      <c r="Q900" s="54" t="s">
        <v>78</v>
      </c>
      <c r="R900" s="54" t="s">
        <v>79</v>
      </c>
      <c r="S900" s="54" t="s">
        <v>81</v>
      </c>
      <c r="T900" s="54" t="s">
        <v>87</v>
      </c>
    </row>
    <row r="901" spans="1:20" ht="18" thickBot="1" x14ac:dyDescent="0.25">
      <c r="A901" s="38" t="s">
        <v>11</v>
      </c>
      <c r="B901" s="123">
        <v>201</v>
      </c>
      <c r="C901" s="123">
        <v>209</v>
      </c>
      <c r="D901" s="123">
        <v>187</v>
      </c>
      <c r="E901" s="123">
        <v>242</v>
      </c>
      <c r="F901" s="156">
        <v>210</v>
      </c>
      <c r="G901" s="156">
        <v>175</v>
      </c>
      <c r="H901" s="156">
        <v>210</v>
      </c>
      <c r="I901" s="156">
        <v>125</v>
      </c>
      <c r="J901" s="156">
        <v>190</v>
      </c>
      <c r="K901" s="156">
        <v>195</v>
      </c>
      <c r="L901" s="156">
        <v>182</v>
      </c>
      <c r="M901" s="156">
        <v>175</v>
      </c>
      <c r="N901" s="156">
        <v>200</v>
      </c>
      <c r="O901" s="156">
        <v>134</v>
      </c>
      <c r="P901" s="156">
        <v>196</v>
      </c>
      <c r="Q901" s="156">
        <v>171</v>
      </c>
      <c r="R901" s="156">
        <v>234</v>
      </c>
      <c r="S901" s="156">
        <v>208</v>
      </c>
      <c r="T901" s="185">
        <v>212</v>
      </c>
    </row>
    <row r="902" spans="1:20" ht="17" thickBot="1" x14ac:dyDescent="0.25">
      <c r="A902" s="38">
        <v>1</v>
      </c>
      <c r="B902" s="123">
        <v>168</v>
      </c>
      <c r="C902" s="123">
        <v>208</v>
      </c>
      <c r="D902" s="123">
        <v>197</v>
      </c>
      <c r="E902" s="123">
        <v>215</v>
      </c>
      <c r="F902" s="156">
        <v>244</v>
      </c>
      <c r="G902" s="156">
        <v>210</v>
      </c>
      <c r="H902" s="156">
        <v>212</v>
      </c>
      <c r="I902" s="156">
        <v>206</v>
      </c>
      <c r="J902" s="156">
        <v>161</v>
      </c>
      <c r="K902" s="156">
        <v>196</v>
      </c>
      <c r="L902" s="156">
        <v>199</v>
      </c>
      <c r="M902" s="156">
        <v>180</v>
      </c>
      <c r="N902" s="187">
        <v>187</v>
      </c>
      <c r="O902" s="187">
        <v>193</v>
      </c>
      <c r="P902" s="187">
        <v>161</v>
      </c>
      <c r="Q902" s="187">
        <v>201</v>
      </c>
      <c r="R902" s="187">
        <v>169</v>
      </c>
      <c r="S902" s="187">
        <v>228</v>
      </c>
      <c r="T902" s="195">
        <v>211</v>
      </c>
    </row>
    <row r="903" spans="1:20" ht="17" thickBot="1" x14ac:dyDescent="0.25">
      <c r="A903" s="38">
        <v>2</v>
      </c>
      <c r="B903" s="123">
        <v>164</v>
      </c>
      <c r="C903" s="123">
        <v>151</v>
      </c>
      <c r="D903" s="123">
        <v>203</v>
      </c>
      <c r="E903" s="123">
        <v>183</v>
      </c>
      <c r="F903" s="156">
        <v>199</v>
      </c>
      <c r="G903" s="156">
        <v>192</v>
      </c>
      <c r="H903" s="156">
        <v>201</v>
      </c>
      <c r="I903" s="156">
        <v>187</v>
      </c>
      <c r="J903" s="156">
        <v>202</v>
      </c>
      <c r="K903" s="156">
        <v>143</v>
      </c>
      <c r="L903" s="156">
        <v>188</v>
      </c>
      <c r="M903" s="156">
        <v>196</v>
      </c>
      <c r="N903" s="187">
        <v>173</v>
      </c>
      <c r="O903" s="187">
        <v>172</v>
      </c>
      <c r="P903" s="187">
        <v>185</v>
      </c>
      <c r="Q903" s="187">
        <v>152</v>
      </c>
      <c r="R903" s="187">
        <v>198</v>
      </c>
      <c r="S903" s="187">
        <v>159</v>
      </c>
      <c r="T903" s="195">
        <v>217</v>
      </c>
    </row>
    <row r="904" spans="1:20" ht="17" thickBot="1" x14ac:dyDescent="0.25">
      <c r="A904" s="38">
        <v>3</v>
      </c>
      <c r="B904" s="123">
        <v>136</v>
      </c>
      <c r="C904" s="123">
        <v>151</v>
      </c>
      <c r="D904" s="123">
        <v>140</v>
      </c>
      <c r="E904" s="123">
        <v>195</v>
      </c>
      <c r="F904" s="156">
        <v>167</v>
      </c>
      <c r="G904" s="156">
        <v>191</v>
      </c>
      <c r="H904" s="156">
        <v>217</v>
      </c>
      <c r="I904" s="156">
        <v>186</v>
      </c>
      <c r="J904" s="156">
        <v>183</v>
      </c>
      <c r="K904" s="156">
        <v>195</v>
      </c>
      <c r="L904" s="156">
        <v>135</v>
      </c>
      <c r="M904" s="156">
        <v>181</v>
      </c>
      <c r="N904" s="187">
        <v>191</v>
      </c>
      <c r="O904" s="187">
        <v>160</v>
      </c>
      <c r="P904" s="187">
        <v>166</v>
      </c>
      <c r="Q904" s="187">
        <v>177</v>
      </c>
      <c r="R904" s="187">
        <v>147</v>
      </c>
      <c r="S904" s="187">
        <v>191</v>
      </c>
      <c r="T904" s="195">
        <v>157</v>
      </c>
    </row>
    <row r="905" spans="1:20" ht="17" thickBot="1" x14ac:dyDescent="0.25">
      <c r="A905" s="38">
        <v>4</v>
      </c>
      <c r="B905" s="123">
        <v>140</v>
      </c>
      <c r="C905" s="123">
        <v>133</v>
      </c>
      <c r="D905" s="123">
        <v>146</v>
      </c>
      <c r="E905" s="123">
        <v>124</v>
      </c>
      <c r="F905" s="156">
        <v>186</v>
      </c>
      <c r="G905" s="156">
        <v>153</v>
      </c>
      <c r="H905" s="156">
        <v>172</v>
      </c>
      <c r="I905" s="156">
        <v>192</v>
      </c>
      <c r="J905" s="156">
        <v>179</v>
      </c>
      <c r="K905" s="156">
        <v>179</v>
      </c>
      <c r="L905" s="156">
        <v>186</v>
      </c>
      <c r="M905" s="156">
        <v>128</v>
      </c>
      <c r="N905" s="187">
        <v>172</v>
      </c>
      <c r="O905" s="187">
        <v>181</v>
      </c>
      <c r="P905" s="187">
        <v>156</v>
      </c>
      <c r="Q905" s="187">
        <v>163</v>
      </c>
      <c r="R905" s="187">
        <v>172</v>
      </c>
      <c r="S905" s="187">
        <v>141</v>
      </c>
      <c r="T905" s="195">
        <v>180</v>
      </c>
    </row>
    <row r="906" spans="1:20" ht="17" thickBot="1" x14ac:dyDescent="0.25">
      <c r="A906" s="38">
        <v>5</v>
      </c>
      <c r="B906" s="123">
        <v>119</v>
      </c>
      <c r="C906" s="123">
        <v>135</v>
      </c>
      <c r="D906" s="123">
        <v>125</v>
      </c>
      <c r="E906" s="123">
        <v>143</v>
      </c>
      <c r="F906" s="156">
        <v>114</v>
      </c>
      <c r="G906" s="156">
        <v>184</v>
      </c>
      <c r="H906" s="156">
        <v>141</v>
      </c>
      <c r="I906" s="156">
        <v>151</v>
      </c>
      <c r="J906" s="156">
        <v>192</v>
      </c>
      <c r="K906" s="156">
        <v>170</v>
      </c>
      <c r="L906" s="156">
        <v>168</v>
      </c>
      <c r="M906" s="156">
        <v>183</v>
      </c>
      <c r="N906" s="187">
        <v>119</v>
      </c>
      <c r="O906" s="187">
        <v>164</v>
      </c>
      <c r="P906" s="187">
        <v>172</v>
      </c>
      <c r="Q906" s="187">
        <v>154</v>
      </c>
      <c r="R906" s="187">
        <v>161</v>
      </c>
      <c r="S906" s="187">
        <v>166</v>
      </c>
      <c r="T906" s="195">
        <v>134</v>
      </c>
    </row>
    <row r="907" spans="1:20" ht="17" thickBot="1" x14ac:dyDescent="0.25">
      <c r="A907" s="38">
        <v>6</v>
      </c>
      <c r="B907" s="123">
        <v>233</v>
      </c>
      <c r="C907" s="123">
        <v>233</v>
      </c>
      <c r="D907" s="123">
        <v>249</v>
      </c>
      <c r="E907" s="123">
        <v>209</v>
      </c>
      <c r="F907" s="156">
        <v>223</v>
      </c>
      <c r="G907" s="156">
        <v>203</v>
      </c>
      <c r="H907" s="156">
        <v>268</v>
      </c>
      <c r="I907" s="156">
        <v>190</v>
      </c>
      <c r="J907" s="156">
        <v>229</v>
      </c>
      <c r="K907" s="156">
        <v>253</v>
      </c>
      <c r="L907" s="156">
        <v>232</v>
      </c>
      <c r="M907" s="156">
        <v>216</v>
      </c>
      <c r="N907" s="187">
        <v>268</v>
      </c>
      <c r="O907" s="187">
        <v>173</v>
      </c>
      <c r="P907" s="187">
        <v>239</v>
      </c>
      <c r="Q907" s="187">
        <v>244</v>
      </c>
      <c r="R907" s="187">
        <v>223</v>
      </c>
      <c r="S907" s="187">
        <v>220</v>
      </c>
      <c r="T907" s="195">
        <v>224</v>
      </c>
    </row>
    <row r="908" spans="1:20" ht="17" thickBot="1" x14ac:dyDescent="0.25">
      <c r="A908" s="38">
        <v>7</v>
      </c>
      <c r="B908" s="123">
        <v>177</v>
      </c>
      <c r="C908" s="123">
        <v>216</v>
      </c>
      <c r="D908" s="123">
        <v>225</v>
      </c>
      <c r="E908" s="123">
        <v>232</v>
      </c>
      <c r="F908" s="156">
        <v>196</v>
      </c>
      <c r="G908" s="156">
        <v>214</v>
      </c>
      <c r="H908" s="156">
        <v>199</v>
      </c>
      <c r="I908" s="156">
        <v>244</v>
      </c>
      <c r="J908" s="156">
        <v>185</v>
      </c>
      <c r="K908" s="156">
        <v>208</v>
      </c>
      <c r="L908" s="156">
        <v>244</v>
      </c>
      <c r="M908" s="156">
        <v>225</v>
      </c>
      <c r="N908" s="187">
        <v>203</v>
      </c>
      <c r="O908" s="187">
        <v>261</v>
      </c>
      <c r="P908" s="187">
        <v>167</v>
      </c>
      <c r="Q908" s="187">
        <v>233</v>
      </c>
      <c r="R908" s="187">
        <v>237</v>
      </c>
      <c r="S908" s="187">
        <v>213</v>
      </c>
      <c r="T908" s="195">
        <v>210</v>
      </c>
    </row>
    <row r="909" spans="1:20" ht="17" thickBot="1" x14ac:dyDescent="0.25">
      <c r="A909" s="38">
        <v>8</v>
      </c>
      <c r="B909" s="123">
        <v>176</v>
      </c>
      <c r="C909" s="123">
        <v>159</v>
      </c>
      <c r="D909" s="123">
        <v>161</v>
      </c>
      <c r="E909" s="123">
        <v>204</v>
      </c>
      <c r="F909" s="156">
        <v>119</v>
      </c>
      <c r="G909" s="156">
        <v>172</v>
      </c>
      <c r="H909" s="156">
        <v>179</v>
      </c>
      <c r="I909" s="156">
        <v>160</v>
      </c>
      <c r="J909" s="156">
        <v>183</v>
      </c>
      <c r="K909" s="156">
        <v>158</v>
      </c>
      <c r="L909" s="156">
        <v>180</v>
      </c>
      <c r="M909" s="156">
        <v>202</v>
      </c>
      <c r="N909" s="187">
        <v>197</v>
      </c>
      <c r="O909" s="187">
        <v>177</v>
      </c>
      <c r="P909" s="187">
        <v>228</v>
      </c>
      <c r="Q909" s="187">
        <v>136</v>
      </c>
      <c r="R909" s="187">
        <v>209</v>
      </c>
      <c r="S909" s="187">
        <v>186</v>
      </c>
      <c r="T909" s="195">
        <v>176</v>
      </c>
    </row>
    <row r="910" spans="1:20" ht="17" thickBot="1" x14ac:dyDescent="0.25">
      <c r="A910" s="38">
        <v>9</v>
      </c>
      <c r="B910" s="123">
        <v>149</v>
      </c>
      <c r="C910" s="123">
        <v>160</v>
      </c>
      <c r="D910" s="123">
        <v>150</v>
      </c>
      <c r="E910" s="123">
        <v>199</v>
      </c>
      <c r="F910" s="156">
        <v>100</v>
      </c>
      <c r="G910" s="156">
        <v>190</v>
      </c>
      <c r="H910" s="156">
        <v>159</v>
      </c>
      <c r="I910" s="156">
        <v>159</v>
      </c>
      <c r="J910" s="156">
        <v>138</v>
      </c>
      <c r="K910" s="156">
        <v>178</v>
      </c>
      <c r="L910" s="156">
        <v>146</v>
      </c>
      <c r="M910" s="156">
        <v>167</v>
      </c>
      <c r="N910" s="187">
        <v>190</v>
      </c>
      <c r="O910" s="187">
        <v>183</v>
      </c>
      <c r="P910" s="187">
        <v>169</v>
      </c>
      <c r="Q910" s="187">
        <v>208</v>
      </c>
      <c r="R910" s="187">
        <v>132</v>
      </c>
      <c r="S910" s="187">
        <v>201</v>
      </c>
      <c r="T910" s="195">
        <v>173</v>
      </c>
    </row>
    <row r="911" spans="1:20" ht="17" thickBot="1" x14ac:dyDescent="0.25">
      <c r="A911" s="38">
        <v>10</v>
      </c>
      <c r="B911" s="123">
        <v>117</v>
      </c>
      <c r="C911" s="123">
        <v>141</v>
      </c>
      <c r="D911" s="123">
        <v>147</v>
      </c>
      <c r="E911" s="123">
        <v>141</v>
      </c>
      <c r="F911" s="156">
        <v>97</v>
      </c>
      <c r="G911" s="156">
        <v>165</v>
      </c>
      <c r="H911" s="156">
        <v>164</v>
      </c>
      <c r="I911" s="156">
        <v>132</v>
      </c>
      <c r="J911" s="156">
        <v>130</v>
      </c>
      <c r="K911" s="156">
        <v>129</v>
      </c>
      <c r="L911" s="156">
        <v>166</v>
      </c>
      <c r="M911" s="156">
        <v>140</v>
      </c>
      <c r="N911" s="187">
        <v>158</v>
      </c>
      <c r="O911" s="187">
        <v>181</v>
      </c>
      <c r="P911" s="187">
        <v>169</v>
      </c>
      <c r="Q911" s="187">
        <v>158</v>
      </c>
      <c r="R911" s="187">
        <v>190</v>
      </c>
      <c r="S911" s="187">
        <v>127</v>
      </c>
      <c r="T911" s="195">
        <v>192</v>
      </c>
    </row>
    <row r="912" spans="1:20" ht="17" thickBot="1" x14ac:dyDescent="0.25">
      <c r="A912" s="38">
        <v>11</v>
      </c>
      <c r="B912" s="123">
        <v>93</v>
      </c>
      <c r="C912" s="123">
        <v>110</v>
      </c>
      <c r="D912" s="123">
        <v>131</v>
      </c>
      <c r="E912" s="123">
        <v>137</v>
      </c>
      <c r="F912" s="156">
        <v>66</v>
      </c>
      <c r="G912" s="156">
        <v>159</v>
      </c>
      <c r="H912" s="156">
        <v>154</v>
      </c>
      <c r="I912" s="156">
        <v>154</v>
      </c>
      <c r="J912" s="156">
        <v>118</v>
      </c>
      <c r="K912" s="156">
        <v>122</v>
      </c>
      <c r="L912" s="156">
        <v>112</v>
      </c>
      <c r="M912" s="156">
        <v>154</v>
      </c>
      <c r="N912" s="187">
        <v>129</v>
      </c>
      <c r="O912" s="187">
        <v>146</v>
      </c>
      <c r="P912" s="187">
        <v>166</v>
      </c>
      <c r="Q912" s="187">
        <v>159</v>
      </c>
      <c r="R912" s="187">
        <v>138</v>
      </c>
      <c r="S912" s="187">
        <v>172</v>
      </c>
      <c r="T912" s="195">
        <v>114</v>
      </c>
    </row>
    <row r="913" spans="1:20" ht="17" thickBot="1" x14ac:dyDescent="0.25">
      <c r="A913" s="38">
        <v>12</v>
      </c>
      <c r="B913" s="123">
        <v>96</v>
      </c>
      <c r="C913" s="123">
        <v>88</v>
      </c>
      <c r="D913" s="123">
        <v>109</v>
      </c>
      <c r="E913" s="123">
        <v>126</v>
      </c>
      <c r="F913" s="156">
        <v>130</v>
      </c>
      <c r="G913" s="156">
        <v>122</v>
      </c>
      <c r="H913" s="156">
        <v>152</v>
      </c>
      <c r="I913" s="156">
        <v>147</v>
      </c>
      <c r="J913" s="156">
        <v>144</v>
      </c>
      <c r="K913" s="156">
        <v>116</v>
      </c>
      <c r="L913" s="156">
        <v>121</v>
      </c>
      <c r="M913" s="156">
        <v>108</v>
      </c>
      <c r="N913" s="187">
        <v>292</v>
      </c>
      <c r="O913" s="187">
        <v>123</v>
      </c>
      <c r="P913" s="187">
        <v>143</v>
      </c>
      <c r="Q913" s="187">
        <v>162</v>
      </c>
      <c r="R913" s="187">
        <v>158</v>
      </c>
      <c r="S913" s="187">
        <v>135</v>
      </c>
      <c r="T913" s="195">
        <v>171</v>
      </c>
    </row>
    <row r="914" spans="1:20" ht="18" thickBot="1" x14ac:dyDescent="0.25">
      <c r="A914" s="38" t="s">
        <v>13</v>
      </c>
      <c r="B914" s="123"/>
      <c r="C914" s="123"/>
      <c r="D914" s="123"/>
      <c r="E914" s="123"/>
      <c r="F914" s="156"/>
      <c r="G914" s="156"/>
      <c r="H914" s="156"/>
      <c r="I914" s="156"/>
      <c r="J914" s="156"/>
      <c r="K914" s="156"/>
      <c r="L914" s="156"/>
      <c r="M914" s="156"/>
      <c r="N914" s="156"/>
      <c r="O914" s="156"/>
      <c r="P914" s="156"/>
      <c r="Q914" s="156"/>
      <c r="R914" s="156"/>
      <c r="S914" s="156"/>
      <c r="T914" s="185"/>
    </row>
    <row r="915" spans="1:20" ht="18" thickBot="1" x14ac:dyDescent="0.25">
      <c r="A915" s="60" t="s">
        <v>14</v>
      </c>
      <c r="B915" s="159">
        <f>SUM(B901:B913)</f>
        <v>1969</v>
      </c>
      <c r="C915" s="159">
        <f>SUM(C901:C913)</f>
        <v>2094</v>
      </c>
      <c r="D915" s="159">
        <f>SUM(D901:D913)</f>
        <v>2170</v>
      </c>
      <c r="E915" s="159">
        <f>SUM(E901:E913)</f>
        <v>2350</v>
      </c>
      <c r="F915" s="159">
        <f t="shared" ref="F915:K915" si="483">SUM(F901:F913)</f>
        <v>2051</v>
      </c>
      <c r="G915" s="159">
        <f t="shared" si="483"/>
        <v>2330</v>
      </c>
      <c r="H915" s="159">
        <f t="shared" si="483"/>
        <v>2428</v>
      </c>
      <c r="I915" s="159">
        <f t="shared" si="483"/>
        <v>2233</v>
      </c>
      <c r="J915" s="159">
        <f t="shared" si="483"/>
        <v>2234</v>
      </c>
      <c r="K915" s="159">
        <f t="shared" si="483"/>
        <v>2242</v>
      </c>
      <c r="L915" s="159">
        <f t="shared" ref="L915:Q915" si="484">SUM(L901:L913)</f>
        <v>2259</v>
      </c>
      <c r="M915" s="159">
        <f t="shared" si="484"/>
        <v>2255</v>
      </c>
      <c r="N915" s="159">
        <f t="shared" si="484"/>
        <v>2479</v>
      </c>
      <c r="O915" s="159">
        <f t="shared" si="484"/>
        <v>2248</v>
      </c>
      <c r="P915" s="159">
        <f t="shared" si="484"/>
        <v>2317</v>
      </c>
      <c r="Q915" s="159">
        <f t="shared" si="484"/>
        <v>2318</v>
      </c>
      <c r="R915" s="159">
        <f t="shared" ref="R915:S915" si="485">SUM(R901:R913)</f>
        <v>2368</v>
      </c>
      <c r="S915" s="159">
        <f t="shared" si="485"/>
        <v>2347</v>
      </c>
      <c r="T915" s="162">
        <f t="shared" ref="T915" si="486">SUM(T901:T913)</f>
        <v>2371</v>
      </c>
    </row>
    <row r="916" spans="1:20" ht="35" thickBot="1" x14ac:dyDescent="0.25">
      <c r="A916" s="60" t="s">
        <v>51</v>
      </c>
      <c r="B916" s="149"/>
      <c r="C916" s="160">
        <f>((C915-B915)/B915)</f>
        <v>6.348400203148806E-2</v>
      </c>
      <c r="D916" s="160">
        <f>((D915-C915)/C915)</f>
        <v>3.629417382999045E-2</v>
      </c>
      <c r="E916" s="160">
        <f>((E915-D915)/D915)</f>
        <v>8.294930875576037E-2</v>
      </c>
      <c r="F916" s="160">
        <f>((F915-E915)/E915)</f>
        <v>-0.12723404255319148</v>
      </c>
      <c r="G916" s="160">
        <f t="shared" ref="G916:T916" si="487">((G915-F915)/F915)</f>
        <v>0.13603120429058996</v>
      </c>
      <c r="H916" s="160">
        <f t="shared" si="487"/>
        <v>4.2060085836909872E-2</v>
      </c>
      <c r="I916" s="160">
        <f t="shared" si="487"/>
        <v>-8.0313014827018123E-2</v>
      </c>
      <c r="J916" s="160">
        <f t="shared" si="487"/>
        <v>4.4782803403493058E-4</v>
      </c>
      <c r="K916" s="160">
        <f t="shared" si="487"/>
        <v>3.5810205908683975E-3</v>
      </c>
      <c r="L916" s="160">
        <f t="shared" si="487"/>
        <v>7.5825156110615518E-3</v>
      </c>
      <c r="M916" s="160">
        <f t="shared" si="487"/>
        <v>-1.7706949977866313E-3</v>
      </c>
      <c r="N916" s="160">
        <f t="shared" si="487"/>
        <v>9.9334811529933481E-2</v>
      </c>
      <c r="O916" s="160">
        <f t="shared" si="487"/>
        <v>-9.3182734973779754E-2</v>
      </c>
      <c r="P916" s="160">
        <f t="shared" si="487"/>
        <v>3.0693950177935941E-2</v>
      </c>
      <c r="Q916" s="160">
        <f t="shared" si="487"/>
        <v>4.3159257660768235E-4</v>
      </c>
      <c r="R916" s="160">
        <f t="shared" si="487"/>
        <v>2.1570319240724764E-2</v>
      </c>
      <c r="S916" s="160">
        <f t="shared" si="487"/>
        <v>-8.8682432432432429E-3</v>
      </c>
      <c r="T916" s="160">
        <f t="shared" si="487"/>
        <v>1.0225820195994887E-2</v>
      </c>
    </row>
    <row r="917" spans="1:20" ht="52" thickBot="1" x14ac:dyDescent="0.25">
      <c r="A917" s="60" t="s">
        <v>16</v>
      </c>
      <c r="B917" s="160"/>
      <c r="C917" s="160"/>
      <c r="D917" s="160"/>
      <c r="E917" s="160"/>
      <c r="F917" s="160"/>
      <c r="G917" s="160">
        <f t="shared" ref="G917:T917" si="488">(G915-B915)/B915</f>
        <v>0.18334179786693752</v>
      </c>
      <c r="H917" s="160">
        <f t="shared" si="488"/>
        <v>0.15950334288443171</v>
      </c>
      <c r="I917" s="160">
        <f t="shared" si="488"/>
        <v>2.903225806451613E-2</v>
      </c>
      <c r="J917" s="160">
        <f t="shared" si="488"/>
        <v>-4.9361702127659578E-2</v>
      </c>
      <c r="K917" s="160">
        <f t="shared" si="488"/>
        <v>9.3125304729400296E-2</v>
      </c>
      <c r="L917" s="160">
        <f t="shared" si="488"/>
        <v>-3.0472103004291845E-2</v>
      </c>
      <c r="M917" s="160">
        <f t="shared" si="488"/>
        <v>-7.1252059308072491E-2</v>
      </c>
      <c r="N917" s="160">
        <f t="shared" si="488"/>
        <v>0.11016569637259292</v>
      </c>
      <c r="O917" s="160">
        <f t="shared" si="488"/>
        <v>6.2667860340196958E-3</v>
      </c>
      <c r="P917" s="160">
        <f t="shared" si="488"/>
        <v>3.345227475468332E-2</v>
      </c>
      <c r="Q917" s="160">
        <f t="shared" si="488"/>
        <v>2.6117751217352811E-2</v>
      </c>
      <c r="R917" s="160">
        <f t="shared" si="488"/>
        <v>5.0110864745011086E-2</v>
      </c>
      <c r="S917" s="160">
        <f t="shared" si="488"/>
        <v>-5.3247277127874144E-2</v>
      </c>
      <c r="T917" s="160">
        <f t="shared" si="488"/>
        <v>5.47153024911032E-2</v>
      </c>
    </row>
    <row r="918" spans="1:20" ht="52" thickBot="1" x14ac:dyDescent="0.25">
      <c r="A918" s="60" t="s">
        <v>17</v>
      </c>
      <c r="B918" s="160"/>
      <c r="C918" s="160"/>
      <c r="D918" s="160"/>
      <c r="E918" s="160"/>
      <c r="F918" s="160"/>
      <c r="G918" s="160"/>
      <c r="H918" s="160"/>
      <c r="I918" s="160"/>
      <c r="J918" s="160"/>
      <c r="K918" s="160"/>
      <c r="L918" s="160">
        <f t="shared" ref="L918:T918" si="489">(L915-B915)/B915</f>
        <v>0.14728288471305231</v>
      </c>
      <c r="M918" s="160">
        <f t="shared" si="489"/>
        <v>7.6886341929321866E-2</v>
      </c>
      <c r="N918" s="160">
        <f t="shared" si="489"/>
        <v>0.14239631336405531</v>
      </c>
      <c r="O918" s="160">
        <f t="shared" si="489"/>
        <v>-4.3404255319148939E-2</v>
      </c>
      <c r="P918" s="160">
        <f t="shared" si="489"/>
        <v>0.12969283276450511</v>
      </c>
      <c r="Q918" s="160">
        <f t="shared" si="489"/>
        <v>-5.1502145922746783E-3</v>
      </c>
      <c r="R918" s="160">
        <f t="shared" si="489"/>
        <v>-2.4711696869851731E-2</v>
      </c>
      <c r="S918" s="160">
        <f t="shared" si="489"/>
        <v>5.1052395879982088E-2</v>
      </c>
      <c r="T918" s="160">
        <f t="shared" si="489"/>
        <v>6.132497761862131E-2</v>
      </c>
    </row>
    <row r="919" spans="1:20" ht="35" thickBot="1" x14ac:dyDescent="0.25">
      <c r="A919" s="60" t="s">
        <v>18</v>
      </c>
      <c r="B919" s="154">
        <v>23849</v>
      </c>
      <c r="C919" s="154">
        <v>23625</v>
      </c>
      <c r="D919" s="154">
        <v>23509</v>
      </c>
      <c r="E919" s="154">
        <v>23448</v>
      </c>
      <c r="F919" s="154">
        <v>23172</v>
      </c>
      <c r="G919" s="92">
        <v>23025</v>
      </c>
      <c r="H919" s="92">
        <v>22971</v>
      </c>
      <c r="I919" s="92">
        <v>23201</v>
      </c>
      <c r="J919" s="92">
        <v>22479</v>
      </c>
      <c r="K919" s="92">
        <v>22138</v>
      </c>
      <c r="L919" s="92">
        <v>21811</v>
      </c>
      <c r="M919" s="92">
        <v>21305</v>
      </c>
      <c r="N919" s="92">
        <v>21293</v>
      </c>
      <c r="O919" s="92">
        <v>20845</v>
      </c>
      <c r="P919" s="92">
        <v>20855</v>
      </c>
      <c r="Q919" s="92">
        <v>20960</v>
      </c>
      <c r="R919" s="92">
        <v>21094</v>
      </c>
      <c r="S919" s="92">
        <v>20676</v>
      </c>
      <c r="T919" s="92">
        <v>20484</v>
      </c>
    </row>
    <row r="920" spans="1:20" ht="52" thickBot="1" x14ac:dyDescent="0.25">
      <c r="A920" s="60" t="s">
        <v>19</v>
      </c>
      <c r="B920" s="160"/>
      <c r="C920" s="160">
        <f t="shared" ref="C920:T920" si="490">(C919-B919)/B919</f>
        <v>-9.392427355444672E-3</v>
      </c>
      <c r="D920" s="160">
        <f t="shared" si="490"/>
        <v>-4.9100529100529105E-3</v>
      </c>
      <c r="E920" s="160">
        <f t="shared" si="490"/>
        <v>-2.594750946446042E-3</v>
      </c>
      <c r="F920" s="160">
        <f t="shared" si="490"/>
        <v>-1.1770726714431934E-2</v>
      </c>
      <c r="G920" s="160">
        <f t="shared" si="490"/>
        <v>-6.3438632832729155E-3</v>
      </c>
      <c r="H920" s="160">
        <f t="shared" si="490"/>
        <v>-2.3452768729641696E-3</v>
      </c>
      <c r="I920" s="160">
        <f t="shared" si="490"/>
        <v>1.001262461364329E-2</v>
      </c>
      <c r="J920" s="160">
        <f t="shared" si="490"/>
        <v>-3.1119348303952417E-2</v>
      </c>
      <c r="K920" s="160">
        <f t="shared" si="490"/>
        <v>-1.5169713955247119E-2</v>
      </c>
      <c r="L920" s="160">
        <f t="shared" si="490"/>
        <v>-1.4770982021862861E-2</v>
      </c>
      <c r="M920" s="160">
        <f t="shared" si="490"/>
        <v>-2.319930310393838E-2</v>
      </c>
      <c r="N920" s="160">
        <f t="shared" si="490"/>
        <v>-5.6324806383478059E-4</v>
      </c>
      <c r="O920" s="160">
        <f t="shared" si="490"/>
        <v>-2.103977833090687E-2</v>
      </c>
      <c r="P920" s="160">
        <f t="shared" si="490"/>
        <v>4.797313504437515E-4</v>
      </c>
      <c r="Q920" s="160">
        <f t="shared" si="490"/>
        <v>5.0347638456005751E-3</v>
      </c>
      <c r="R920" s="160">
        <f t="shared" si="490"/>
        <v>6.3931297709923663E-3</v>
      </c>
      <c r="S920" s="160">
        <f t="shared" si="490"/>
        <v>-1.981606143927183E-2</v>
      </c>
      <c r="T920" s="160">
        <f t="shared" si="490"/>
        <v>-9.286128845037725E-3</v>
      </c>
    </row>
    <row r="921" spans="1:20" ht="52" thickBot="1" x14ac:dyDescent="0.25">
      <c r="A921" s="60" t="s">
        <v>20</v>
      </c>
      <c r="B921" s="160"/>
      <c r="C921" s="160"/>
      <c r="D921" s="160"/>
      <c r="E921" s="160"/>
      <c r="F921" s="160"/>
      <c r="G921" s="160">
        <f t="shared" ref="G921:T921" si="491">(G919-B919)/B919</f>
        <v>-3.4550714914671474E-2</v>
      </c>
      <c r="H921" s="160">
        <f t="shared" si="491"/>
        <v>-2.7682539682539684E-2</v>
      </c>
      <c r="I921" s="160">
        <f t="shared" si="491"/>
        <v>-1.3101365434514442E-2</v>
      </c>
      <c r="J921" s="160">
        <f t="shared" si="491"/>
        <v>-4.1325486182190375E-2</v>
      </c>
      <c r="K921" s="160">
        <f t="shared" si="491"/>
        <v>-4.462282064560677E-2</v>
      </c>
      <c r="L921" s="160">
        <f t="shared" si="491"/>
        <v>-5.2725298588490774E-2</v>
      </c>
      <c r="M921" s="160">
        <f t="shared" si="491"/>
        <v>-7.25262287231727E-2</v>
      </c>
      <c r="N921" s="160">
        <f t="shared" si="491"/>
        <v>-8.2237834576095861E-2</v>
      </c>
      <c r="O921" s="160">
        <f t="shared" si="491"/>
        <v>-7.2690066284087376E-2</v>
      </c>
      <c r="P921" s="160">
        <f t="shared" si="491"/>
        <v>-5.7954648116361009E-2</v>
      </c>
      <c r="Q921" s="160">
        <f t="shared" si="491"/>
        <v>-3.9017009765714546E-2</v>
      </c>
      <c r="R921" s="160">
        <f t="shared" si="491"/>
        <v>-9.9037784557615589E-3</v>
      </c>
      <c r="S921" s="160">
        <f t="shared" si="491"/>
        <v>-2.8976658995914149E-2</v>
      </c>
      <c r="T921" s="160">
        <f t="shared" si="491"/>
        <v>-1.7318301751019428E-2</v>
      </c>
    </row>
    <row r="922" spans="1:20" ht="52" thickBot="1" x14ac:dyDescent="0.25">
      <c r="A922" s="60" t="s">
        <v>21</v>
      </c>
      <c r="B922" s="160"/>
      <c r="C922" s="160"/>
      <c r="D922" s="160"/>
      <c r="E922" s="160"/>
      <c r="F922" s="160"/>
      <c r="G922" s="160"/>
      <c r="H922" s="160"/>
      <c r="I922" s="160"/>
      <c r="J922" s="160"/>
      <c r="K922" s="160"/>
      <c r="L922" s="160">
        <f t="shared" ref="L922:T922" si="492">(L919-B919)/B919</f>
        <v>-8.5454316742840375E-2</v>
      </c>
      <c r="M922" s="160">
        <f t="shared" si="492"/>
        <v>-9.8201058201058206E-2</v>
      </c>
      <c r="N922" s="160">
        <f t="shared" si="492"/>
        <v>-9.4261772087285714E-2</v>
      </c>
      <c r="O922" s="160">
        <f t="shared" si="492"/>
        <v>-0.1110116001364722</v>
      </c>
      <c r="P922" s="160">
        <f t="shared" si="492"/>
        <v>-9.9991368893492152E-2</v>
      </c>
      <c r="Q922" s="160">
        <f t="shared" si="492"/>
        <v>-8.968512486427796E-2</v>
      </c>
      <c r="R922" s="160">
        <f t="shared" si="492"/>
        <v>-8.1711723477428055E-2</v>
      </c>
      <c r="S922" s="160">
        <f t="shared" si="492"/>
        <v>-0.10883151588293608</v>
      </c>
      <c r="T922" s="160">
        <f t="shared" si="492"/>
        <v>-8.8749499532897375E-2</v>
      </c>
    </row>
    <row r="923" spans="1:20" ht="18" thickBot="1" x14ac:dyDescent="0.25">
      <c r="A923" s="60" t="s">
        <v>22</v>
      </c>
      <c r="B923" s="160">
        <f>B915/B919</f>
        <v>8.2561113673529293E-2</v>
      </c>
      <c r="C923" s="160">
        <f>C915/C919</f>
        <v>8.8634920634920636E-2</v>
      </c>
      <c r="D923" s="160">
        <f>D915/D919</f>
        <v>9.230507465226083E-2</v>
      </c>
      <c r="E923" s="160">
        <f>E915/E919</f>
        <v>0.10022176731490959</v>
      </c>
      <c r="F923" s="160">
        <f>F915/F919</f>
        <v>8.8511997238045911E-2</v>
      </c>
      <c r="G923" s="160">
        <f t="shared" ref="G923:L923" si="493">G915/G919</f>
        <v>0.1011943539630836</v>
      </c>
      <c r="H923" s="160">
        <f t="shared" si="493"/>
        <v>0.10569848939967785</v>
      </c>
      <c r="I923" s="160">
        <f t="shared" si="493"/>
        <v>9.6245851471919316E-2</v>
      </c>
      <c r="J923" s="160">
        <f t="shared" si="493"/>
        <v>9.9381645090973803E-2</v>
      </c>
      <c r="K923" s="160">
        <f t="shared" si="493"/>
        <v>0.10127382780739001</v>
      </c>
      <c r="L923" s="160">
        <f t="shared" si="493"/>
        <v>0.10357159231580396</v>
      </c>
      <c r="M923" s="160">
        <f t="shared" ref="M923:N923" si="494">M915/M919</f>
        <v>0.10584369866228585</v>
      </c>
      <c r="N923" s="160">
        <f t="shared" si="494"/>
        <v>0.11642323768374584</v>
      </c>
      <c r="O923" s="160">
        <f t="shared" ref="O923:P923" si="495">O915/O919</f>
        <v>0.10784360757975534</v>
      </c>
      <c r="P923" s="160">
        <f t="shared" si="495"/>
        <v>0.11110045552625269</v>
      </c>
      <c r="Q923" s="160">
        <f t="shared" ref="Q923:R923" si="496">Q915/Q919</f>
        <v>0.11059160305343511</v>
      </c>
      <c r="R923" s="160">
        <f t="shared" si="496"/>
        <v>0.11225941025884138</v>
      </c>
      <c r="S923" s="160">
        <f t="shared" ref="S923:T923" si="497">S915/S919</f>
        <v>0.11351325207970595</v>
      </c>
      <c r="T923" s="160">
        <f t="shared" si="497"/>
        <v>0.11574887717242727</v>
      </c>
    </row>
    <row r="924" spans="1:20" ht="52" thickBot="1" x14ac:dyDescent="0.25">
      <c r="A924" s="60" t="s">
        <v>23</v>
      </c>
      <c r="B924" s="160"/>
      <c r="C924" s="160">
        <f t="shared" ref="C924:K924" si="498">(C923-B923)</f>
        <v>6.0738069613913426E-3</v>
      </c>
      <c r="D924" s="160">
        <f t="shared" si="498"/>
        <v>3.6701540173401936E-3</v>
      </c>
      <c r="E924" s="160">
        <f t="shared" si="498"/>
        <v>7.9166926626487583E-3</v>
      </c>
      <c r="F924" s="160">
        <f t="shared" si="498"/>
        <v>-1.1709770076863676E-2</v>
      </c>
      <c r="G924" s="160">
        <f t="shared" si="498"/>
        <v>1.2682356725037688E-2</v>
      </c>
      <c r="H924" s="160">
        <f t="shared" si="498"/>
        <v>4.5041354365942532E-3</v>
      </c>
      <c r="I924" s="160">
        <f t="shared" si="498"/>
        <v>-9.4526379277585365E-3</v>
      </c>
      <c r="J924" s="160">
        <f t="shared" si="498"/>
        <v>3.1357936190544861E-3</v>
      </c>
      <c r="K924" s="160">
        <f t="shared" si="498"/>
        <v>1.8921827164162103E-3</v>
      </c>
      <c r="L924" s="160">
        <f t="shared" ref="L924:T924" si="499">(L923-K923)</f>
        <v>2.2977645084139436E-3</v>
      </c>
      <c r="M924" s="160">
        <f t="shared" si="499"/>
        <v>2.2721063464818947E-3</v>
      </c>
      <c r="N924" s="160">
        <f t="shared" si="499"/>
        <v>1.0579539021459985E-2</v>
      </c>
      <c r="O924" s="160">
        <f t="shared" si="499"/>
        <v>-8.5796301039905015E-3</v>
      </c>
      <c r="P924" s="160">
        <f t="shared" si="499"/>
        <v>3.2568479464973599E-3</v>
      </c>
      <c r="Q924" s="160">
        <f t="shared" si="499"/>
        <v>-5.0885247281758084E-4</v>
      </c>
      <c r="R924" s="160">
        <f t="shared" si="499"/>
        <v>1.6678072054062687E-3</v>
      </c>
      <c r="S924" s="160">
        <f t="shared" si="499"/>
        <v>1.2538418208645624E-3</v>
      </c>
      <c r="T924" s="160">
        <f t="shared" si="499"/>
        <v>2.2356250927213217E-3</v>
      </c>
    </row>
    <row r="925" spans="1:20" ht="52" thickBot="1" x14ac:dyDescent="0.25">
      <c r="A925" s="60" t="s">
        <v>24</v>
      </c>
      <c r="B925" s="160"/>
      <c r="C925" s="160"/>
      <c r="D925" s="160"/>
      <c r="E925" s="160"/>
      <c r="F925" s="160"/>
      <c r="G925" s="160">
        <f>G923-B923</f>
        <v>1.8633240289554306E-2</v>
      </c>
      <c r="H925" s="160">
        <f t="shared" ref="H925:K925" si="500">H923-C923</f>
        <v>1.7063568764757217E-2</v>
      </c>
      <c r="I925" s="160">
        <f t="shared" si="500"/>
        <v>3.9407768196584869E-3</v>
      </c>
      <c r="J925" s="160">
        <f t="shared" si="500"/>
        <v>-8.4012222393578528E-4</v>
      </c>
      <c r="K925" s="160">
        <f t="shared" si="500"/>
        <v>1.2761830569344101E-2</v>
      </c>
      <c r="L925" s="160">
        <f t="shared" ref="L925:T925" si="501">L923-G923</f>
        <v>2.3772383527203567E-3</v>
      </c>
      <c r="M925" s="160">
        <f t="shared" si="501"/>
        <v>1.4520926260799816E-4</v>
      </c>
      <c r="N925" s="160">
        <f t="shared" si="501"/>
        <v>2.017738621182652E-2</v>
      </c>
      <c r="O925" s="160">
        <f t="shared" si="501"/>
        <v>8.4619624887815326E-3</v>
      </c>
      <c r="P925" s="160">
        <f t="shared" si="501"/>
        <v>9.8266277188626822E-3</v>
      </c>
      <c r="Q925" s="160">
        <f t="shared" si="501"/>
        <v>7.0200107376311577E-3</v>
      </c>
      <c r="R925" s="160">
        <f t="shared" si="501"/>
        <v>6.4157115965555317E-3</v>
      </c>
      <c r="S925" s="160">
        <f t="shared" si="501"/>
        <v>-2.9099856040398914E-3</v>
      </c>
      <c r="T925" s="160">
        <f t="shared" si="501"/>
        <v>7.9052695926719319E-3</v>
      </c>
    </row>
    <row r="926" spans="1:20" ht="52" thickBot="1" x14ac:dyDescent="0.25">
      <c r="A926" s="60" t="s">
        <v>25</v>
      </c>
      <c r="B926" s="160"/>
      <c r="C926" s="160"/>
      <c r="D926" s="160"/>
      <c r="E926" s="160"/>
      <c r="F926" s="160"/>
      <c r="G926" s="160"/>
      <c r="H926" s="160"/>
      <c r="I926" s="160"/>
      <c r="J926" s="160"/>
      <c r="K926" s="160"/>
      <c r="L926" s="160">
        <f t="shared" ref="L926:T926" si="502">L923-B923</f>
        <v>2.1010478642274663E-2</v>
      </c>
      <c r="M926" s="160">
        <f t="shared" si="502"/>
        <v>1.7208778027365215E-2</v>
      </c>
      <c r="N926" s="160">
        <f t="shared" si="502"/>
        <v>2.4118163031485007E-2</v>
      </c>
      <c r="O926" s="160">
        <f t="shared" si="502"/>
        <v>7.6218402648457473E-3</v>
      </c>
      <c r="P926" s="160">
        <f t="shared" si="502"/>
        <v>2.2588458288206784E-2</v>
      </c>
      <c r="Q926" s="160">
        <f t="shared" si="502"/>
        <v>9.3972490903515143E-3</v>
      </c>
      <c r="R926" s="160">
        <f t="shared" si="502"/>
        <v>6.5609208591635299E-3</v>
      </c>
      <c r="S926" s="160">
        <f t="shared" si="502"/>
        <v>1.7267400607786629E-2</v>
      </c>
      <c r="T926" s="160">
        <f t="shared" si="502"/>
        <v>1.6367232081453464E-2</v>
      </c>
    </row>
    <row r="927" spans="1:20" ht="16" x14ac:dyDescent="0.2">
      <c r="A927" s="4"/>
      <c r="B927" s="6"/>
      <c r="C927" s="6"/>
      <c r="D927" s="6"/>
      <c r="E927" s="6"/>
      <c r="F927" s="6"/>
      <c r="G927" s="5"/>
      <c r="H927" s="5"/>
      <c r="I927" s="5"/>
      <c r="J927" s="5"/>
      <c r="K927" s="5"/>
      <c r="L927" s="5"/>
    </row>
    <row r="928" spans="1:20" ht="16" x14ac:dyDescent="0.2">
      <c r="A928" s="7" t="s">
        <v>127</v>
      </c>
      <c r="B928" s="7"/>
      <c r="C928" s="7"/>
      <c r="D928" s="7"/>
      <c r="E928" s="7"/>
      <c r="F928" s="7"/>
      <c r="G928" s="8"/>
      <c r="H928" s="8"/>
      <c r="I928" s="8"/>
      <c r="J928" s="8"/>
      <c r="K928" s="8"/>
      <c r="L928" s="8"/>
      <c r="M928" s="9"/>
    </row>
    <row r="929" spans="1:21" ht="17" thickBot="1" x14ac:dyDescent="0.25">
      <c r="A929" s="10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101"/>
    </row>
    <row r="930" spans="1:21" ht="35" thickBot="1" x14ac:dyDescent="0.25">
      <c r="A930" s="70" t="s">
        <v>44</v>
      </c>
      <c r="B930" s="54" t="s">
        <v>0</v>
      </c>
      <c r="C930" s="54" t="s">
        <v>1</v>
      </c>
      <c r="D930" s="54" t="s">
        <v>2</v>
      </c>
      <c r="E930" s="54" t="s">
        <v>3</v>
      </c>
      <c r="F930" s="54" t="s">
        <v>4</v>
      </c>
      <c r="G930" s="54" t="s">
        <v>5</v>
      </c>
      <c r="H930" s="54" t="s">
        <v>6</v>
      </c>
      <c r="I930" s="54" t="s">
        <v>7</v>
      </c>
      <c r="J930" s="54" t="s">
        <v>8</v>
      </c>
      <c r="K930" s="54" t="s">
        <v>9</v>
      </c>
      <c r="L930" s="54" t="s">
        <v>10</v>
      </c>
      <c r="M930" s="54" t="s">
        <v>66</v>
      </c>
      <c r="N930" s="54" t="s">
        <v>75</v>
      </c>
      <c r="O930" s="54" t="s">
        <v>76</v>
      </c>
      <c r="P930" s="54" t="s">
        <v>77</v>
      </c>
      <c r="Q930" s="54" t="s">
        <v>78</v>
      </c>
      <c r="R930" s="54" t="s">
        <v>79</v>
      </c>
      <c r="S930" s="54" t="s">
        <v>81</v>
      </c>
      <c r="T930" s="54" t="s">
        <v>87</v>
      </c>
      <c r="U930" s="70" t="s">
        <v>52</v>
      </c>
    </row>
    <row r="931" spans="1:21" ht="18" thickBot="1" x14ac:dyDescent="0.25">
      <c r="A931" s="71" t="s">
        <v>28</v>
      </c>
      <c r="B931" s="72"/>
      <c r="C931" s="72">
        <f t="shared" ref="C931:K931" si="503">-C901</f>
        <v>-209</v>
      </c>
      <c r="D931" s="72">
        <f t="shared" si="503"/>
        <v>-187</v>
      </c>
      <c r="E931" s="72">
        <f t="shared" si="503"/>
        <v>-242</v>
      </c>
      <c r="F931" s="72">
        <f t="shared" si="503"/>
        <v>-210</v>
      </c>
      <c r="G931" s="72">
        <f t="shared" si="503"/>
        <v>-175</v>
      </c>
      <c r="H931" s="72">
        <f t="shared" si="503"/>
        <v>-210</v>
      </c>
      <c r="I931" s="72">
        <f t="shared" si="503"/>
        <v>-125</v>
      </c>
      <c r="J931" s="72">
        <f t="shared" si="503"/>
        <v>-190</v>
      </c>
      <c r="K931" s="72">
        <f t="shared" si="503"/>
        <v>-195</v>
      </c>
      <c r="L931" s="72">
        <f t="shared" ref="L931:Q931" si="504">-L901</f>
        <v>-182</v>
      </c>
      <c r="M931" s="72">
        <f t="shared" si="504"/>
        <v>-175</v>
      </c>
      <c r="N931" s="72">
        <f t="shared" si="504"/>
        <v>-200</v>
      </c>
      <c r="O931" s="72">
        <f t="shared" si="504"/>
        <v>-134</v>
      </c>
      <c r="P931" s="72">
        <f t="shared" si="504"/>
        <v>-196</v>
      </c>
      <c r="Q931" s="72">
        <f t="shared" si="504"/>
        <v>-171</v>
      </c>
      <c r="R931" s="72">
        <f t="shared" ref="R931:S931" si="505">-R901</f>
        <v>-234</v>
      </c>
      <c r="S931" s="72">
        <f t="shared" si="505"/>
        <v>-208</v>
      </c>
      <c r="T931" s="76">
        <f t="shared" ref="T931" si="506">-T901</f>
        <v>-212</v>
      </c>
      <c r="U931" s="72">
        <f t="shared" ref="U931:U945" si="507">_xlfn.AGGREGATE(1,6,C931:S931)</f>
        <v>-190.76470588235293</v>
      </c>
    </row>
    <row r="932" spans="1:21" ht="18" thickBot="1" x14ac:dyDescent="0.25">
      <c r="A932" s="78">
        <v>1</v>
      </c>
      <c r="B932" s="48" t="s">
        <v>53</v>
      </c>
      <c r="C932" s="79">
        <f t="shared" ref="C932:T943" si="508">B901-C902</f>
        <v>-7</v>
      </c>
      <c r="D932" s="79">
        <f t="shared" si="508"/>
        <v>12</v>
      </c>
      <c r="E932" s="79">
        <f t="shared" si="508"/>
        <v>-28</v>
      </c>
      <c r="F932" s="79">
        <f t="shared" si="508"/>
        <v>-2</v>
      </c>
      <c r="G932" s="79">
        <f t="shared" si="508"/>
        <v>0</v>
      </c>
      <c r="H932" s="72">
        <f t="shared" si="508"/>
        <v>-37</v>
      </c>
      <c r="I932" s="72">
        <f t="shared" si="508"/>
        <v>4</v>
      </c>
      <c r="J932" s="72">
        <f t="shared" si="508"/>
        <v>-36</v>
      </c>
      <c r="K932" s="72">
        <f t="shared" si="508"/>
        <v>-6</v>
      </c>
      <c r="L932" s="72">
        <f t="shared" si="508"/>
        <v>-4</v>
      </c>
      <c r="M932" s="72">
        <f t="shared" si="508"/>
        <v>2</v>
      </c>
      <c r="N932" s="72">
        <f t="shared" si="508"/>
        <v>-12</v>
      </c>
      <c r="O932" s="72">
        <f t="shared" si="508"/>
        <v>7</v>
      </c>
      <c r="P932" s="72">
        <f t="shared" si="508"/>
        <v>-27</v>
      </c>
      <c r="Q932" s="72">
        <f t="shared" si="508"/>
        <v>-5</v>
      </c>
      <c r="R932" s="72">
        <f t="shared" si="508"/>
        <v>2</v>
      </c>
      <c r="S932" s="72">
        <f t="shared" si="508"/>
        <v>6</v>
      </c>
      <c r="T932" s="76">
        <f t="shared" si="508"/>
        <v>-3</v>
      </c>
      <c r="U932" s="72">
        <f t="shared" si="507"/>
        <v>-7.7058823529411766</v>
      </c>
    </row>
    <row r="933" spans="1:21" ht="18" thickBot="1" x14ac:dyDescent="0.25">
      <c r="A933" s="78">
        <v>2</v>
      </c>
      <c r="B933" s="48" t="s">
        <v>53</v>
      </c>
      <c r="C933" s="79">
        <f t="shared" si="508"/>
        <v>17</v>
      </c>
      <c r="D933" s="79">
        <f t="shared" si="508"/>
        <v>5</v>
      </c>
      <c r="E933" s="79">
        <f t="shared" si="508"/>
        <v>14</v>
      </c>
      <c r="F933" s="79">
        <f t="shared" si="508"/>
        <v>16</v>
      </c>
      <c r="G933" s="79">
        <f t="shared" si="508"/>
        <v>52</v>
      </c>
      <c r="H933" s="72">
        <f t="shared" si="508"/>
        <v>9</v>
      </c>
      <c r="I933" s="72">
        <f t="shared" si="508"/>
        <v>25</v>
      </c>
      <c r="J933" s="72">
        <f t="shared" si="508"/>
        <v>4</v>
      </c>
      <c r="K933" s="72">
        <f t="shared" si="508"/>
        <v>18</v>
      </c>
      <c r="L933" s="72">
        <f t="shared" si="508"/>
        <v>8</v>
      </c>
      <c r="M933" s="72">
        <f t="shared" si="508"/>
        <v>3</v>
      </c>
      <c r="N933" s="72">
        <f t="shared" si="508"/>
        <v>7</v>
      </c>
      <c r="O933" s="72">
        <f t="shared" si="508"/>
        <v>15</v>
      </c>
      <c r="P933" s="72">
        <f t="shared" si="508"/>
        <v>8</v>
      </c>
      <c r="Q933" s="72">
        <f t="shared" si="508"/>
        <v>9</v>
      </c>
      <c r="R933" s="72">
        <f t="shared" si="508"/>
        <v>3</v>
      </c>
      <c r="S933" s="72">
        <f t="shared" si="508"/>
        <v>10</v>
      </c>
      <c r="T933" s="76">
        <f t="shared" si="508"/>
        <v>11</v>
      </c>
      <c r="U933" s="72">
        <f t="shared" si="507"/>
        <v>13.117647058823529</v>
      </c>
    </row>
    <row r="934" spans="1:21" ht="18" thickBot="1" x14ac:dyDescent="0.25">
      <c r="A934" s="78">
        <v>3</v>
      </c>
      <c r="B934" s="48" t="s">
        <v>53</v>
      </c>
      <c r="C934" s="79">
        <f t="shared" si="508"/>
        <v>13</v>
      </c>
      <c r="D934" s="79">
        <f t="shared" si="508"/>
        <v>11</v>
      </c>
      <c r="E934" s="79">
        <f t="shared" si="508"/>
        <v>8</v>
      </c>
      <c r="F934" s="79">
        <f t="shared" si="508"/>
        <v>16</v>
      </c>
      <c r="G934" s="79">
        <f t="shared" si="508"/>
        <v>8</v>
      </c>
      <c r="H934" s="72">
        <f t="shared" si="508"/>
        <v>-25</v>
      </c>
      <c r="I934" s="72">
        <f t="shared" si="508"/>
        <v>15</v>
      </c>
      <c r="J934" s="72">
        <f t="shared" si="508"/>
        <v>4</v>
      </c>
      <c r="K934" s="72">
        <f t="shared" si="508"/>
        <v>7</v>
      </c>
      <c r="L934" s="72">
        <f t="shared" si="508"/>
        <v>8</v>
      </c>
      <c r="M934" s="72">
        <f t="shared" si="508"/>
        <v>7</v>
      </c>
      <c r="N934" s="72">
        <f t="shared" si="508"/>
        <v>5</v>
      </c>
      <c r="O934" s="72">
        <f t="shared" si="508"/>
        <v>13</v>
      </c>
      <c r="P934" s="72">
        <f t="shared" si="508"/>
        <v>6</v>
      </c>
      <c r="Q934" s="72">
        <f t="shared" si="508"/>
        <v>8</v>
      </c>
      <c r="R934" s="72">
        <f t="shared" si="508"/>
        <v>5</v>
      </c>
      <c r="S934" s="72">
        <f t="shared" si="508"/>
        <v>7</v>
      </c>
      <c r="T934" s="76">
        <f t="shared" si="508"/>
        <v>2</v>
      </c>
      <c r="U934" s="72">
        <f t="shared" si="507"/>
        <v>6.8235294117647056</v>
      </c>
    </row>
    <row r="935" spans="1:21" ht="18" thickBot="1" x14ac:dyDescent="0.25">
      <c r="A935" s="78">
        <v>4</v>
      </c>
      <c r="B935" s="48" t="s">
        <v>53</v>
      </c>
      <c r="C935" s="79">
        <f t="shared" si="508"/>
        <v>3</v>
      </c>
      <c r="D935" s="79">
        <f t="shared" si="508"/>
        <v>5</v>
      </c>
      <c r="E935" s="79">
        <f t="shared" si="508"/>
        <v>16</v>
      </c>
      <c r="F935" s="79">
        <f t="shared" si="508"/>
        <v>9</v>
      </c>
      <c r="G935" s="79">
        <f t="shared" si="508"/>
        <v>14</v>
      </c>
      <c r="H935" s="72">
        <f t="shared" si="508"/>
        <v>19</v>
      </c>
      <c r="I935" s="72">
        <f t="shared" si="508"/>
        <v>25</v>
      </c>
      <c r="J935" s="72">
        <f t="shared" si="508"/>
        <v>7</v>
      </c>
      <c r="K935" s="72">
        <f t="shared" si="508"/>
        <v>4</v>
      </c>
      <c r="L935" s="72">
        <f t="shared" si="508"/>
        <v>9</v>
      </c>
      <c r="M935" s="72">
        <f t="shared" si="508"/>
        <v>7</v>
      </c>
      <c r="N935" s="72">
        <f t="shared" si="508"/>
        <v>9</v>
      </c>
      <c r="O935" s="72">
        <f t="shared" si="508"/>
        <v>10</v>
      </c>
      <c r="P935" s="72">
        <f t="shared" si="508"/>
        <v>4</v>
      </c>
      <c r="Q935" s="72">
        <f t="shared" si="508"/>
        <v>3</v>
      </c>
      <c r="R935" s="72">
        <f t="shared" si="508"/>
        <v>5</v>
      </c>
      <c r="S935" s="72">
        <f t="shared" si="508"/>
        <v>6</v>
      </c>
      <c r="T935" s="76">
        <f t="shared" si="508"/>
        <v>11</v>
      </c>
      <c r="U935" s="72">
        <f t="shared" si="507"/>
        <v>9.117647058823529</v>
      </c>
    </row>
    <row r="936" spans="1:21" ht="18" thickBot="1" x14ac:dyDescent="0.25">
      <c r="A936" s="78">
        <v>5</v>
      </c>
      <c r="B936" s="48" t="s">
        <v>53</v>
      </c>
      <c r="C936" s="79">
        <f t="shared" si="508"/>
        <v>5</v>
      </c>
      <c r="D936" s="79">
        <f t="shared" si="508"/>
        <v>8</v>
      </c>
      <c r="E936" s="79">
        <f t="shared" si="508"/>
        <v>3</v>
      </c>
      <c r="F936" s="79">
        <f t="shared" si="508"/>
        <v>10</v>
      </c>
      <c r="G936" s="79">
        <f t="shared" si="508"/>
        <v>2</v>
      </c>
      <c r="H936" s="72">
        <f t="shared" si="508"/>
        <v>12</v>
      </c>
      <c r="I936" s="72">
        <f t="shared" si="508"/>
        <v>21</v>
      </c>
      <c r="J936" s="72">
        <f t="shared" si="508"/>
        <v>0</v>
      </c>
      <c r="K936" s="72">
        <f t="shared" si="508"/>
        <v>9</v>
      </c>
      <c r="L936" s="72">
        <f t="shared" si="508"/>
        <v>11</v>
      </c>
      <c r="M936" s="72">
        <f t="shared" si="508"/>
        <v>3</v>
      </c>
      <c r="N936" s="72">
        <f t="shared" si="508"/>
        <v>9</v>
      </c>
      <c r="O936" s="72">
        <f t="shared" si="508"/>
        <v>8</v>
      </c>
      <c r="P936" s="72">
        <f t="shared" si="508"/>
        <v>9</v>
      </c>
      <c r="Q936" s="72">
        <f t="shared" si="508"/>
        <v>2</v>
      </c>
      <c r="R936" s="72">
        <f t="shared" si="508"/>
        <v>2</v>
      </c>
      <c r="S936" s="72">
        <f t="shared" si="508"/>
        <v>6</v>
      </c>
      <c r="T936" s="76">
        <f t="shared" si="508"/>
        <v>7</v>
      </c>
      <c r="U936" s="72">
        <f t="shared" si="507"/>
        <v>7.0588235294117645</v>
      </c>
    </row>
    <row r="937" spans="1:21" ht="18" thickBot="1" x14ac:dyDescent="0.25">
      <c r="A937" s="78">
        <v>6</v>
      </c>
      <c r="B937" s="48" t="s">
        <v>53</v>
      </c>
      <c r="C937" s="79">
        <f t="shared" si="508"/>
        <v>-114</v>
      </c>
      <c r="D937" s="79">
        <f t="shared" si="508"/>
        <v>-114</v>
      </c>
      <c r="E937" s="79">
        <f t="shared" si="508"/>
        <v>-84</v>
      </c>
      <c r="F937" s="79">
        <f t="shared" si="508"/>
        <v>-80</v>
      </c>
      <c r="G937" s="79">
        <f t="shared" si="508"/>
        <v>-89</v>
      </c>
      <c r="H937" s="72">
        <f t="shared" si="508"/>
        <v>-84</v>
      </c>
      <c r="I937" s="72">
        <f t="shared" si="508"/>
        <v>-49</v>
      </c>
      <c r="J937" s="72">
        <f t="shared" si="508"/>
        <v>-78</v>
      </c>
      <c r="K937" s="72">
        <f t="shared" si="508"/>
        <v>-61</v>
      </c>
      <c r="L937" s="72">
        <f t="shared" si="508"/>
        <v>-62</v>
      </c>
      <c r="M937" s="72">
        <f t="shared" si="508"/>
        <v>-48</v>
      </c>
      <c r="N937" s="72">
        <f t="shared" si="508"/>
        <v>-85</v>
      </c>
      <c r="O937" s="72">
        <f t="shared" si="508"/>
        <v>-54</v>
      </c>
      <c r="P937" s="72">
        <f t="shared" si="508"/>
        <v>-75</v>
      </c>
      <c r="Q937" s="72">
        <f t="shared" si="508"/>
        <v>-72</v>
      </c>
      <c r="R937" s="72">
        <f t="shared" si="508"/>
        <v>-69</v>
      </c>
      <c r="S937" s="72">
        <f t="shared" si="508"/>
        <v>-59</v>
      </c>
      <c r="T937" s="76">
        <f t="shared" si="508"/>
        <v>-58</v>
      </c>
      <c r="U937" s="72">
        <f t="shared" si="507"/>
        <v>-75.117647058823536</v>
      </c>
    </row>
    <row r="938" spans="1:21" ht="18" thickBot="1" x14ac:dyDescent="0.25">
      <c r="A938" s="78">
        <v>7</v>
      </c>
      <c r="B938" s="48" t="s">
        <v>53</v>
      </c>
      <c r="C938" s="79">
        <f t="shared" si="508"/>
        <v>17</v>
      </c>
      <c r="D938" s="79">
        <f t="shared" si="508"/>
        <v>8</v>
      </c>
      <c r="E938" s="79">
        <f t="shared" si="508"/>
        <v>17</v>
      </c>
      <c r="F938" s="79">
        <f t="shared" si="508"/>
        <v>13</v>
      </c>
      <c r="G938" s="79">
        <f t="shared" si="508"/>
        <v>9</v>
      </c>
      <c r="H938" s="72">
        <f t="shared" si="508"/>
        <v>4</v>
      </c>
      <c r="I938" s="72">
        <f t="shared" si="508"/>
        <v>24</v>
      </c>
      <c r="J938" s="72">
        <f t="shared" si="508"/>
        <v>5</v>
      </c>
      <c r="K938" s="72">
        <f t="shared" si="508"/>
        <v>21</v>
      </c>
      <c r="L938" s="72">
        <f t="shared" si="508"/>
        <v>9</v>
      </c>
      <c r="M938" s="72">
        <f t="shared" si="508"/>
        <v>7</v>
      </c>
      <c r="N938" s="72">
        <f t="shared" si="508"/>
        <v>13</v>
      </c>
      <c r="O938" s="72">
        <f t="shared" si="508"/>
        <v>7</v>
      </c>
      <c r="P938" s="72">
        <f t="shared" si="508"/>
        <v>6</v>
      </c>
      <c r="Q938" s="72">
        <f t="shared" si="508"/>
        <v>6</v>
      </c>
      <c r="R938" s="72">
        <f t="shared" si="508"/>
        <v>7</v>
      </c>
      <c r="S938" s="72">
        <f t="shared" si="508"/>
        <v>10</v>
      </c>
      <c r="T938" s="76">
        <f t="shared" si="508"/>
        <v>10</v>
      </c>
      <c r="U938" s="72">
        <f t="shared" si="507"/>
        <v>10.764705882352942</v>
      </c>
    </row>
    <row r="939" spans="1:21" ht="18" thickBot="1" x14ac:dyDescent="0.25">
      <c r="A939" s="78">
        <v>8</v>
      </c>
      <c r="B939" s="48" t="s">
        <v>53</v>
      </c>
      <c r="C939" s="79">
        <f t="shared" si="508"/>
        <v>18</v>
      </c>
      <c r="D939" s="79">
        <f t="shared" si="508"/>
        <v>55</v>
      </c>
      <c r="E939" s="79">
        <f t="shared" si="508"/>
        <v>21</v>
      </c>
      <c r="F939" s="79">
        <f t="shared" si="508"/>
        <v>113</v>
      </c>
      <c r="G939" s="79">
        <f t="shared" si="508"/>
        <v>24</v>
      </c>
      <c r="H939" s="72">
        <f t="shared" si="508"/>
        <v>35</v>
      </c>
      <c r="I939" s="72">
        <f t="shared" si="508"/>
        <v>39</v>
      </c>
      <c r="J939" s="72">
        <f t="shared" si="508"/>
        <v>61</v>
      </c>
      <c r="K939" s="72">
        <f t="shared" si="508"/>
        <v>27</v>
      </c>
      <c r="L939" s="72">
        <f t="shared" si="508"/>
        <v>28</v>
      </c>
      <c r="M939" s="72">
        <f t="shared" si="508"/>
        <v>42</v>
      </c>
      <c r="N939" s="72">
        <f t="shared" si="508"/>
        <v>28</v>
      </c>
      <c r="O939" s="72">
        <f t="shared" si="508"/>
        <v>26</v>
      </c>
      <c r="P939" s="72">
        <f t="shared" si="508"/>
        <v>33</v>
      </c>
      <c r="Q939" s="72">
        <f t="shared" si="508"/>
        <v>31</v>
      </c>
      <c r="R939" s="72">
        <f t="shared" si="508"/>
        <v>24</v>
      </c>
      <c r="S939" s="72">
        <f t="shared" si="508"/>
        <v>51</v>
      </c>
      <c r="T939" s="76">
        <f t="shared" si="508"/>
        <v>37</v>
      </c>
      <c r="U939" s="72">
        <f t="shared" si="507"/>
        <v>38.588235294117645</v>
      </c>
    </row>
    <row r="940" spans="1:21" ht="18" thickBot="1" x14ac:dyDescent="0.25">
      <c r="A940" s="78">
        <v>9</v>
      </c>
      <c r="B940" s="48" t="s">
        <v>53</v>
      </c>
      <c r="C940" s="79">
        <f t="shared" si="508"/>
        <v>16</v>
      </c>
      <c r="D940" s="79">
        <f t="shared" si="508"/>
        <v>9</v>
      </c>
      <c r="E940" s="79">
        <f t="shared" si="508"/>
        <v>-38</v>
      </c>
      <c r="F940" s="79">
        <f t="shared" si="508"/>
        <v>104</v>
      </c>
      <c r="G940" s="79">
        <f t="shared" si="508"/>
        <v>-71</v>
      </c>
      <c r="H940" s="72">
        <f t="shared" si="508"/>
        <v>13</v>
      </c>
      <c r="I940" s="72">
        <f t="shared" si="508"/>
        <v>20</v>
      </c>
      <c r="J940" s="72">
        <f t="shared" si="508"/>
        <v>22</v>
      </c>
      <c r="K940" s="72">
        <f t="shared" si="508"/>
        <v>5</v>
      </c>
      <c r="L940" s="72">
        <f t="shared" si="508"/>
        <v>12</v>
      </c>
      <c r="M940" s="72">
        <f t="shared" si="508"/>
        <v>13</v>
      </c>
      <c r="N940" s="72">
        <f t="shared" si="508"/>
        <v>12</v>
      </c>
      <c r="O940" s="72">
        <f t="shared" si="508"/>
        <v>14</v>
      </c>
      <c r="P940" s="72">
        <f t="shared" si="508"/>
        <v>8</v>
      </c>
      <c r="Q940" s="72">
        <f t="shared" si="508"/>
        <v>20</v>
      </c>
      <c r="R940" s="72">
        <f t="shared" si="508"/>
        <v>4</v>
      </c>
      <c r="S940" s="72">
        <f t="shared" si="508"/>
        <v>8</v>
      </c>
      <c r="T940" s="76">
        <f t="shared" si="508"/>
        <v>13</v>
      </c>
      <c r="U940" s="72">
        <f t="shared" si="507"/>
        <v>10.058823529411764</v>
      </c>
    </row>
    <row r="941" spans="1:21" ht="18" thickBot="1" x14ac:dyDescent="0.25">
      <c r="A941" s="78">
        <v>10</v>
      </c>
      <c r="B941" s="48" t="s">
        <v>53</v>
      </c>
      <c r="C941" s="79">
        <f t="shared" si="508"/>
        <v>8</v>
      </c>
      <c r="D941" s="79">
        <f t="shared" si="508"/>
        <v>13</v>
      </c>
      <c r="E941" s="79">
        <f t="shared" si="508"/>
        <v>9</v>
      </c>
      <c r="F941" s="79">
        <f t="shared" si="508"/>
        <v>102</v>
      </c>
      <c r="G941" s="79">
        <f t="shared" si="508"/>
        <v>-65</v>
      </c>
      <c r="H941" s="72">
        <f t="shared" si="508"/>
        <v>26</v>
      </c>
      <c r="I941" s="72">
        <f t="shared" si="508"/>
        <v>27</v>
      </c>
      <c r="J941" s="72">
        <f t="shared" si="508"/>
        <v>29</v>
      </c>
      <c r="K941" s="72">
        <f t="shared" si="508"/>
        <v>9</v>
      </c>
      <c r="L941" s="72">
        <f t="shared" si="508"/>
        <v>12</v>
      </c>
      <c r="M941" s="72">
        <f t="shared" si="508"/>
        <v>6</v>
      </c>
      <c r="N941" s="72">
        <f t="shared" si="508"/>
        <v>9</v>
      </c>
      <c r="O941" s="72">
        <f t="shared" si="508"/>
        <v>9</v>
      </c>
      <c r="P941" s="72">
        <f t="shared" si="508"/>
        <v>14</v>
      </c>
      <c r="Q941" s="72">
        <f t="shared" si="508"/>
        <v>11</v>
      </c>
      <c r="R941" s="72">
        <f t="shared" si="508"/>
        <v>18</v>
      </c>
      <c r="S941" s="72">
        <f t="shared" si="508"/>
        <v>5</v>
      </c>
      <c r="T941" s="76">
        <f t="shared" si="508"/>
        <v>9</v>
      </c>
      <c r="U941" s="72">
        <f t="shared" si="507"/>
        <v>14.235294117647058</v>
      </c>
    </row>
    <row r="942" spans="1:21" ht="18" thickBot="1" x14ac:dyDescent="0.25">
      <c r="A942" s="78">
        <v>11</v>
      </c>
      <c r="B942" s="48" t="s">
        <v>53</v>
      </c>
      <c r="C942" s="79">
        <f t="shared" si="508"/>
        <v>7</v>
      </c>
      <c r="D942" s="79">
        <f t="shared" si="508"/>
        <v>10</v>
      </c>
      <c r="E942" s="79">
        <f t="shared" si="508"/>
        <v>10</v>
      </c>
      <c r="F942" s="79">
        <f t="shared" si="508"/>
        <v>75</v>
      </c>
      <c r="G942" s="79">
        <f t="shared" si="508"/>
        <v>-62</v>
      </c>
      <c r="H942" s="72">
        <f t="shared" si="508"/>
        <v>11</v>
      </c>
      <c r="I942" s="72">
        <f t="shared" si="508"/>
        <v>10</v>
      </c>
      <c r="J942" s="72">
        <f t="shared" si="508"/>
        <v>14</v>
      </c>
      <c r="K942" s="72">
        <f t="shared" si="508"/>
        <v>8</v>
      </c>
      <c r="L942" s="72">
        <f t="shared" si="508"/>
        <v>17</v>
      </c>
      <c r="M942" s="72">
        <f t="shared" si="508"/>
        <v>12</v>
      </c>
      <c r="N942" s="72">
        <f t="shared" si="508"/>
        <v>11</v>
      </c>
      <c r="O942" s="72">
        <f t="shared" si="508"/>
        <v>12</v>
      </c>
      <c r="P942" s="72">
        <f t="shared" si="508"/>
        <v>15</v>
      </c>
      <c r="Q942" s="72">
        <f t="shared" si="508"/>
        <v>10</v>
      </c>
      <c r="R942" s="72">
        <f t="shared" si="508"/>
        <v>20</v>
      </c>
      <c r="S942" s="72">
        <f t="shared" si="508"/>
        <v>18</v>
      </c>
      <c r="T942" s="76">
        <f t="shared" si="508"/>
        <v>13</v>
      </c>
      <c r="U942" s="72">
        <f t="shared" si="507"/>
        <v>11.647058823529411</v>
      </c>
    </row>
    <row r="943" spans="1:21" ht="18" thickBot="1" x14ac:dyDescent="0.25">
      <c r="A943" s="78">
        <v>12</v>
      </c>
      <c r="B943" s="48" t="s">
        <v>53</v>
      </c>
      <c r="C943" s="79">
        <f t="shared" si="508"/>
        <v>5</v>
      </c>
      <c r="D943" s="79">
        <f t="shared" si="508"/>
        <v>1</v>
      </c>
      <c r="E943" s="79">
        <f t="shared" si="508"/>
        <v>5</v>
      </c>
      <c r="F943" s="79">
        <f t="shared" si="508"/>
        <v>7</v>
      </c>
      <c r="G943" s="79">
        <f t="shared" si="508"/>
        <v>-56</v>
      </c>
      <c r="H943" s="72">
        <f t="shared" si="508"/>
        <v>7</v>
      </c>
      <c r="I943" s="72">
        <f t="shared" si="508"/>
        <v>7</v>
      </c>
      <c r="J943" s="72">
        <f t="shared" si="508"/>
        <v>10</v>
      </c>
      <c r="K943" s="72">
        <f t="shared" si="508"/>
        <v>2</v>
      </c>
      <c r="L943" s="72">
        <f t="shared" si="508"/>
        <v>1</v>
      </c>
      <c r="M943" s="72">
        <f t="shared" si="508"/>
        <v>4</v>
      </c>
      <c r="N943" s="72">
        <f t="shared" si="508"/>
        <v>-138</v>
      </c>
      <c r="O943" s="72">
        <f t="shared" si="508"/>
        <v>6</v>
      </c>
      <c r="P943" s="72">
        <f t="shared" si="508"/>
        <v>3</v>
      </c>
      <c r="Q943" s="72">
        <f t="shared" si="508"/>
        <v>4</v>
      </c>
      <c r="R943" s="72">
        <f t="shared" si="508"/>
        <v>1</v>
      </c>
      <c r="S943" s="72">
        <f t="shared" si="508"/>
        <v>3</v>
      </c>
      <c r="T943" s="76">
        <f t="shared" si="508"/>
        <v>1</v>
      </c>
      <c r="U943" s="72">
        <f t="shared" si="507"/>
        <v>-7.5294117647058822</v>
      </c>
    </row>
    <row r="944" spans="1:21" ht="18" thickBot="1" x14ac:dyDescent="0.25">
      <c r="A944" s="47" t="s">
        <v>47</v>
      </c>
      <c r="B944" s="48" t="s">
        <v>59</v>
      </c>
      <c r="C944" s="75" t="s">
        <v>46</v>
      </c>
      <c r="D944" s="75" t="s">
        <v>46</v>
      </c>
      <c r="E944" s="75" t="s">
        <v>46</v>
      </c>
      <c r="F944" s="75">
        <f t="shared" ref="F944:T944" si="509">B902-F906</f>
        <v>54</v>
      </c>
      <c r="G944" s="75">
        <f t="shared" si="509"/>
        <v>24</v>
      </c>
      <c r="H944" s="75">
        <f t="shared" si="509"/>
        <v>56</v>
      </c>
      <c r="I944" s="75">
        <f t="shared" si="509"/>
        <v>64</v>
      </c>
      <c r="J944" s="75">
        <f t="shared" si="509"/>
        <v>52</v>
      </c>
      <c r="K944" s="75">
        <f t="shared" si="509"/>
        <v>40</v>
      </c>
      <c r="L944" s="75">
        <f t="shared" si="509"/>
        <v>44</v>
      </c>
      <c r="M944" s="75">
        <f t="shared" si="509"/>
        <v>23</v>
      </c>
      <c r="N944" s="75">
        <f t="shared" si="509"/>
        <v>42</v>
      </c>
      <c r="O944" s="75">
        <f t="shared" si="509"/>
        <v>32</v>
      </c>
      <c r="P944" s="75">
        <f t="shared" si="509"/>
        <v>27</v>
      </c>
      <c r="Q944" s="75">
        <f t="shared" si="509"/>
        <v>26</v>
      </c>
      <c r="R944" s="75">
        <f t="shared" si="509"/>
        <v>26</v>
      </c>
      <c r="S944" s="75">
        <f t="shared" si="509"/>
        <v>27</v>
      </c>
      <c r="T944" s="106">
        <f t="shared" si="509"/>
        <v>27</v>
      </c>
      <c r="U944" s="72">
        <f t="shared" si="507"/>
        <v>38.357142857142854</v>
      </c>
    </row>
    <row r="945" spans="1:21" ht="18" thickBot="1" x14ac:dyDescent="0.25">
      <c r="A945" s="47" t="s">
        <v>54</v>
      </c>
      <c r="B945" s="48" t="s">
        <v>59</v>
      </c>
      <c r="C945" s="75" t="s">
        <v>46</v>
      </c>
      <c r="D945" s="75" t="s">
        <v>46</v>
      </c>
      <c r="E945" s="75" t="s">
        <v>46</v>
      </c>
      <c r="F945" s="75" t="s">
        <v>46</v>
      </c>
      <c r="G945" s="75">
        <f t="shared" ref="G945:T945" si="510">B908-G913</f>
        <v>55</v>
      </c>
      <c r="H945" s="75">
        <f t="shared" si="510"/>
        <v>64</v>
      </c>
      <c r="I945" s="75">
        <f t="shared" si="510"/>
        <v>78</v>
      </c>
      <c r="J945" s="75">
        <f t="shared" si="510"/>
        <v>88</v>
      </c>
      <c r="K945" s="75">
        <f t="shared" si="510"/>
        <v>80</v>
      </c>
      <c r="L945" s="75">
        <f t="shared" si="510"/>
        <v>93</v>
      </c>
      <c r="M945" s="75">
        <f t="shared" si="510"/>
        <v>91</v>
      </c>
      <c r="N945" s="75">
        <f t="shared" si="510"/>
        <v>-48</v>
      </c>
      <c r="O945" s="75">
        <f t="shared" si="510"/>
        <v>62</v>
      </c>
      <c r="P945" s="75">
        <f t="shared" si="510"/>
        <v>65</v>
      </c>
      <c r="Q945" s="75">
        <f t="shared" si="510"/>
        <v>82</v>
      </c>
      <c r="R945" s="75">
        <f t="shared" si="510"/>
        <v>67</v>
      </c>
      <c r="S945" s="75">
        <f t="shared" si="510"/>
        <v>68</v>
      </c>
      <c r="T945" s="106">
        <f t="shared" si="510"/>
        <v>90</v>
      </c>
      <c r="U945" s="72">
        <f t="shared" si="507"/>
        <v>65</v>
      </c>
    </row>
    <row r="946" spans="1:21" ht="16" x14ac:dyDescent="0.2">
      <c r="A946" s="32"/>
      <c r="B946" s="33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</row>
    <row r="947" spans="1:21" ht="16" x14ac:dyDescent="0.2">
      <c r="A947" s="7" t="s">
        <v>128</v>
      </c>
      <c r="B947" s="7"/>
      <c r="C947" s="7"/>
      <c r="D947" s="7"/>
      <c r="E947" s="7"/>
      <c r="F947" s="7"/>
      <c r="G947" s="7"/>
      <c r="H947" s="8"/>
      <c r="I947" s="8"/>
      <c r="J947" s="8"/>
      <c r="K947" s="8"/>
      <c r="L947" s="8"/>
      <c r="M947" s="9"/>
    </row>
    <row r="948" spans="1:21" ht="17" thickBot="1" x14ac:dyDescent="0.25">
      <c r="A948" s="10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9"/>
    </row>
    <row r="949" spans="1:21" ht="35" thickBot="1" x14ac:dyDescent="0.25">
      <c r="A949" s="80" t="s">
        <v>44</v>
      </c>
      <c r="B949" s="54" t="s">
        <v>0</v>
      </c>
      <c r="C949" s="54" t="s">
        <v>1</v>
      </c>
      <c r="D949" s="54" t="s">
        <v>2</v>
      </c>
      <c r="E949" s="54" t="s">
        <v>3</v>
      </c>
      <c r="F949" s="54" t="s">
        <v>4</v>
      </c>
      <c r="G949" s="54" t="s">
        <v>5</v>
      </c>
      <c r="H949" s="54" t="s">
        <v>6</v>
      </c>
      <c r="I949" s="54" t="s">
        <v>7</v>
      </c>
      <c r="J949" s="54" t="s">
        <v>8</v>
      </c>
      <c r="K949" s="54" t="s">
        <v>9</v>
      </c>
      <c r="L949" s="54" t="s">
        <v>10</v>
      </c>
      <c r="M949" s="54" t="s">
        <v>66</v>
      </c>
      <c r="N949" s="54" t="s">
        <v>75</v>
      </c>
      <c r="O949" s="54" t="s">
        <v>76</v>
      </c>
      <c r="P949" s="54" t="s">
        <v>77</v>
      </c>
      <c r="Q949" s="54" t="s">
        <v>78</v>
      </c>
      <c r="R949" s="54" t="s">
        <v>79</v>
      </c>
      <c r="S949" s="54" t="s">
        <v>81</v>
      </c>
      <c r="T949" s="54" t="s">
        <v>87</v>
      </c>
      <c r="U949" s="80" t="s">
        <v>52</v>
      </c>
    </row>
    <row r="950" spans="1:21" ht="18" thickBot="1" x14ac:dyDescent="0.25">
      <c r="A950" s="81">
        <v>1</v>
      </c>
      <c r="B950" s="94" t="s">
        <v>42</v>
      </c>
      <c r="C950" s="83">
        <f t="shared" ref="C950:T961" si="511">(B901-C902)/B901</f>
        <v>-3.482587064676617E-2</v>
      </c>
      <c r="D950" s="83">
        <f t="shared" si="511"/>
        <v>5.7416267942583733E-2</v>
      </c>
      <c r="E950" s="83">
        <f t="shared" si="511"/>
        <v>-0.1497326203208556</v>
      </c>
      <c r="F950" s="83">
        <f t="shared" si="511"/>
        <v>-8.2644628099173556E-3</v>
      </c>
      <c r="G950" s="83">
        <f t="shared" si="511"/>
        <v>0</v>
      </c>
      <c r="H950" s="83">
        <f t="shared" si="511"/>
        <v>-0.21142857142857144</v>
      </c>
      <c r="I950" s="83">
        <f t="shared" si="511"/>
        <v>1.9047619047619049E-2</v>
      </c>
      <c r="J950" s="83">
        <f t="shared" si="511"/>
        <v>-0.28799999999999998</v>
      </c>
      <c r="K950" s="83">
        <f t="shared" si="511"/>
        <v>-3.1578947368421054E-2</v>
      </c>
      <c r="L950" s="83">
        <f t="shared" si="511"/>
        <v>-2.0512820512820513E-2</v>
      </c>
      <c r="M950" s="83">
        <f t="shared" si="511"/>
        <v>1.098901098901099E-2</v>
      </c>
      <c r="N950" s="83">
        <f t="shared" si="511"/>
        <v>-6.8571428571428575E-2</v>
      </c>
      <c r="O950" s="83">
        <f t="shared" si="511"/>
        <v>3.5000000000000003E-2</v>
      </c>
      <c r="P950" s="83">
        <f t="shared" si="511"/>
        <v>-0.20149253731343283</v>
      </c>
      <c r="Q950" s="83">
        <f t="shared" si="511"/>
        <v>-2.5510204081632654E-2</v>
      </c>
      <c r="R950" s="83">
        <f t="shared" si="511"/>
        <v>1.1695906432748537E-2</v>
      </c>
      <c r="S950" s="83">
        <f t="shared" si="511"/>
        <v>2.564102564102564E-2</v>
      </c>
      <c r="T950" s="109">
        <f t="shared" si="511"/>
        <v>-1.4423076923076924E-2</v>
      </c>
      <c r="U950" s="44">
        <f t="shared" ref="U950:U965" si="512">_xlfn.AGGREGATE(1,6,C950:S950)</f>
        <v>-5.1772213705932837E-2</v>
      </c>
    </row>
    <row r="951" spans="1:21" ht="18" thickBot="1" x14ac:dyDescent="0.25">
      <c r="A951" s="81">
        <v>2</v>
      </c>
      <c r="B951" s="94" t="s">
        <v>42</v>
      </c>
      <c r="C951" s="83">
        <f t="shared" si="511"/>
        <v>0.10119047619047619</v>
      </c>
      <c r="D951" s="83">
        <f t="shared" si="511"/>
        <v>2.403846153846154E-2</v>
      </c>
      <c r="E951" s="83">
        <f t="shared" si="511"/>
        <v>7.1065989847715741E-2</v>
      </c>
      <c r="F951" s="83">
        <f t="shared" si="511"/>
        <v>7.441860465116279E-2</v>
      </c>
      <c r="G951" s="83">
        <f t="shared" si="511"/>
        <v>0.21311475409836064</v>
      </c>
      <c r="H951" s="83">
        <f t="shared" si="511"/>
        <v>4.2857142857142858E-2</v>
      </c>
      <c r="I951" s="83">
        <f t="shared" si="511"/>
        <v>0.11792452830188679</v>
      </c>
      <c r="J951" s="83">
        <f t="shared" si="511"/>
        <v>1.9417475728155338E-2</v>
      </c>
      <c r="K951" s="83">
        <f t="shared" si="511"/>
        <v>0.11180124223602485</v>
      </c>
      <c r="L951" s="83">
        <f t="shared" si="511"/>
        <v>4.0816326530612242E-2</v>
      </c>
      <c r="M951" s="83">
        <f t="shared" si="511"/>
        <v>1.507537688442211E-2</v>
      </c>
      <c r="N951" s="83">
        <f t="shared" si="511"/>
        <v>3.888888888888889E-2</v>
      </c>
      <c r="O951" s="83">
        <f t="shared" si="511"/>
        <v>8.0213903743315509E-2</v>
      </c>
      <c r="P951" s="83">
        <f t="shared" si="511"/>
        <v>4.145077720207254E-2</v>
      </c>
      <c r="Q951" s="83">
        <f t="shared" si="511"/>
        <v>5.5900621118012424E-2</v>
      </c>
      <c r="R951" s="83">
        <f t="shared" si="511"/>
        <v>1.4925373134328358E-2</v>
      </c>
      <c r="S951" s="83">
        <f t="shared" si="511"/>
        <v>5.9171597633136092E-2</v>
      </c>
      <c r="T951" s="109">
        <f t="shared" si="511"/>
        <v>4.8245614035087717E-2</v>
      </c>
      <c r="U951" s="44">
        <f t="shared" si="512"/>
        <v>6.6015972975539711E-2</v>
      </c>
    </row>
    <row r="952" spans="1:21" ht="18" thickBot="1" x14ac:dyDescent="0.25">
      <c r="A952" s="81">
        <v>3</v>
      </c>
      <c r="B952" s="94" t="s">
        <v>42</v>
      </c>
      <c r="C952" s="83">
        <f t="shared" si="511"/>
        <v>7.926829268292683E-2</v>
      </c>
      <c r="D952" s="83">
        <f t="shared" si="511"/>
        <v>7.2847682119205295E-2</v>
      </c>
      <c r="E952" s="83">
        <f t="shared" si="511"/>
        <v>3.9408866995073892E-2</v>
      </c>
      <c r="F952" s="83">
        <f t="shared" si="511"/>
        <v>8.7431693989071038E-2</v>
      </c>
      <c r="G952" s="83">
        <f t="shared" si="511"/>
        <v>4.0201005025125629E-2</v>
      </c>
      <c r="H952" s="83">
        <f t="shared" si="511"/>
        <v>-0.13020833333333334</v>
      </c>
      <c r="I952" s="83">
        <f t="shared" si="511"/>
        <v>7.4626865671641784E-2</v>
      </c>
      <c r="J952" s="83">
        <f t="shared" si="511"/>
        <v>2.1390374331550801E-2</v>
      </c>
      <c r="K952" s="83">
        <f t="shared" si="511"/>
        <v>3.4653465346534656E-2</v>
      </c>
      <c r="L952" s="83">
        <f t="shared" si="511"/>
        <v>5.5944055944055944E-2</v>
      </c>
      <c r="M952" s="83">
        <f t="shared" si="511"/>
        <v>3.7234042553191488E-2</v>
      </c>
      <c r="N952" s="83">
        <f t="shared" si="511"/>
        <v>2.5510204081632654E-2</v>
      </c>
      <c r="O952" s="83">
        <f t="shared" si="511"/>
        <v>7.5144508670520235E-2</v>
      </c>
      <c r="P952" s="83">
        <f t="shared" si="511"/>
        <v>3.4883720930232558E-2</v>
      </c>
      <c r="Q952" s="83">
        <f t="shared" si="511"/>
        <v>4.3243243243243246E-2</v>
      </c>
      <c r="R952" s="83">
        <f t="shared" si="511"/>
        <v>3.2894736842105261E-2</v>
      </c>
      <c r="S952" s="83">
        <f t="shared" si="511"/>
        <v>3.5353535353535352E-2</v>
      </c>
      <c r="T952" s="109">
        <f t="shared" si="511"/>
        <v>1.2578616352201259E-2</v>
      </c>
      <c r="U952" s="44">
        <f t="shared" si="512"/>
        <v>3.8813409438018427E-2</v>
      </c>
    </row>
    <row r="953" spans="1:21" ht="18" thickBot="1" x14ac:dyDescent="0.25">
      <c r="A953" s="81">
        <v>4</v>
      </c>
      <c r="B953" s="94" t="s">
        <v>42</v>
      </c>
      <c r="C953" s="83">
        <f t="shared" si="511"/>
        <v>2.2058823529411766E-2</v>
      </c>
      <c r="D953" s="83">
        <f t="shared" si="511"/>
        <v>3.3112582781456956E-2</v>
      </c>
      <c r="E953" s="83">
        <f t="shared" si="511"/>
        <v>0.11428571428571428</v>
      </c>
      <c r="F953" s="83">
        <f t="shared" si="511"/>
        <v>4.6153846153846156E-2</v>
      </c>
      <c r="G953" s="83">
        <f t="shared" si="511"/>
        <v>8.3832335329341312E-2</v>
      </c>
      <c r="H953" s="83">
        <f t="shared" si="511"/>
        <v>9.947643979057591E-2</v>
      </c>
      <c r="I953" s="83">
        <f t="shared" si="511"/>
        <v>0.1152073732718894</v>
      </c>
      <c r="J953" s="83">
        <f t="shared" si="511"/>
        <v>3.7634408602150539E-2</v>
      </c>
      <c r="K953" s="83">
        <f t="shared" si="511"/>
        <v>2.185792349726776E-2</v>
      </c>
      <c r="L953" s="83">
        <f t="shared" si="511"/>
        <v>4.6153846153846156E-2</v>
      </c>
      <c r="M953" s="83">
        <f t="shared" si="511"/>
        <v>5.185185185185185E-2</v>
      </c>
      <c r="N953" s="83">
        <f t="shared" si="511"/>
        <v>4.9723756906077346E-2</v>
      </c>
      <c r="O953" s="83">
        <f t="shared" si="511"/>
        <v>5.2356020942408377E-2</v>
      </c>
      <c r="P953" s="83">
        <f t="shared" si="511"/>
        <v>2.5000000000000001E-2</v>
      </c>
      <c r="Q953" s="83">
        <f t="shared" si="511"/>
        <v>1.8072289156626505E-2</v>
      </c>
      <c r="R953" s="83">
        <f t="shared" si="511"/>
        <v>2.8248587570621469E-2</v>
      </c>
      <c r="S953" s="83">
        <f t="shared" si="511"/>
        <v>4.0816326530612242E-2</v>
      </c>
      <c r="T953" s="109">
        <f t="shared" si="511"/>
        <v>5.7591623036649213E-2</v>
      </c>
      <c r="U953" s="44">
        <f t="shared" si="512"/>
        <v>5.2108360373746943E-2</v>
      </c>
    </row>
    <row r="954" spans="1:21" ht="18" thickBot="1" x14ac:dyDescent="0.25">
      <c r="A954" s="81">
        <v>5</v>
      </c>
      <c r="B954" s="94" t="s">
        <v>42</v>
      </c>
      <c r="C954" s="83">
        <f t="shared" si="511"/>
        <v>3.5714285714285712E-2</v>
      </c>
      <c r="D954" s="83">
        <f t="shared" si="511"/>
        <v>6.0150375939849621E-2</v>
      </c>
      <c r="E954" s="83">
        <f t="shared" si="511"/>
        <v>2.0547945205479451E-2</v>
      </c>
      <c r="F954" s="83">
        <f t="shared" si="511"/>
        <v>8.0645161290322578E-2</v>
      </c>
      <c r="G954" s="83">
        <f t="shared" si="511"/>
        <v>1.0752688172043012E-2</v>
      </c>
      <c r="H954" s="83">
        <f t="shared" si="511"/>
        <v>7.8431372549019607E-2</v>
      </c>
      <c r="I954" s="83">
        <f t="shared" si="511"/>
        <v>0.12209302325581395</v>
      </c>
      <c r="J954" s="83">
        <f t="shared" si="511"/>
        <v>0</v>
      </c>
      <c r="K954" s="83">
        <f t="shared" si="511"/>
        <v>5.027932960893855E-2</v>
      </c>
      <c r="L954" s="83">
        <f t="shared" si="511"/>
        <v>6.1452513966480445E-2</v>
      </c>
      <c r="M954" s="83">
        <f t="shared" si="511"/>
        <v>1.6129032258064516E-2</v>
      </c>
      <c r="N954" s="83">
        <f t="shared" si="511"/>
        <v>7.03125E-2</v>
      </c>
      <c r="O954" s="83">
        <f t="shared" si="511"/>
        <v>4.6511627906976744E-2</v>
      </c>
      <c r="P954" s="83">
        <f t="shared" si="511"/>
        <v>4.9723756906077346E-2</v>
      </c>
      <c r="Q954" s="83">
        <f t="shared" si="511"/>
        <v>1.282051282051282E-2</v>
      </c>
      <c r="R954" s="83">
        <f t="shared" si="511"/>
        <v>1.2269938650306749E-2</v>
      </c>
      <c r="S954" s="83">
        <f t="shared" si="511"/>
        <v>3.4883720930232558E-2</v>
      </c>
      <c r="T954" s="109">
        <f t="shared" si="511"/>
        <v>4.9645390070921988E-2</v>
      </c>
      <c r="U954" s="44">
        <f t="shared" si="512"/>
        <v>4.4865752069082561E-2</v>
      </c>
    </row>
    <row r="955" spans="1:21" ht="18" thickBot="1" x14ac:dyDescent="0.25">
      <c r="A955" s="81">
        <v>6</v>
      </c>
      <c r="B955" s="94" t="s">
        <v>42</v>
      </c>
      <c r="C955" s="83">
        <f t="shared" si="511"/>
        <v>-0.95798319327731096</v>
      </c>
      <c r="D955" s="83">
        <f t="shared" si="511"/>
        <v>-0.84444444444444444</v>
      </c>
      <c r="E955" s="83">
        <f t="shared" si="511"/>
        <v>-0.67200000000000004</v>
      </c>
      <c r="F955" s="83">
        <f t="shared" si="511"/>
        <v>-0.55944055944055948</v>
      </c>
      <c r="G955" s="83">
        <f t="shared" si="511"/>
        <v>-0.7807017543859649</v>
      </c>
      <c r="H955" s="83">
        <f t="shared" si="511"/>
        <v>-0.45652173913043476</v>
      </c>
      <c r="I955" s="83">
        <f t="shared" si="511"/>
        <v>-0.3475177304964539</v>
      </c>
      <c r="J955" s="83">
        <f t="shared" si="511"/>
        <v>-0.51655629139072845</v>
      </c>
      <c r="K955" s="83">
        <f t="shared" si="511"/>
        <v>-0.31770833333333331</v>
      </c>
      <c r="L955" s="83">
        <f t="shared" si="511"/>
        <v>-0.36470588235294116</v>
      </c>
      <c r="M955" s="83">
        <f t="shared" si="511"/>
        <v>-0.2857142857142857</v>
      </c>
      <c r="N955" s="83">
        <f t="shared" si="511"/>
        <v>-0.46448087431693991</v>
      </c>
      <c r="O955" s="83">
        <f t="shared" si="511"/>
        <v>-0.45378151260504201</v>
      </c>
      <c r="P955" s="83">
        <f t="shared" si="511"/>
        <v>-0.45731707317073172</v>
      </c>
      <c r="Q955" s="83">
        <f t="shared" si="511"/>
        <v>-0.41860465116279072</v>
      </c>
      <c r="R955" s="83">
        <f t="shared" si="511"/>
        <v>-0.44805194805194803</v>
      </c>
      <c r="S955" s="83">
        <f t="shared" si="511"/>
        <v>-0.36645962732919257</v>
      </c>
      <c r="T955" s="109">
        <f t="shared" si="511"/>
        <v>-0.3493975903614458</v>
      </c>
      <c r="U955" s="44">
        <f t="shared" si="512"/>
        <v>-0.51246999415312355</v>
      </c>
    </row>
    <row r="956" spans="1:21" ht="18" thickBot="1" x14ac:dyDescent="0.25">
      <c r="A956" s="81">
        <v>7</v>
      </c>
      <c r="B956" s="94" t="s">
        <v>42</v>
      </c>
      <c r="C956" s="83">
        <f t="shared" si="511"/>
        <v>7.2961373390557943E-2</v>
      </c>
      <c r="D956" s="83">
        <f t="shared" si="511"/>
        <v>3.4334763948497854E-2</v>
      </c>
      <c r="E956" s="83">
        <f t="shared" si="511"/>
        <v>6.8273092369477914E-2</v>
      </c>
      <c r="F956" s="83">
        <f t="shared" si="511"/>
        <v>6.2200956937799042E-2</v>
      </c>
      <c r="G956" s="83">
        <f t="shared" si="511"/>
        <v>4.0358744394618833E-2</v>
      </c>
      <c r="H956" s="83">
        <f t="shared" si="511"/>
        <v>1.9704433497536946E-2</v>
      </c>
      <c r="I956" s="83">
        <f t="shared" si="511"/>
        <v>8.9552238805970144E-2</v>
      </c>
      <c r="J956" s="83">
        <f t="shared" si="511"/>
        <v>2.6315789473684209E-2</v>
      </c>
      <c r="K956" s="83">
        <f t="shared" si="511"/>
        <v>9.1703056768558958E-2</v>
      </c>
      <c r="L956" s="83">
        <f t="shared" si="511"/>
        <v>3.5573122529644272E-2</v>
      </c>
      <c r="M956" s="83">
        <f t="shared" si="511"/>
        <v>3.017241379310345E-2</v>
      </c>
      <c r="N956" s="83">
        <f t="shared" si="511"/>
        <v>6.0185185185185182E-2</v>
      </c>
      <c r="O956" s="83">
        <f t="shared" si="511"/>
        <v>2.6119402985074626E-2</v>
      </c>
      <c r="P956" s="83">
        <f t="shared" si="511"/>
        <v>3.4682080924855488E-2</v>
      </c>
      <c r="Q956" s="83">
        <f t="shared" si="511"/>
        <v>2.5104602510460251E-2</v>
      </c>
      <c r="R956" s="83">
        <f t="shared" si="511"/>
        <v>2.8688524590163935E-2</v>
      </c>
      <c r="S956" s="83">
        <f t="shared" si="511"/>
        <v>4.4843049327354258E-2</v>
      </c>
      <c r="T956" s="109">
        <f t="shared" si="511"/>
        <v>4.5454545454545456E-2</v>
      </c>
      <c r="U956" s="44">
        <f t="shared" si="512"/>
        <v>4.6516048907796662E-2</v>
      </c>
    </row>
    <row r="957" spans="1:21" ht="18" thickBot="1" x14ac:dyDescent="0.25">
      <c r="A957" s="81">
        <v>8</v>
      </c>
      <c r="B957" s="94" t="s">
        <v>42</v>
      </c>
      <c r="C957" s="83">
        <f t="shared" si="511"/>
        <v>0.10169491525423729</v>
      </c>
      <c r="D957" s="83">
        <f t="shared" si="511"/>
        <v>0.25462962962962965</v>
      </c>
      <c r="E957" s="83">
        <f t="shared" si="511"/>
        <v>9.3333333333333338E-2</v>
      </c>
      <c r="F957" s="83">
        <f t="shared" si="511"/>
        <v>0.48706896551724138</v>
      </c>
      <c r="G957" s="83">
        <f t="shared" si="511"/>
        <v>0.12244897959183673</v>
      </c>
      <c r="H957" s="83">
        <f t="shared" si="511"/>
        <v>0.16355140186915887</v>
      </c>
      <c r="I957" s="83">
        <f t="shared" si="511"/>
        <v>0.19597989949748743</v>
      </c>
      <c r="J957" s="83">
        <f t="shared" si="511"/>
        <v>0.25</v>
      </c>
      <c r="K957" s="83">
        <f t="shared" si="511"/>
        <v>0.14594594594594595</v>
      </c>
      <c r="L957" s="83">
        <f t="shared" si="511"/>
        <v>0.13461538461538461</v>
      </c>
      <c r="M957" s="83">
        <f t="shared" si="511"/>
        <v>0.1721311475409836</v>
      </c>
      <c r="N957" s="83">
        <f t="shared" si="511"/>
        <v>0.12444444444444444</v>
      </c>
      <c r="O957" s="83">
        <f t="shared" si="511"/>
        <v>0.12807881773399016</v>
      </c>
      <c r="P957" s="83">
        <f t="shared" si="511"/>
        <v>0.12643678160919541</v>
      </c>
      <c r="Q957" s="83">
        <f t="shared" si="511"/>
        <v>0.18562874251497005</v>
      </c>
      <c r="R957" s="83">
        <f t="shared" si="511"/>
        <v>0.10300429184549356</v>
      </c>
      <c r="S957" s="83">
        <f t="shared" si="511"/>
        <v>0.21518987341772153</v>
      </c>
      <c r="T957" s="109">
        <f t="shared" si="511"/>
        <v>0.17370892018779344</v>
      </c>
      <c r="U957" s="44">
        <f t="shared" si="512"/>
        <v>0.17671662084476786</v>
      </c>
    </row>
    <row r="958" spans="1:21" ht="18" thickBot="1" x14ac:dyDescent="0.25">
      <c r="A958" s="81">
        <v>9</v>
      </c>
      <c r="B958" s="94" t="s">
        <v>42</v>
      </c>
      <c r="C958" s="83">
        <f t="shared" si="511"/>
        <v>9.0909090909090912E-2</v>
      </c>
      <c r="D958" s="83">
        <f t="shared" si="511"/>
        <v>5.6603773584905662E-2</v>
      </c>
      <c r="E958" s="83">
        <f t="shared" si="511"/>
        <v>-0.2360248447204969</v>
      </c>
      <c r="F958" s="83">
        <f t="shared" si="511"/>
        <v>0.50980392156862742</v>
      </c>
      <c r="G958" s="83">
        <f t="shared" si="511"/>
        <v>-0.59663865546218486</v>
      </c>
      <c r="H958" s="83">
        <f t="shared" si="511"/>
        <v>7.5581395348837205E-2</v>
      </c>
      <c r="I958" s="83">
        <f t="shared" si="511"/>
        <v>0.11173184357541899</v>
      </c>
      <c r="J958" s="83">
        <f t="shared" si="511"/>
        <v>0.13750000000000001</v>
      </c>
      <c r="K958" s="83">
        <f t="shared" si="511"/>
        <v>2.7322404371584699E-2</v>
      </c>
      <c r="L958" s="83">
        <f t="shared" si="511"/>
        <v>7.5949367088607597E-2</v>
      </c>
      <c r="M958" s="83">
        <f t="shared" si="511"/>
        <v>7.2222222222222215E-2</v>
      </c>
      <c r="N958" s="83">
        <f t="shared" si="511"/>
        <v>5.9405940594059403E-2</v>
      </c>
      <c r="O958" s="83">
        <f t="shared" si="511"/>
        <v>7.1065989847715741E-2</v>
      </c>
      <c r="P958" s="83">
        <f t="shared" si="511"/>
        <v>4.519774011299435E-2</v>
      </c>
      <c r="Q958" s="83">
        <f t="shared" si="511"/>
        <v>8.771929824561403E-2</v>
      </c>
      <c r="R958" s="83">
        <f t="shared" si="511"/>
        <v>2.9411764705882353E-2</v>
      </c>
      <c r="S958" s="83">
        <f t="shared" si="511"/>
        <v>3.8277511961722487E-2</v>
      </c>
      <c r="T958" s="109">
        <f t="shared" si="511"/>
        <v>6.9892473118279563E-2</v>
      </c>
      <c r="U958" s="44">
        <f t="shared" si="512"/>
        <v>3.8590515526741254E-2</v>
      </c>
    </row>
    <row r="959" spans="1:21" ht="18" thickBot="1" x14ac:dyDescent="0.25">
      <c r="A959" s="81">
        <v>10</v>
      </c>
      <c r="B959" s="94" t="s">
        <v>42</v>
      </c>
      <c r="C959" s="83">
        <f t="shared" si="511"/>
        <v>5.3691275167785234E-2</v>
      </c>
      <c r="D959" s="83">
        <f t="shared" si="511"/>
        <v>8.1250000000000003E-2</v>
      </c>
      <c r="E959" s="83">
        <f t="shared" si="511"/>
        <v>0.06</v>
      </c>
      <c r="F959" s="83">
        <f t="shared" si="511"/>
        <v>0.51256281407035176</v>
      </c>
      <c r="G959" s="83">
        <f t="shared" si="511"/>
        <v>-0.65</v>
      </c>
      <c r="H959" s="83">
        <f t="shared" si="511"/>
        <v>0.1368421052631579</v>
      </c>
      <c r="I959" s="83">
        <f t="shared" si="511"/>
        <v>0.16981132075471697</v>
      </c>
      <c r="J959" s="83">
        <f t="shared" si="511"/>
        <v>0.18238993710691823</v>
      </c>
      <c r="K959" s="83">
        <f t="shared" si="511"/>
        <v>6.5217391304347824E-2</v>
      </c>
      <c r="L959" s="83">
        <f t="shared" si="511"/>
        <v>6.741573033707865E-2</v>
      </c>
      <c r="M959" s="83">
        <f t="shared" si="511"/>
        <v>4.1095890410958902E-2</v>
      </c>
      <c r="N959" s="83">
        <f t="shared" si="511"/>
        <v>5.3892215568862277E-2</v>
      </c>
      <c r="O959" s="83">
        <f t="shared" si="511"/>
        <v>4.736842105263158E-2</v>
      </c>
      <c r="P959" s="83">
        <f t="shared" si="511"/>
        <v>7.650273224043716E-2</v>
      </c>
      <c r="Q959" s="83">
        <f t="shared" si="511"/>
        <v>6.5088757396449703E-2</v>
      </c>
      <c r="R959" s="83">
        <f t="shared" si="511"/>
        <v>8.6538461538461536E-2</v>
      </c>
      <c r="S959" s="83">
        <f t="shared" si="511"/>
        <v>3.787878787878788E-2</v>
      </c>
      <c r="T959" s="109">
        <f t="shared" si="511"/>
        <v>4.4776119402985072E-2</v>
      </c>
      <c r="U959" s="44">
        <f t="shared" si="512"/>
        <v>6.3973284711232092E-2</v>
      </c>
    </row>
    <row r="960" spans="1:21" ht="18" thickBot="1" x14ac:dyDescent="0.25">
      <c r="A960" s="81">
        <v>11</v>
      </c>
      <c r="B960" s="94" t="s">
        <v>42</v>
      </c>
      <c r="C960" s="83">
        <f t="shared" si="511"/>
        <v>5.9829059829059832E-2</v>
      </c>
      <c r="D960" s="83">
        <f t="shared" si="511"/>
        <v>7.0921985815602842E-2</v>
      </c>
      <c r="E960" s="83">
        <f t="shared" si="511"/>
        <v>6.8027210884353748E-2</v>
      </c>
      <c r="F960" s="83">
        <f t="shared" si="511"/>
        <v>0.53191489361702127</v>
      </c>
      <c r="G960" s="83">
        <f t="shared" si="511"/>
        <v>-0.63917525773195871</v>
      </c>
      <c r="H960" s="83">
        <f t="shared" si="511"/>
        <v>6.6666666666666666E-2</v>
      </c>
      <c r="I960" s="83">
        <f t="shared" si="511"/>
        <v>6.097560975609756E-2</v>
      </c>
      <c r="J960" s="83">
        <f t="shared" si="511"/>
        <v>0.10606060606060606</v>
      </c>
      <c r="K960" s="83">
        <f t="shared" si="511"/>
        <v>6.1538461538461542E-2</v>
      </c>
      <c r="L960" s="83">
        <f t="shared" si="511"/>
        <v>0.13178294573643412</v>
      </c>
      <c r="M960" s="83">
        <f t="shared" si="511"/>
        <v>7.2289156626506021E-2</v>
      </c>
      <c r="N960" s="83">
        <f t="shared" ref="N960:T960" si="513">(M911-N912)/M911</f>
        <v>7.857142857142857E-2</v>
      </c>
      <c r="O960" s="83">
        <f t="shared" si="513"/>
        <v>7.5949367088607597E-2</v>
      </c>
      <c r="P960" s="83">
        <f t="shared" si="513"/>
        <v>8.2872928176795577E-2</v>
      </c>
      <c r="Q960" s="83">
        <f t="shared" si="513"/>
        <v>5.9171597633136092E-2</v>
      </c>
      <c r="R960" s="83">
        <f t="shared" si="513"/>
        <v>0.12658227848101267</v>
      </c>
      <c r="S960" s="83">
        <f t="shared" si="513"/>
        <v>9.4736842105263161E-2</v>
      </c>
      <c r="T960" s="109">
        <f t="shared" si="513"/>
        <v>0.10236220472440945</v>
      </c>
      <c r="U960" s="44">
        <f t="shared" si="512"/>
        <v>6.5218575344417329E-2</v>
      </c>
    </row>
    <row r="961" spans="1:21" ht="18" thickBot="1" x14ac:dyDescent="0.25">
      <c r="A961" s="81">
        <v>12</v>
      </c>
      <c r="B961" s="94" t="s">
        <v>42</v>
      </c>
      <c r="C961" s="83">
        <f t="shared" si="511"/>
        <v>5.3763440860215055E-2</v>
      </c>
      <c r="D961" s="83">
        <f t="shared" si="511"/>
        <v>9.0909090909090905E-3</v>
      </c>
      <c r="E961" s="83">
        <f t="shared" si="511"/>
        <v>3.8167938931297711E-2</v>
      </c>
      <c r="F961" s="83">
        <f t="shared" si="511"/>
        <v>5.1094890510948905E-2</v>
      </c>
      <c r="G961" s="83">
        <f t="shared" si="511"/>
        <v>-0.84848484848484851</v>
      </c>
      <c r="H961" s="83">
        <f t="shared" si="511"/>
        <v>4.40251572327044E-2</v>
      </c>
      <c r="I961" s="83">
        <f t="shared" si="511"/>
        <v>4.5454545454545456E-2</v>
      </c>
      <c r="J961" s="83">
        <f t="shared" si="511"/>
        <v>6.4935064935064929E-2</v>
      </c>
      <c r="K961" s="83">
        <f t="shared" si="511"/>
        <v>1.6949152542372881E-2</v>
      </c>
      <c r="L961" s="83">
        <f t="shared" si="511"/>
        <v>8.1967213114754103E-3</v>
      </c>
      <c r="M961" s="83">
        <f t="shared" si="511"/>
        <v>3.5714285714285712E-2</v>
      </c>
      <c r="N961" s="83">
        <f t="shared" si="511"/>
        <v>-0.89610389610389607</v>
      </c>
      <c r="O961" s="83">
        <f t="shared" si="511"/>
        <v>4.6511627906976744E-2</v>
      </c>
      <c r="P961" s="83">
        <f t="shared" si="511"/>
        <v>2.0547945205479451E-2</v>
      </c>
      <c r="Q961" s="83">
        <f t="shared" si="511"/>
        <v>2.4096385542168676E-2</v>
      </c>
      <c r="R961" s="83">
        <f t="shared" si="511"/>
        <v>6.2893081761006293E-3</v>
      </c>
      <c r="S961" s="83">
        <f t="shared" si="511"/>
        <v>2.1739130434782608E-2</v>
      </c>
      <c r="T961" s="109">
        <f t="shared" si="511"/>
        <v>5.8139534883720929E-3</v>
      </c>
      <c r="U961" s="44">
        <f t="shared" si="512"/>
        <v>-7.4000720043495088E-2</v>
      </c>
    </row>
    <row r="962" spans="1:21" ht="18" thickBot="1" x14ac:dyDescent="0.25">
      <c r="A962" s="84" t="s">
        <v>47</v>
      </c>
      <c r="B962" s="85" t="s">
        <v>57</v>
      </c>
      <c r="C962" s="95" t="s">
        <v>46</v>
      </c>
      <c r="D962" s="95" t="s">
        <v>46</v>
      </c>
      <c r="E962" s="95" t="s">
        <v>46</v>
      </c>
      <c r="F962" s="86">
        <f t="shared" ref="F962:T962" si="514">(B902-F906)/B902</f>
        <v>0.32142857142857145</v>
      </c>
      <c r="G962" s="86">
        <f t="shared" si="514"/>
        <v>0.11538461538461539</v>
      </c>
      <c r="H962" s="86">
        <f t="shared" si="514"/>
        <v>0.28426395939086296</v>
      </c>
      <c r="I962" s="86">
        <f t="shared" si="514"/>
        <v>0.29767441860465116</v>
      </c>
      <c r="J962" s="86">
        <f t="shared" si="514"/>
        <v>0.21311475409836064</v>
      </c>
      <c r="K962" s="86">
        <f t="shared" si="514"/>
        <v>0.19047619047619047</v>
      </c>
      <c r="L962" s="86">
        <f t="shared" si="514"/>
        <v>0.20754716981132076</v>
      </c>
      <c r="M962" s="86">
        <f t="shared" si="514"/>
        <v>0.11165048543689321</v>
      </c>
      <c r="N962" s="86">
        <f t="shared" si="514"/>
        <v>0.2608695652173913</v>
      </c>
      <c r="O962" s="86">
        <f t="shared" si="514"/>
        <v>0.16326530612244897</v>
      </c>
      <c r="P962" s="86">
        <f t="shared" si="514"/>
        <v>0.135678391959799</v>
      </c>
      <c r="Q962" s="86">
        <f t="shared" si="514"/>
        <v>0.14444444444444443</v>
      </c>
      <c r="R962" s="86">
        <f t="shared" si="514"/>
        <v>0.13903743315508021</v>
      </c>
      <c r="S962" s="86">
        <f t="shared" si="514"/>
        <v>0.13989637305699482</v>
      </c>
      <c r="T962" s="109">
        <f t="shared" si="514"/>
        <v>0.16770186335403728</v>
      </c>
      <c r="U962" s="44">
        <f t="shared" si="512"/>
        <v>0.19462369132768748</v>
      </c>
    </row>
    <row r="963" spans="1:21" ht="35" thickBot="1" x14ac:dyDescent="0.25">
      <c r="A963" s="84" t="s">
        <v>48</v>
      </c>
      <c r="B963" s="85"/>
      <c r="C963" s="86"/>
      <c r="D963" s="86"/>
      <c r="E963" s="86"/>
      <c r="F963" s="86"/>
      <c r="G963" s="86"/>
      <c r="H963" s="86"/>
      <c r="I963" s="86"/>
      <c r="J963" s="86">
        <f t="shared" ref="J963:T963" si="515">AVERAGE(F962:J962)</f>
        <v>0.2463732637814123</v>
      </c>
      <c r="K963" s="86">
        <f t="shared" si="515"/>
        <v>0.22018278759093612</v>
      </c>
      <c r="L963" s="86">
        <f t="shared" si="515"/>
        <v>0.23861529847627719</v>
      </c>
      <c r="M963" s="86">
        <f t="shared" si="515"/>
        <v>0.20409260368548324</v>
      </c>
      <c r="N963" s="86">
        <f t="shared" si="515"/>
        <v>0.19673163300803126</v>
      </c>
      <c r="O963" s="86">
        <f t="shared" si="515"/>
        <v>0.18676174341284893</v>
      </c>
      <c r="P963" s="86">
        <f t="shared" si="515"/>
        <v>0.17580218370957063</v>
      </c>
      <c r="Q963" s="86">
        <f t="shared" si="515"/>
        <v>0.16318163863619536</v>
      </c>
      <c r="R963" s="86">
        <f t="shared" si="515"/>
        <v>0.16865902817983278</v>
      </c>
      <c r="S963" s="86">
        <f t="shared" si="515"/>
        <v>0.1444643897477535</v>
      </c>
      <c r="T963" s="109">
        <f t="shared" si="515"/>
        <v>0.14535170119407112</v>
      </c>
      <c r="U963" s="44">
        <f t="shared" si="512"/>
        <v>0.19448645702283412</v>
      </c>
    </row>
    <row r="964" spans="1:21" ht="18" thickBot="1" x14ac:dyDescent="0.25">
      <c r="A964" s="84" t="s">
        <v>54</v>
      </c>
      <c r="B964" s="85" t="s">
        <v>57</v>
      </c>
      <c r="C964" s="95" t="s">
        <v>46</v>
      </c>
      <c r="D964" s="95" t="s">
        <v>46</v>
      </c>
      <c r="E964" s="95" t="s">
        <v>46</v>
      </c>
      <c r="F964" s="95" t="s">
        <v>46</v>
      </c>
      <c r="G964" s="89">
        <f t="shared" ref="G964:T964" si="516">(B908-G913)/B908</f>
        <v>0.31073446327683618</v>
      </c>
      <c r="H964" s="89">
        <f t="shared" si="516"/>
        <v>0.29629629629629628</v>
      </c>
      <c r="I964" s="89">
        <f t="shared" si="516"/>
        <v>0.34666666666666668</v>
      </c>
      <c r="J964" s="89">
        <f t="shared" si="516"/>
        <v>0.37931034482758619</v>
      </c>
      <c r="K964" s="89">
        <f t="shared" si="516"/>
        <v>0.40816326530612246</v>
      </c>
      <c r="L964" s="89">
        <f t="shared" si="516"/>
        <v>0.43457943925233644</v>
      </c>
      <c r="M964" s="89">
        <f t="shared" si="516"/>
        <v>0.457286432160804</v>
      </c>
      <c r="N964" s="89">
        <f t="shared" si="516"/>
        <v>-0.19672131147540983</v>
      </c>
      <c r="O964" s="89">
        <f t="shared" si="516"/>
        <v>0.33513513513513515</v>
      </c>
      <c r="P964" s="89">
        <f t="shared" si="516"/>
        <v>0.3125</v>
      </c>
      <c r="Q964" s="89">
        <f t="shared" si="516"/>
        <v>0.33606557377049179</v>
      </c>
      <c r="R964" s="89">
        <f t="shared" si="516"/>
        <v>0.29777777777777775</v>
      </c>
      <c r="S964" s="89">
        <f t="shared" si="516"/>
        <v>0.33497536945812806</v>
      </c>
      <c r="T964" s="110">
        <f t="shared" si="516"/>
        <v>0.34482758620689657</v>
      </c>
      <c r="U964" s="44">
        <f t="shared" si="512"/>
        <v>0.31175149634252086</v>
      </c>
    </row>
    <row r="965" spans="1:21" ht="35" thickBot="1" x14ac:dyDescent="0.25">
      <c r="A965" s="88" t="s">
        <v>50</v>
      </c>
      <c r="B965" s="89"/>
      <c r="C965" s="89"/>
      <c r="D965" s="89"/>
      <c r="E965" s="89"/>
      <c r="F965" s="89"/>
      <c r="G965" s="89"/>
      <c r="H965" s="89"/>
      <c r="I965" s="89"/>
      <c r="J965" s="86"/>
      <c r="K965" s="86">
        <f t="shared" ref="K965:T965" si="517">AVERAGE(G964:K964)</f>
        <v>0.34823420727470156</v>
      </c>
      <c r="L965" s="86">
        <f t="shared" si="517"/>
        <v>0.37300320246980168</v>
      </c>
      <c r="M965" s="86">
        <f t="shared" si="517"/>
        <v>0.40520122964270316</v>
      </c>
      <c r="N965" s="86">
        <f t="shared" si="517"/>
        <v>0.29652363401428788</v>
      </c>
      <c r="O965" s="86">
        <f t="shared" si="517"/>
        <v>0.28768859207579761</v>
      </c>
      <c r="P965" s="86">
        <f t="shared" si="517"/>
        <v>0.26855593901457314</v>
      </c>
      <c r="Q965" s="86">
        <f t="shared" si="517"/>
        <v>0.24885316591820422</v>
      </c>
      <c r="R965" s="86">
        <f t="shared" si="517"/>
        <v>0.21695143504159894</v>
      </c>
      <c r="S965" s="86">
        <f t="shared" si="517"/>
        <v>0.32329077122830652</v>
      </c>
      <c r="T965" s="109">
        <f t="shared" si="517"/>
        <v>0.32522926144265885</v>
      </c>
      <c r="U965" s="44">
        <f t="shared" si="512"/>
        <v>0.30758913074221944</v>
      </c>
    </row>
    <row r="967" spans="1:21" ht="16" x14ac:dyDescent="0.2">
      <c r="A967" s="140" t="s">
        <v>129</v>
      </c>
      <c r="B967" s="141"/>
      <c r="C967" s="141"/>
      <c r="D967" s="141"/>
      <c r="E967" s="141"/>
      <c r="F967" s="141"/>
      <c r="G967" s="141"/>
      <c r="H967" s="141"/>
      <c r="I967" s="141"/>
      <c r="J967" s="141"/>
      <c r="K967" s="141"/>
      <c r="L967" s="141"/>
      <c r="M967" s="142"/>
    </row>
    <row r="968" spans="1:21" ht="17" thickBo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21" ht="18" thickBot="1" x14ac:dyDescent="0.25">
      <c r="A969" s="54"/>
      <c r="B969" s="54" t="s">
        <v>0</v>
      </c>
      <c r="C969" s="54" t="s">
        <v>1</v>
      </c>
      <c r="D969" s="54" t="s">
        <v>2</v>
      </c>
      <c r="E969" s="54" t="s">
        <v>3</v>
      </c>
      <c r="F969" s="54" t="s">
        <v>4</v>
      </c>
      <c r="G969" s="54" t="s">
        <v>5</v>
      </c>
      <c r="H969" s="54" t="s">
        <v>6</v>
      </c>
      <c r="I969" s="54" t="s">
        <v>7</v>
      </c>
      <c r="J969" s="54" t="s">
        <v>8</v>
      </c>
      <c r="K969" s="54" t="s">
        <v>9</v>
      </c>
      <c r="L969" s="54" t="s">
        <v>10</v>
      </c>
      <c r="M969" s="54" t="s">
        <v>66</v>
      </c>
      <c r="N969" s="54" t="s">
        <v>75</v>
      </c>
      <c r="O969" s="54" t="s">
        <v>76</v>
      </c>
      <c r="P969" s="54" t="s">
        <v>77</v>
      </c>
      <c r="Q969" s="54" t="s">
        <v>78</v>
      </c>
      <c r="R969" s="54" t="s">
        <v>79</v>
      </c>
      <c r="S969" s="54" t="s">
        <v>81</v>
      </c>
      <c r="T969" s="54" t="s">
        <v>87</v>
      </c>
    </row>
    <row r="970" spans="1:21" ht="18" thickBot="1" x14ac:dyDescent="0.25">
      <c r="A970" s="38" t="s">
        <v>11</v>
      </c>
      <c r="B970" s="117">
        <v>378</v>
      </c>
      <c r="C970" s="117">
        <v>441</v>
      </c>
      <c r="D970" s="117">
        <v>441</v>
      </c>
      <c r="E970" s="117">
        <v>489</v>
      </c>
      <c r="F970" s="102">
        <v>511</v>
      </c>
      <c r="G970" s="56">
        <v>499</v>
      </c>
      <c r="H970" s="56">
        <v>523</v>
      </c>
      <c r="I970" s="56">
        <v>504</v>
      </c>
      <c r="J970" s="56">
        <v>524</v>
      </c>
      <c r="K970" s="56">
        <v>528</v>
      </c>
      <c r="L970" s="56">
        <v>528</v>
      </c>
      <c r="M970" s="56">
        <v>446</v>
      </c>
      <c r="N970" s="56">
        <v>532</v>
      </c>
      <c r="O970" s="56">
        <v>513</v>
      </c>
      <c r="P970" s="56">
        <v>375</v>
      </c>
      <c r="Q970" s="56">
        <v>379</v>
      </c>
      <c r="R970" s="56">
        <v>418</v>
      </c>
      <c r="S970" s="56">
        <v>387</v>
      </c>
      <c r="T970" s="207">
        <v>356</v>
      </c>
    </row>
    <row r="971" spans="1:21" ht="17" thickBot="1" x14ac:dyDescent="0.25">
      <c r="A971" s="38">
        <v>1</v>
      </c>
      <c r="B971" s="117">
        <v>394</v>
      </c>
      <c r="C971" s="117">
        <v>443</v>
      </c>
      <c r="D971" s="117">
        <v>467</v>
      </c>
      <c r="E971" s="117">
        <v>489</v>
      </c>
      <c r="F971" s="56">
        <v>496</v>
      </c>
      <c r="G971" s="56">
        <v>533</v>
      </c>
      <c r="H971" s="56">
        <v>548</v>
      </c>
      <c r="I971" s="56">
        <v>546</v>
      </c>
      <c r="J971" s="56">
        <v>554</v>
      </c>
      <c r="K971" s="56">
        <v>554</v>
      </c>
      <c r="L971" s="56">
        <v>567</v>
      </c>
      <c r="M971" s="56">
        <v>548</v>
      </c>
      <c r="N971" s="187">
        <v>579</v>
      </c>
      <c r="O971" s="187">
        <v>547</v>
      </c>
      <c r="P971" s="187">
        <v>530</v>
      </c>
      <c r="Q971" s="187">
        <v>444</v>
      </c>
      <c r="R971" s="187">
        <v>440</v>
      </c>
      <c r="S971" s="187">
        <v>457</v>
      </c>
      <c r="T971" s="195">
        <v>421</v>
      </c>
    </row>
    <row r="972" spans="1:21" ht="17" thickBot="1" x14ac:dyDescent="0.25">
      <c r="A972" s="38">
        <v>2</v>
      </c>
      <c r="B972" s="117">
        <v>356</v>
      </c>
      <c r="C972" s="117">
        <v>368</v>
      </c>
      <c r="D972" s="117">
        <v>410</v>
      </c>
      <c r="E972" s="117">
        <v>434</v>
      </c>
      <c r="F972" s="56">
        <v>461</v>
      </c>
      <c r="G972" s="56">
        <v>469</v>
      </c>
      <c r="H972" s="56">
        <v>508</v>
      </c>
      <c r="I972" s="56">
        <v>485</v>
      </c>
      <c r="J972" s="56">
        <v>513</v>
      </c>
      <c r="K972" s="56">
        <v>519</v>
      </c>
      <c r="L972" s="56">
        <v>515</v>
      </c>
      <c r="M972" s="56">
        <v>535</v>
      </c>
      <c r="N972" s="187">
        <v>543</v>
      </c>
      <c r="O972" s="187">
        <v>545</v>
      </c>
      <c r="P972" s="187">
        <v>519</v>
      </c>
      <c r="Q972" s="187">
        <v>500</v>
      </c>
      <c r="R972" s="187">
        <v>438</v>
      </c>
      <c r="S972" s="187">
        <v>418</v>
      </c>
      <c r="T972" s="195">
        <v>432</v>
      </c>
    </row>
    <row r="973" spans="1:21" ht="17" thickBot="1" x14ac:dyDescent="0.25">
      <c r="A973" s="38">
        <v>3</v>
      </c>
      <c r="B973" s="117">
        <v>302</v>
      </c>
      <c r="C973" s="117">
        <v>325</v>
      </c>
      <c r="D973" s="117">
        <v>342</v>
      </c>
      <c r="E973" s="117">
        <v>389</v>
      </c>
      <c r="F973" s="56">
        <v>407</v>
      </c>
      <c r="G973" s="56">
        <v>429</v>
      </c>
      <c r="H973" s="56">
        <v>440</v>
      </c>
      <c r="I973" s="56">
        <v>481</v>
      </c>
      <c r="J973" s="56">
        <v>458</v>
      </c>
      <c r="K973" s="56">
        <v>475</v>
      </c>
      <c r="L973" s="56">
        <v>502</v>
      </c>
      <c r="M973" s="56">
        <v>487</v>
      </c>
      <c r="N973" s="187">
        <v>515</v>
      </c>
      <c r="O973" s="187">
        <v>522</v>
      </c>
      <c r="P973" s="187">
        <v>519</v>
      </c>
      <c r="Q973" s="187">
        <v>487</v>
      </c>
      <c r="R973" s="187">
        <v>492</v>
      </c>
      <c r="S973" s="187">
        <v>419</v>
      </c>
      <c r="T973" s="195">
        <v>390</v>
      </c>
    </row>
    <row r="974" spans="1:21" ht="17" thickBot="1" x14ac:dyDescent="0.25">
      <c r="A974" s="38">
        <v>4</v>
      </c>
      <c r="B974" s="117">
        <v>262</v>
      </c>
      <c r="C974" s="117">
        <v>288</v>
      </c>
      <c r="D974" s="117">
        <v>302</v>
      </c>
      <c r="E974" s="117">
        <v>320</v>
      </c>
      <c r="F974" s="56">
        <v>372</v>
      </c>
      <c r="G974" s="56">
        <v>375</v>
      </c>
      <c r="H974" s="56">
        <v>424</v>
      </c>
      <c r="I974" s="56">
        <v>417</v>
      </c>
      <c r="J974" s="56">
        <v>452</v>
      </c>
      <c r="K974" s="56">
        <v>447</v>
      </c>
      <c r="L974" s="56">
        <v>468</v>
      </c>
      <c r="M974" s="56">
        <v>465</v>
      </c>
      <c r="N974" s="187">
        <v>473</v>
      </c>
      <c r="O974" s="187">
        <v>487</v>
      </c>
      <c r="P974" s="187">
        <v>486</v>
      </c>
      <c r="Q974" s="187">
        <v>494</v>
      </c>
      <c r="R974" s="187">
        <v>469</v>
      </c>
      <c r="S974" s="187">
        <v>468</v>
      </c>
      <c r="T974" s="195">
        <v>394</v>
      </c>
    </row>
    <row r="975" spans="1:21" ht="17" thickBot="1" x14ac:dyDescent="0.25">
      <c r="A975" s="38">
        <v>5</v>
      </c>
      <c r="B975" s="117">
        <v>245</v>
      </c>
      <c r="C975" s="117">
        <v>220</v>
      </c>
      <c r="D975" s="117">
        <v>278</v>
      </c>
      <c r="E975" s="117">
        <v>293</v>
      </c>
      <c r="F975" s="56">
        <v>308</v>
      </c>
      <c r="G975" s="56">
        <v>354</v>
      </c>
      <c r="H975" s="56">
        <v>370</v>
      </c>
      <c r="I975" s="56">
        <v>402</v>
      </c>
      <c r="J975" s="56">
        <v>397</v>
      </c>
      <c r="K975" s="56">
        <v>424</v>
      </c>
      <c r="L975" s="56">
        <v>432</v>
      </c>
      <c r="M975" s="56">
        <v>448</v>
      </c>
      <c r="N975" s="187">
        <v>449</v>
      </c>
      <c r="O975" s="187">
        <v>456</v>
      </c>
      <c r="P975" s="187">
        <v>465</v>
      </c>
      <c r="Q975" s="187">
        <v>470</v>
      </c>
      <c r="R975" s="187">
        <v>480</v>
      </c>
      <c r="S975" s="187">
        <v>455</v>
      </c>
      <c r="T975" s="195">
        <v>442</v>
      </c>
    </row>
    <row r="976" spans="1:21" ht="17" thickBot="1" x14ac:dyDescent="0.25">
      <c r="A976" s="38">
        <v>6</v>
      </c>
      <c r="B976" s="117">
        <v>262</v>
      </c>
      <c r="C976" s="117">
        <v>305</v>
      </c>
      <c r="D976" s="117">
        <v>315</v>
      </c>
      <c r="E976" s="117">
        <v>353</v>
      </c>
      <c r="F976" s="56">
        <v>333</v>
      </c>
      <c r="G976" s="56">
        <v>374</v>
      </c>
      <c r="H976" s="56">
        <v>425</v>
      </c>
      <c r="I976" s="56">
        <v>420</v>
      </c>
      <c r="J976" s="56">
        <v>407</v>
      </c>
      <c r="K976" s="56">
        <v>459</v>
      </c>
      <c r="L976" s="56">
        <v>490</v>
      </c>
      <c r="M976" s="56">
        <v>421</v>
      </c>
      <c r="N976" s="187">
        <v>492</v>
      </c>
      <c r="O976" s="187">
        <v>516</v>
      </c>
      <c r="P976" s="187">
        <v>516</v>
      </c>
      <c r="Q976" s="187">
        <v>514</v>
      </c>
      <c r="R976" s="187">
        <v>543</v>
      </c>
      <c r="S976" s="187">
        <v>540</v>
      </c>
      <c r="T976" s="195">
        <v>495</v>
      </c>
      <c r="U976" s="206"/>
    </row>
    <row r="977" spans="1:21" ht="17" thickBot="1" x14ac:dyDescent="0.25">
      <c r="A977" s="38">
        <v>7</v>
      </c>
      <c r="B977" s="117">
        <v>222</v>
      </c>
      <c r="C977" s="117">
        <v>250</v>
      </c>
      <c r="D977" s="117">
        <v>307</v>
      </c>
      <c r="E977" s="117">
        <v>288</v>
      </c>
      <c r="F977" s="56">
        <v>329</v>
      </c>
      <c r="G977" s="56">
        <v>314</v>
      </c>
      <c r="H977" s="56">
        <v>361</v>
      </c>
      <c r="I977" s="56">
        <v>412</v>
      </c>
      <c r="J977" s="56">
        <v>403</v>
      </c>
      <c r="K977" s="56">
        <v>437</v>
      </c>
      <c r="L977" s="56">
        <v>438</v>
      </c>
      <c r="M977" s="56">
        <v>468</v>
      </c>
      <c r="N977" s="187">
        <v>460</v>
      </c>
      <c r="O977" s="187">
        <v>475</v>
      </c>
      <c r="P977" s="187">
        <v>494</v>
      </c>
      <c r="Q977" s="187">
        <v>504</v>
      </c>
      <c r="R977" s="187">
        <v>503</v>
      </c>
      <c r="S977" s="187">
        <v>523</v>
      </c>
      <c r="T977" s="195">
        <v>511</v>
      </c>
      <c r="U977" s="206"/>
    </row>
    <row r="978" spans="1:21" ht="17" thickBot="1" x14ac:dyDescent="0.25">
      <c r="A978" s="38">
        <v>8</v>
      </c>
      <c r="B978" s="117">
        <v>182</v>
      </c>
      <c r="C978" s="117">
        <v>179</v>
      </c>
      <c r="D978" s="117">
        <v>224</v>
      </c>
      <c r="E978" s="117">
        <v>260</v>
      </c>
      <c r="F978" s="56">
        <v>276</v>
      </c>
      <c r="G978" s="56">
        <v>267</v>
      </c>
      <c r="H978" s="56">
        <v>212</v>
      </c>
      <c r="I978" s="56">
        <v>244</v>
      </c>
      <c r="J978" s="56">
        <v>251</v>
      </c>
      <c r="K978" s="56">
        <v>306</v>
      </c>
      <c r="L978" s="56">
        <v>274</v>
      </c>
      <c r="M978" s="56">
        <v>193</v>
      </c>
      <c r="N978" s="187">
        <v>330</v>
      </c>
      <c r="O978" s="187">
        <v>302</v>
      </c>
      <c r="P978" s="187">
        <v>335</v>
      </c>
      <c r="Q978" s="187">
        <v>334</v>
      </c>
      <c r="R978" s="187">
        <v>362</v>
      </c>
      <c r="S978" s="187">
        <v>310</v>
      </c>
      <c r="T978" s="195">
        <v>321</v>
      </c>
    </row>
    <row r="979" spans="1:21" ht="17" thickBot="1" x14ac:dyDescent="0.25">
      <c r="A979" s="38">
        <v>9</v>
      </c>
      <c r="B979" s="117">
        <v>176</v>
      </c>
      <c r="C979" s="117">
        <v>181</v>
      </c>
      <c r="D979" s="117">
        <v>162</v>
      </c>
      <c r="E979" s="117">
        <v>201</v>
      </c>
      <c r="F979" s="56">
        <v>236</v>
      </c>
      <c r="G979" s="56">
        <v>271</v>
      </c>
      <c r="H979" s="56">
        <v>248</v>
      </c>
      <c r="I979" s="56">
        <v>200</v>
      </c>
      <c r="J979" s="56">
        <v>230</v>
      </c>
      <c r="K979" s="56">
        <v>237</v>
      </c>
      <c r="L979" s="56">
        <v>289</v>
      </c>
      <c r="M979" s="56">
        <v>269</v>
      </c>
      <c r="N979" s="187">
        <v>256</v>
      </c>
      <c r="O979" s="187">
        <v>319</v>
      </c>
      <c r="P979" s="187">
        <v>280</v>
      </c>
      <c r="Q979" s="187">
        <v>306</v>
      </c>
      <c r="R979" s="187">
        <v>312</v>
      </c>
      <c r="S979" s="187">
        <v>337</v>
      </c>
      <c r="T979" s="195">
        <v>292</v>
      </c>
    </row>
    <row r="980" spans="1:21" ht="17" thickBot="1" x14ac:dyDescent="0.25">
      <c r="A980" s="38">
        <v>10</v>
      </c>
      <c r="B980" s="117">
        <v>153</v>
      </c>
      <c r="C980" s="117">
        <v>151</v>
      </c>
      <c r="D980" s="117">
        <v>153</v>
      </c>
      <c r="E980" s="117">
        <v>128</v>
      </c>
      <c r="F980" s="56">
        <v>174</v>
      </c>
      <c r="G980" s="56">
        <v>205</v>
      </c>
      <c r="H980" s="56">
        <v>215</v>
      </c>
      <c r="I980" s="56">
        <v>209</v>
      </c>
      <c r="J980" s="56">
        <v>178</v>
      </c>
      <c r="K980" s="56">
        <v>189</v>
      </c>
      <c r="L980" s="56">
        <v>190</v>
      </c>
      <c r="M980" s="56">
        <v>240</v>
      </c>
      <c r="N980" s="187">
        <v>227</v>
      </c>
      <c r="O980" s="187">
        <v>216</v>
      </c>
      <c r="P980" s="187">
        <v>259</v>
      </c>
      <c r="Q980" s="187">
        <v>248</v>
      </c>
      <c r="R980" s="187">
        <v>252</v>
      </c>
      <c r="S980" s="187">
        <v>261</v>
      </c>
      <c r="T980" s="195">
        <v>288</v>
      </c>
    </row>
    <row r="981" spans="1:21" ht="17" thickBot="1" x14ac:dyDescent="0.25">
      <c r="A981" s="38">
        <v>11</v>
      </c>
      <c r="B981" s="117">
        <v>134</v>
      </c>
      <c r="C981" s="117">
        <v>156</v>
      </c>
      <c r="D981" s="117">
        <v>150</v>
      </c>
      <c r="E981" s="117">
        <v>150</v>
      </c>
      <c r="F981" s="56">
        <v>133</v>
      </c>
      <c r="G981" s="56">
        <v>170</v>
      </c>
      <c r="H981" s="56">
        <v>219</v>
      </c>
      <c r="I981" s="56">
        <v>225</v>
      </c>
      <c r="J981" s="56">
        <v>214</v>
      </c>
      <c r="K981" s="56">
        <v>192</v>
      </c>
      <c r="L981" s="56">
        <v>204</v>
      </c>
      <c r="M981" s="56">
        <v>197</v>
      </c>
      <c r="N981" s="187">
        <v>259</v>
      </c>
      <c r="O981" s="187">
        <v>224</v>
      </c>
      <c r="P981" s="187">
        <v>212</v>
      </c>
      <c r="Q981" s="187">
        <v>262</v>
      </c>
      <c r="R981" s="187">
        <v>248</v>
      </c>
      <c r="S981" s="187">
        <v>241</v>
      </c>
      <c r="T981" s="195">
        <v>264</v>
      </c>
    </row>
    <row r="982" spans="1:21" ht="17" thickBot="1" x14ac:dyDescent="0.25">
      <c r="A982" s="38">
        <v>12</v>
      </c>
      <c r="B982" s="117">
        <v>141</v>
      </c>
      <c r="C982" s="117">
        <v>133</v>
      </c>
      <c r="D982" s="117">
        <v>145</v>
      </c>
      <c r="E982" s="117">
        <v>148</v>
      </c>
      <c r="F982" s="56">
        <v>140</v>
      </c>
      <c r="G982" s="56">
        <v>126</v>
      </c>
      <c r="H982" s="56">
        <v>171</v>
      </c>
      <c r="I982" s="56">
        <v>209</v>
      </c>
      <c r="J982" s="56">
        <v>207</v>
      </c>
      <c r="K982" s="56">
        <v>195</v>
      </c>
      <c r="L982" s="56">
        <v>173</v>
      </c>
      <c r="M982" s="56">
        <v>195</v>
      </c>
      <c r="N982" s="187">
        <v>198</v>
      </c>
      <c r="O982" s="187">
        <v>232</v>
      </c>
      <c r="P982" s="187">
        <v>223</v>
      </c>
      <c r="Q982" s="187">
        <v>219</v>
      </c>
      <c r="R982" s="187">
        <v>261</v>
      </c>
      <c r="S982" s="187">
        <v>238</v>
      </c>
      <c r="T982" s="195">
        <v>254</v>
      </c>
    </row>
    <row r="983" spans="1:21" ht="18" thickBot="1" x14ac:dyDescent="0.25">
      <c r="A983" s="38" t="s">
        <v>13</v>
      </c>
      <c r="B983" s="117"/>
      <c r="C983" s="117"/>
      <c r="D983" s="117"/>
      <c r="E983" s="117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207"/>
    </row>
    <row r="984" spans="1:21" ht="18" thickBot="1" x14ac:dyDescent="0.25">
      <c r="A984" s="60" t="s">
        <v>14</v>
      </c>
      <c r="B984" s="61">
        <f>SUM(B970:B982)</f>
        <v>3207</v>
      </c>
      <c r="C984" s="61">
        <f>SUM(C970:C982)</f>
        <v>3440</v>
      </c>
      <c r="D984" s="61">
        <f>SUM(D970:D982)</f>
        <v>3696</v>
      </c>
      <c r="E984" s="61">
        <f>SUM(E970:E982)</f>
        <v>3942</v>
      </c>
      <c r="F984" s="61">
        <f t="shared" ref="F984:K984" si="518">SUM(F970:F982)</f>
        <v>4176</v>
      </c>
      <c r="G984" s="61">
        <f t="shared" si="518"/>
        <v>4386</v>
      </c>
      <c r="H984" s="61">
        <f t="shared" si="518"/>
        <v>4664</v>
      </c>
      <c r="I984" s="61">
        <f t="shared" si="518"/>
        <v>4754</v>
      </c>
      <c r="J984" s="61">
        <f t="shared" si="518"/>
        <v>4788</v>
      </c>
      <c r="K984" s="61">
        <f t="shared" si="518"/>
        <v>4962</v>
      </c>
      <c r="L984" s="61">
        <f t="shared" ref="L984:Q984" si="519">SUM(L970:L982)</f>
        <v>5070</v>
      </c>
      <c r="M984" s="61">
        <f t="shared" si="519"/>
        <v>4912</v>
      </c>
      <c r="N984" s="61">
        <f t="shared" si="519"/>
        <v>5313</v>
      </c>
      <c r="O984" s="61">
        <f t="shared" si="519"/>
        <v>5354</v>
      </c>
      <c r="P984" s="61">
        <f t="shared" si="519"/>
        <v>5213</v>
      </c>
      <c r="Q984" s="61">
        <f t="shared" si="519"/>
        <v>5161</v>
      </c>
      <c r="R984" s="61">
        <f t="shared" ref="R984:S984" si="520">SUM(R970:R982)</f>
        <v>5218</v>
      </c>
      <c r="S984" s="61">
        <f t="shared" si="520"/>
        <v>5054</v>
      </c>
      <c r="T984" s="65">
        <f t="shared" ref="T984" si="521">SUM(T970:T982)</f>
        <v>4860</v>
      </c>
    </row>
    <row r="985" spans="1:21" ht="35" thickBot="1" x14ac:dyDescent="0.25">
      <c r="A985" s="60" t="s">
        <v>51</v>
      </c>
      <c r="B985" s="63"/>
      <c r="C985" s="63">
        <f>((C984-B984)/B984)</f>
        <v>7.2653570314936078E-2</v>
      </c>
      <c r="D985" s="63">
        <f>((D984-C984)/C984)</f>
        <v>7.441860465116279E-2</v>
      </c>
      <c r="E985" s="63">
        <f>((E984-D984)/D984)</f>
        <v>6.6558441558441553E-2</v>
      </c>
      <c r="F985" s="63">
        <f>((F984-E984)/E984)</f>
        <v>5.9360730593607303E-2</v>
      </c>
      <c r="G985" s="63">
        <f t="shared" ref="G985:T985" si="522">((G984-F984)/F984)</f>
        <v>5.0287356321839081E-2</v>
      </c>
      <c r="H985" s="63">
        <f t="shared" si="522"/>
        <v>6.3383492932056543E-2</v>
      </c>
      <c r="I985" s="63">
        <f t="shared" si="522"/>
        <v>1.9296740994854202E-2</v>
      </c>
      <c r="J985" s="63">
        <f t="shared" si="522"/>
        <v>7.1518721076987797E-3</v>
      </c>
      <c r="K985" s="63">
        <f t="shared" si="522"/>
        <v>3.6340852130325813E-2</v>
      </c>
      <c r="L985" s="63">
        <f t="shared" si="522"/>
        <v>2.1765417170495769E-2</v>
      </c>
      <c r="M985" s="63">
        <f t="shared" si="522"/>
        <v>-3.1163708086785012E-2</v>
      </c>
      <c r="N985" s="63">
        <f t="shared" si="522"/>
        <v>8.1636807817589571E-2</v>
      </c>
      <c r="O985" s="63">
        <f t="shared" si="522"/>
        <v>7.716920760399021E-3</v>
      </c>
      <c r="P985" s="63">
        <f t="shared" si="522"/>
        <v>-2.6335450130743371E-2</v>
      </c>
      <c r="Q985" s="63">
        <f t="shared" si="522"/>
        <v>-9.9750623441396506E-3</v>
      </c>
      <c r="R985" s="63">
        <f t="shared" si="522"/>
        <v>1.1044371245882581E-2</v>
      </c>
      <c r="S985" s="63">
        <f t="shared" si="522"/>
        <v>-3.1429666538903792E-2</v>
      </c>
      <c r="T985" s="63">
        <f t="shared" si="522"/>
        <v>-3.8385437277404039E-2</v>
      </c>
    </row>
    <row r="986" spans="1:21" ht="52" thickBot="1" x14ac:dyDescent="0.25">
      <c r="A986" s="60" t="s">
        <v>16</v>
      </c>
      <c r="B986" s="63"/>
      <c r="C986" s="63"/>
      <c r="D986" s="63"/>
      <c r="E986" s="63"/>
      <c r="F986" s="63"/>
      <c r="G986" s="63">
        <f t="shared" ref="G986:T986" si="523">(G984-B984)/B984</f>
        <v>0.3676333021515435</v>
      </c>
      <c r="H986" s="63">
        <f t="shared" si="523"/>
        <v>0.35581395348837208</v>
      </c>
      <c r="I986" s="63">
        <f t="shared" si="523"/>
        <v>0.28625541125541126</v>
      </c>
      <c r="J986" s="63">
        <f t="shared" si="523"/>
        <v>0.21461187214611871</v>
      </c>
      <c r="K986" s="63">
        <f t="shared" si="523"/>
        <v>0.18821839080459771</v>
      </c>
      <c r="L986" s="63">
        <f t="shared" si="523"/>
        <v>0.15595075239398085</v>
      </c>
      <c r="M986" s="63">
        <f t="shared" si="523"/>
        <v>5.3173241852487133E-2</v>
      </c>
      <c r="N986" s="63">
        <f t="shared" si="523"/>
        <v>0.11758519141775348</v>
      </c>
      <c r="O986" s="63">
        <f t="shared" si="523"/>
        <v>0.11821219715956557</v>
      </c>
      <c r="P986" s="63">
        <f t="shared" si="523"/>
        <v>5.0584441757355908E-2</v>
      </c>
      <c r="Q986" s="63">
        <f t="shared" si="523"/>
        <v>1.7948717948717947E-2</v>
      </c>
      <c r="R986" s="63">
        <f t="shared" si="523"/>
        <v>6.2296416938110749E-2</v>
      </c>
      <c r="S986" s="63">
        <f t="shared" si="523"/>
        <v>-4.8748353096179184E-2</v>
      </c>
      <c r="T986" s="63">
        <f t="shared" si="523"/>
        <v>-9.2267463578632802E-2</v>
      </c>
    </row>
    <row r="987" spans="1:21" ht="52" thickBot="1" x14ac:dyDescent="0.25">
      <c r="A987" s="60" t="s">
        <v>17</v>
      </c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>
        <f t="shared" ref="L987:T987" si="524">(L984-B984)/B984</f>
        <v>0.58091674462114129</v>
      </c>
      <c r="M987" s="63">
        <f t="shared" si="524"/>
        <v>0.42790697674418604</v>
      </c>
      <c r="N987" s="63">
        <f t="shared" si="524"/>
        <v>0.4375</v>
      </c>
      <c r="O987" s="63">
        <f t="shared" si="524"/>
        <v>0.35819381024860475</v>
      </c>
      <c r="P987" s="63">
        <f t="shared" si="524"/>
        <v>0.24832375478927204</v>
      </c>
      <c r="Q987" s="63">
        <f t="shared" si="524"/>
        <v>0.1766985864113087</v>
      </c>
      <c r="R987" s="63">
        <f t="shared" si="524"/>
        <v>0.11878216123499143</v>
      </c>
      <c r="S987" s="63">
        <f t="shared" si="524"/>
        <v>6.3104753891459822E-2</v>
      </c>
      <c r="T987" s="63">
        <f t="shared" si="524"/>
        <v>1.5037593984962405E-2</v>
      </c>
    </row>
    <row r="988" spans="1:21" ht="35" thickBot="1" x14ac:dyDescent="0.25">
      <c r="A988" s="60" t="s">
        <v>18</v>
      </c>
      <c r="B988" s="166">
        <v>62716</v>
      </c>
      <c r="C988" s="166">
        <v>61419</v>
      </c>
      <c r="D988" s="166">
        <v>60943</v>
      </c>
      <c r="E988" s="166">
        <v>59456</v>
      </c>
      <c r="F988" s="166">
        <v>59048</v>
      </c>
      <c r="G988" s="92">
        <v>59181</v>
      </c>
      <c r="H988" s="92">
        <v>59978</v>
      </c>
      <c r="I988" s="92">
        <v>58656</v>
      </c>
      <c r="J988" s="92">
        <v>58003</v>
      </c>
      <c r="K988" s="92">
        <v>56669</v>
      </c>
      <c r="L988" s="92">
        <v>55697</v>
      </c>
      <c r="M988" s="92">
        <v>54341</v>
      </c>
      <c r="N988" s="92">
        <v>52758</v>
      </c>
      <c r="O988" s="92">
        <v>52247</v>
      </c>
      <c r="P988" s="92">
        <v>51682</v>
      </c>
      <c r="Q988" s="92">
        <v>51807</v>
      </c>
      <c r="R988" s="92">
        <v>51759</v>
      </c>
      <c r="S988" s="92">
        <v>51105</v>
      </c>
      <c r="T988" s="92">
        <v>48220</v>
      </c>
    </row>
    <row r="989" spans="1:21" ht="52" thickBot="1" x14ac:dyDescent="0.25">
      <c r="A989" s="60" t="s">
        <v>19</v>
      </c>
      <c r="B989" s="63"/>
      <c r="C989" s="63">
        <f t="shared" ref="C989:T989" si="525">(C988-B988)/B988</f>
        <v>-2.0680528094904012E-2</v>
      </c>
      <c r="D989" s="63">
        <f t="shared" si="525"/>
        <v>-7.7500447744183396E-3</v>
      </c>
      <c r="E989" s="63">
        <f t="shared" si="525"/>
        <v>-2.4399849039266199E-2</v>
      </c>
      <c r="F989" s="63">
        <f t="shared" si="525"/>
        <v>-6.8622174381054897E-3</v>
      </c>
      <c r="G989" s="63">
        <f t="shared" si="525"/>
        <v>2.252404823194689E-3</v>
      </c>
      <c r="H989" s="63">
        <f t="shared" si="525"/>
        <v>1.3467160068265153E-2</v>
      </c>
      <c r="I989" s="63">
        <f t="shared" si="525"/>
        <v>-2.2041415185568042E-2</v>
      </c>
      <c r="J989" s="63">
        <f t="shared" si="525"/>
        <v>-1.1132705946535733E-2</v>
      </c>
      <c r="K989" s="63">
        <f t="shared" si="525"/>
        <v>-2.2998810406358292E-2</v>
      </c>
      <c r="L989" s="63">
        <f t="shared" si="525"/>
        <v>-1.7152234907974379E-2</v>
      </c>
      <c r="M989" s="63">
        <f t="shared" si="525"/>
        <v>-2.4346015045693663E-2</v>
      </c>
      <c r="N989" s="63">
        <f t="shared" si="525"/>
        <v>-2.9130858835869786E-2</v>
      </c>
      <c r="O989" s="63">
        <f t="shared" si="525"/>
        <v>-9.6857348648546199E-3</v>
      </c>
      <c r="P989" s="63">
        <f t="shared" si="525"/>
        <v>-1.0814018029743334E-2</v>
      </c>
      <c r="Q989" s="63">
        <f t="shared" si="525"/>
        <v>2.4186370496497812E-3</v>
      </c>
      <c r="R989" s="63">
        <f t="shared" si="525"/>
        <v>-9.2651572181365457E-4</v>
      </c>
      <c r="S989" s="63">
        <f t="shared" si="525"/>
        <v>-1.2635483683996985E-2</v>
      </c>
      <c r="T989" s="63">
        <f t="shared" si="525"/>
        <v>-5.6452401917620583E-2</v>
      </c>
    </row>
    <row r="990" spans="1:21" ht="52" thickBot="1" x14ac:dyDescent="0.25">
      <c r="A990" s="60" t="s">
        <v>20</v>
      </c>
      <c r="B990" s="63"/>
      <c r="C990" s="63"/>
      <c r="D990" s="63"/>
      <c r="E990" s="63"/>
      <c r="F990" s="63"/>
      <c r="G990" s="63">
        <f t="shared" ref="G990:T990" si="526">(G988-B988)/B988</f>
        <v>-5.636520186236367E-2</v>
      </c>
      <c r="H990" s="63">
        <f t="shared" si="526"/>
        <v>-2.3461795209951317E-2</v>
      </c>
      <c r="I990" s="63">
        <f t="shared" si="526"/>
        <v>-3.7526869369738938E-2</v>
      </c>
      <c r="J990" s="63">
        <f t="shared" si="526"/>
        <v>-2.4438240043057051E-2</v>
      </c>
      <c r="K990" s="63">
        <f t="shared" si="526"/>
        <v>-4.0289256198347105E-2</v>
      </c>
      <c r="L990" s="63">
        <f t="shared" si="526"/>
        <v>-5.8870245517987189E-2</v>
      </c>
      <c r="M990" s="63">
        <f t="shared" si="526"/>
        <v>-9.398446096902198E-2</v>
      </c>
      <c r="N990" s="63">
        <f t="shared" si="526"/>
        <v>-0.10055237315875613</v>
      </c>
      <c r="O990" s="63">
        <f t="shared" si="526"/>
        <v>-9.9236246401048223E-2</v>
      </c>
      <c r="P990" s="63">
        <f t="shared" si="526"/>
        <v>-8.8002258730522864E-2</v>
      </c>
      <c r="Q990" s="63">
        <f t="shared" si="526"/>
        <v>-6.9842181805124151E-2</v>
      </c>
      <c r="R990" s="63">
        <f t="shared" si="526"/>
        <v>-4.7514767854842571E-2</v>
      </c>
      <c r="S990" s="63">
        <f t="shared" si="526"/>
        <v>-3.133174115773911E-2</v>
      </c>
      <c r="T990" s="63">
        <f t="shared" si="526"/>
        <v>-7.7076195762436114E-2</v>
      </c>
    </row>
    <row r="991" spans="1:21" ht="52" thickBot="1" x14ac:dyDescent="0.25">
      <c r="A991" s="60" t="s">
        <v>21</v>
      </c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>
        <f t="shared" ref="L991:T991" si="527">(L988-B988)/B988</f>
        <v>-0.1119172141080426</v>
      </c>
      <c r="M991" s="63">
        <f t="shared" si="527"/>
        <v>-0.11524121200280044</v>
      </c>
      <c r="N991" s="63">
        <f t="shared" si="527"/>
        <v>-0.13430582675614919</v>
      </c>
      <c r="O991" s="63">
        <f t="shared" si="527"/>
        <v>-0.1212493272335845</v>
      </c>
      <c r="P991" s="63">
        <f t="shared" si="527"/>
        <v>-0.1247459693808427</v>
      </c>
      <c r="Q991" s="63">
        <f t="shared" si="527"/>
        <v>-0.12460080093273179</v>
      </c>
      <c r="R991" s="63">
        <f t="shared" si="527"/>
        <v>-0.13703357897895896</v>
      </c>
      <c r="S991" s="63">
        <f t="shared" si="527"/>
        <v>-0.12873363338788871</v>
      </c>
      <c r="T991" s="63">
        <f t="shared" si="527"/>
        <v>-0.16866368980914781</v>
      </c>
    </row>
    <row r="992" spans="1:21" ht="18" thickBot="1" x14ac:dyDescent="0.25">
      <c r="A992" s="60" t="s">
        <v>22</v>
      </c>
      <c r="B992" s="63">
        <f>B984/B988</f>
        <v>5.1135276484469673E-2</v>
      </c>
      <c r="C992" s="63">
        <f>C984/C988</f>
        <v>5.6008726941174557E-2</v>
      </c>
      <c r="D992" s="63">
        <f>D984/D988</f>
        <v>6.0646833926784043E-2</v>
      </c>
      <c r="E992" s="63">
        <f>E984/E988</f>
        <v>6.6301130247578041E-2</v>
      </c>
      <c r="F992" s="63">
        <f>F984/F988</f>
        <v>7.0722124373391135E-2</v>
      </c>
      <c r="G992" s="63">
        <f t="shared" ref="G992:L992" si="528">G984/G988</f>
        <v>7.4111623662999948E-2</v>
      </c>
      <c r="H992" s="63">
        <f t="shared" si="528"/>
        <v>7.7761846010203736E-2</v>
      </c>
      <c r="I992" s="63">
        <f t="shared" si="528"/>
        <v>8.1048827059465353E-2</v>
      </c>
      <c r="J992" s="63">
        <f t="shared" si="528"/>
        <v>8.2547454442011614E-2</v>
      </c>
      <c r="K992" s="63">
        <f t="shared" si="528"/>
        <v>8.7561100425276608E-2</v>
      </c>
      <c r="L992" s="63">
        <f t="shared" si="528"/>
        <v>9.1028242095624545E-2</v>
      </c>
      <c r="M992" s="63">
        <f t="shared" ref="M992:N992" si="529">M984/M988</f>
        <v>9.0392153254448757E-2</v>
      </c>
      <c r="N992" s="63">
        <f t="shared" si="529"/>
        <v>0.10070510633458434</v>
      </c>
      <c r="O992" s="63">
        <f t="shared" ref="O992:P992" si="530">O984/O988</f>
        <v>0.10247478324114304</v>
      </c>
      <c r="P992" s="63">
        <f t="shared" si="530"/>
        <v>0.10086683951859449</v>
      </c>
      <c r="Q992" s="63">
        <f t="shared" ref="Q992:R992" si="531">Q984/Q988</f>
        <v>9.9619742505838979E-2</v>
      </c>
      <c r="R992" s="63">
        <f t="shared" si="531"/>
        <v>0.100813385111768</v>
      </c>
      <c r="S992" s="63">
        <f t="shared" ref="S992:T992" si="532">S984/S988</f>
        <v>9.88944330300362E-2</v>
      </c>
      <c r="T992" s="63">
        <f t="shared" si="532"/>
        <v>0.10078805474906678</v>
      </c>
    </row>
    <row r="993" spans="1:21" ht="52" thickBot="1" x14ac:dyDescent="0.25">
      <c r="A993" s="60" t="s">
        <v>23</v>
      </c>
      <c r="B993" s="63"/>
      <c r="C993" s="63">
        <f t="shared" ref="C993:K993" si="533">(C992-B992)</f>
        <v>4.8734504567048836E-3</v>
      </c>
      <c r="D993" s="63">
        <f t="shared" si="533"/>
        <v>4.6381069856094859E-3</v>
      </c>
      <c r="E993" s="63">
        <f t="shared" si="533"/>
        <v>5.6542963207939986E-3</v>
      </c>
      <c r="F993" s="63">
        <f t="shared" si="533"/>
        <v>4.4209941258130936E-3</v>
      </c>
      <c r="G993" s="63">
        <f t="shared" si="533"/>
        <v>3.3894992896088133E-3</v>
      </c>
      <c r="H993" s="63">
        <f t="shared" si="533"/>
        <v>3.6502223472037881E-3</v>
      </c>
      <c r="I993" s="63">
        <f t="shared" si="533"/>
        <v>3.2869810492616169E-3</v>
      </c>
      <c r="J993" s="63">
        <f t="shared" si="533"/>
        <v>1.4986273825462609E-3</v>
      </c>
      <c r="K993" s="63">
        <f t="shared" si="533"/>
        <v>5.0136459832649943E-3</v>
      </c>
      <c r="L993" s="63">
        <f t="shared" ref="L993:T993" si="534">(L992-K992)</f>
        <v>3.4671416703479369E-3</v>
      </c>
      <c r="M993" s="63">
        <f t="shared" si="534"/>
        <v>-6.3608884117578868E-4</v>
      </c>
      <c r="N993" s="63">
        <f t="shared" si="534"/>
        <v>1.0312953080135578E-2</v>
      </c>
      <c r="O993" s="63">
        <f t="shared" si="534"/>
        <v>1.7696769065587009E-3</v>
      </c>
      <c r="P993" s="63">
        <f t="shared" si="534"/>
        <v>-1.6079437225485493E-3</v>
      </c>
      <c r="Q993" s="63">
        <f t="shared" si="534"/>
        <v>-1.2470970127555076E-3</v>
      </c>
      <c r="R993" s="63">
        <f t="shared" si="534"/>
        <v>1.1936426059290239E-3</v>
      </c>
      <c r="S993" s="63">
        <f t="shared" si="534"/>
        <v>-1.9189520817318034E-3</v>
      </c>
      <c r="T993" s="63">
        <f t="shared" si="534"/>
        <v>1.8936217190305832E-3</v>
      </c>
    </row>
    <row r="994" spans="1:21" ht="52" thickBot="1" x14ac:dyDescent="0.25">
      <c r="A994" s="60" t="s">
        <v>24</v>
      </c>
      <c r="B994" s="63"/>
      <c r="C994" s="63"/>
      <c r="D994" s="63"/>
      <c r="E994" s="63"/>
      <c r="F994" s="63"/>
      <c r="G994" s="63">
        <f>G992-B992</f>
        <v>2.2976347178530275E-2</v>
      </c>
      <c r="H994" s="63">
        <f t="shared" ref="H994:K994" si="535">H992-C992</f>
        <v>2.175311906902918E-2</v>
      </c>
      <c r="I994" s="63">
        <f t="shared" si="535"/>
        <v>2.0401993132681311E-2</v>
      </c>
      <c r="J994" s="63">
        <f t="shared" si="535"/>
        <v>1.6246324194433573E-2</v>
      </c>
      <c r="K994" s="63">
        <f t="shared" si="535"/>
        <v>1.6838976051885474E-2</v>
      </c>
      <c r="L994" s="63">
        <f t="shared" ref="L994:T994" si="536">L992-G992</f>
        <v>1.6916618432624597E-2</v>
      </c>
      <c r="M994" s="63">
        <f t="shared" si="536"/>
        <v>1.263030724424502E-2</v>
      </c>
      <c r="N994" s="63">
        <f t="shared" si="536"/>
        <v>1.9656279275118982E-2</v>
      </c>
      <c r="O994" s="63">
        <f t="shared" si="536"/>
        <v>1.9927328799131422E-2</v>
      </c>
      <c r="P994" s="63">
        <f t="shared" si="536"/>
        <v>1.3305739093317878E-2</v>
      </c>
      <c r="Q994" s="63">
        <f t="shared" si="536"/>
        <v>8.5915004102144338E-3</v>
      </c>
      <c r="R994" s="63">
        <f t="shared" si="536"/>
        <v>1.0421231857319246E-2</v>
      </c>
      <c r="S994" s="63">
        <f t="shared" si="536"/>
        <v>-1.8106733045481355E-3</v>
      </c>
      <c r="T994" s="63">
        <f t="shared" si="536"/>
        <v>-1.6867284920762532E-3</v>
      </c>
    </row>
    <row r="995" spans="1:21" ht="52" thickBot="1" x14ac:dyDescent="0.25">
      <c r="A995" s="60" t="s">
        <v>25</v>
      </c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>
        <f t="shared" ref="L995:T995" si="537">L992-B992</f>
        <v>3.9892965611154872E-2</v>
      </c>
      <c r="M995" s="63">
        <f t="shared" si="537"/>
        <v>3.43834263132742E-2</v>
      </c>
      <c r="N995" s="63">
        <f t="shared" si="537"/>
        <v>4.0058272407800292E-2</v>
      </c>
      <c r="O995" s="63">
        <f t="shared" si="537"/>
        <v>3.6173652993564995E-2</v>
      </c>
      <c r="P995" s="63">
        <f t="shared" si="537"/>
        <v>3.0144715145203352E-2</v>
      </c>
      <c r="Q995" s="63">
        <f t="shared" si="537"/>
        <v>2.5508118842839031E-2</v>
      </c>
      <c r="R995" s="63">
        <f t="shared" si="537"/>
        <v>2.3051539101564267E-2</v>
      </c>
      <c r="S995" s="63">
        <f t="shared" si="537"/>
        <v>1.7845605970570846E-2</v>
      </c>
      <c r="T995" s="63">
        <f t="shared" si="537"/>
        <v>1.8240600307055169E-2</v>
      </c>
    </row>
    <row r="996" spans="1:21" ht="16" x14ac:dyDescent="0.2">
      <c r="A996" s="4"/>
      <c r="B996" s="6"/>
      <c r="C996" s="6"/>
      <c r="D996" s="6"/>
      <c r="E996" s="6"/>
      <c r="F996" s="6"/>
      <c r="G996" s="5"/>
      <c r="H996" s="5"/>
      <c r="I996" s="5"/>
      <c r="J996" s="5"/>
      <c r="K996" s="5"/>
      <c r="L996" s="5"/>
    </row>
    <row r="997" spans="1:21" ht="16" x14ac:dyDescent="0.2">
      <c r="A997" s="7" t="s">
        <v>130</v>
      </c>
      <c r="B997" s="7"/>
      <c r="C997" s="7"/>
      <c r="D997" s="7"/>
      <c r="E997" s="7"/>
      <c r="F997" s="7"/>
      <c r="G997" s="8"/>
      <c r="H997" s="8"/>
      <c r="I997" s="8"/>
      <c r="J997" s="8"/>
      <c r="K997" s="8"/>
      <c r="L997" s="8"/>
      <c r="M997" s="9"/>
    </row>
    <row r="998" spans="1:21" ht="17" thickBot="1" x14ac:dyDescent="0.25">
      <c r="A998" s="10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9"/>
    </row>
    <row r="999" spans="1:21" ht="35" thickBot="1" x14ac:dyDescent="0.25">
      <c r="A999" s="70" t="s">
        <v>44</v>
      </c>
      <c r="B999" s="54" t="s">
        <v>0</v>
      </c>
      <c r="C999" s="54" t="s">
        <v>1</v>
      </c>
      <c r="D999" s="54" t="s">
        <v>2</v>
      </c>
      <c r="E999" s="54" t="s">
        <v>3</v>
      </c>
      <c r="F999" s="54" t="s">
        <v>4</v>
      </c>
      <c r="G999" s="54" t="s">
        <v>5</v>
      </c>
      <c r="H999" s="54" t="s">
        <v>6</v>
      </c>
      <c r="I999" s="54" t="s">
        <v>7</v>
      </c>
      <c r="J999" s="54" t="s">
        <v>8</v>
      </c>
      <c r="K999" s="54" t="s">
        <v>9</v>
      </c>
      <c r="L999" s="54" t="s">
        <v>10</v>
      </c>
      <c r="M999" s="54" t="s">
        <v>66</v>
      </c>
      <c r="N999" s="54" t="s">
        <v>75</v>
      </c>
      <c r="O999" s="54" t="s">
        <v>76</v>
      </c>
      <c r="P999" s="54" t="s">
        <v>77</v>
      </c>
      <c r="Q999" s="54" t="s">
        <v>78</v>
      </c>
      <c r="R999" s="54" t="s">
        <v>79</v>
      </c>
      <c r="S999" s="54" t="s">
        <v>81</v>
      </c>
      <c r="T999" s="54" t="s">
        <v>87</v>
      </c>
      <c r="U999" s="70" t="s">
        <v>52</v>
      </c>
    </row>
    <row r="1000" spans="1:21" ht="18" thickBot="1" x14ac:dyDescent="0.25">
      <c r="A1000" s="71" t="s">
        <v>28</v>
      </c>
      <c r="B1000" s="72"/>
      <c r="C1000" s="72">
        <f t="shared" ref="C1000:J1000" si="538">-C970</f>
        <v>-441</v>
      </c>
      <c r="D1000" s="72">
        <f t="shared" si="538"/>
        <v>-441</v>
      </c>
      <c r="E1000" s="72">
        <f t="shared" si="538"/>
        <v>-489</v>
      </c>
      <c r="F1000" s="72">
        <f t="shared" si="538"/>
        <v>-511</v>
      </c>
      <c r="G1000" s="72">
        <f t="shared" si="538"/>
        <v>-499</v>
      </c>
      <c r="H1000" s="72">
        <f t="shared" si="538"/>
        <v>-523</v>
      </c>
      <c r="I1000" s="72">
        <f t="shared" si="538"/>
        <v>-504</v>
      </c>
      <c r="J1000" s="72">
        <f t="shared" si="538"/>
        <v>-524</v>
      </c>
      <c r="K1000" s="72">
        <f t="shared" ref="K1000:Q1000" si="539">-K970</f>
        <v>-528</v>
      </c>
      <c r="L1000" s="72">
        <f t="shared" si="539"/>
        <v>-528</v>
      </c>
      <c r="M1000" s="72">
        <f t="shared" si="539"/>
        <v>-446</v>
      </c>
      <c r="N1000" s="72">
        <f t="shared" si="539"/>
        <v>-532</v>
      </c>
      <c r="O1000" s="72">
        <f t="shared" si="539"/>
        <v>-513</v>
      </c>
      <c r="P1000" s="72">
        <f t="shared" si="539"/>
        <v>-375</v>
      </c>
      <c r="Q1000" s="72">
        <f t="shared" si="539"/>
        <v>-379</v>
      </c>
      <c r="R1000" s="72">
        <f t="shared" ref="R1000:S1000" si="540">-R970</f>
        <v>-418</v>
      </c>
      <c r="S1000" s="72">
        <f t="shared" si="540"/>
        <v>-387</v>
      </c>
      <c r="T1000" s="76">
        <f t="shared" ref="T1000" si="541">-T970</f>
        <v>-356</v>
      </c>
      <c r="U1000" s="72">
        <f t="shared" ref="U1000:U1014" si="542">_xlfn.AGGREGATE(1,6,C1000:S1000)</f>
        <v>-472.8235294117647</v>
      </c>
    </row>
    <row r="1001" spans="1:21" ht="18" thickBot="1" x14ac:dyDescent="0.25">
      <c r="A1001" s="78">
        <v>1</v>
      </c>
      <c r="B1001" s="48" t="s">
        <v>53</v>
      </c>
      <c r="C1001" s="79">
        <f t="shared" ref="C1001:T1012" si="543">B970-C971</f>
        <v>-65</v>
      </c>
      <c r="D1001" s="79">
        <f t="shared" si="543"/>
        <v>-26</v>
      </c>
      <c r="E1001" s="79">
        <f t="shared" si="543"/>
        <v>-48</v>
      </c>
      <c r="F1001" s="79">
        <f t="shared" si="543"/>
        <v>-7</v>
      </c>
      <c r="G1001" s="79">
        <f t="shared" si="543"/>
        <v>-22</v>
      </c>
      <c r="H1001" s="72">
        <f t="shared" si="543"/>
        <v>-49</v>
      </c>
      <c r="I1001" s="72">
        <f t="shared" si="543"/>
        <v>-23</v>
      </c>
      <c r="J1001" s="72">
        <f t="shared" si="543"/>
        <v>-50</v>
      </c>
      <c r="K1001" s="72">
        <f t="shared" si="543"/>
        <v>-30</v>
      </c>
      <c r="L1001" s="72">
        <f t="shared" si="543"/>
        <v>-39</v>
      </c>
      <c r="M1001" s="72">
        <f t="shared" si="543"/>
        <v>-20</v>
      </c>
      <c r="N1001" s="72">
        <f t="shared" si="543"/>
        <v>-133</v>
      </c>
      <c r="O1001" s="72">
        <f t="shared" si="543"/>
        <v>-15</v>
      </c>
      <c r="P1001" s="72">
        <f t="shared" si="543"/>
        <v>-17</v>
      </c>
      <c r="Q1001" s="72">
        <f t="shared" si="543"/>
        <v>-69</v>
      </c>
      <c r="R1001" s="72">
        <f t="shared" si="543"/>
        <v>-61</v>
      </c>
      <c r="S1001" s="72">
        <f t="shared" si="543"/>
        <v>-39</v>
      </c>
      <c r="T1001" s="76">
        <f t="shared" si="543"/>
        <v>-34</v>
      </c>
      <c r="U1001" s="72">
        <f t="shared" si="542"/>
        <v>-41.941176470588232</v>
      </c>
    </row>
    <row r="1002" spans="1:21" ht="18" thickBot="1" x14ac:dyDescent="0.25">
      <c r="A1002" s="78">
        <v>2</v>
      </c>
      <c r="B1002" s="48" t="s">
        <v>53</v>
      </c>
      <c r="C1002" s="79">
        <f t="shared" si="543"/>
        <v>26</v>
      </c>
      <c r="D1002" s="79">
        <f t="shared" si="543"/>
        <v>33</v>
      </c>
      <c r="E1002" s="79">
        <f t="shared" si="543"/>
        <v>33</v>
      </c>
      <c r="F1002" s="79">
        <f t="shared" si="543"/>
        <v>28</v>
      </c>
      <c r="G1002" s="79">
        <f t="shared" si="543"/>
        <v>27</v>
      </c>
      <c r="H1002" s="72">
        <f t="shared" si="543"/>
        <v>25</v>
      </c>
      <c r="I1002" s="72">
        <f t="shared" si="543"/>
        <v>63</v>
      </c>
      <c r="J1002" s="72">
        <f t="shared" si="543"/>
        <v>33</v>
      </c>
      <c r="K1002" s="72">
        <f t="shared" si="543"/>
        <v>35</v>
      </c>
      <c r="L1002" s="72">
        <f t="shared" si="543"/>
        <v>39</v>
      </c>
      <c r="M1002" s="72">
        <f t="shared" si="543"/>
        <v>32</v>
      </c>
      <c r="N1002" s="72">
        <f t="shared" si="543"/>
        <v>5</v>
      </c>
      <c r="O1002" s="72">
        <f t="shared" si="543"/>
        <v>34</v>
      </c>
      <c r="P1002" s="72">
        <f t="shared" si="543"/>
        <v>28</v>
      </c>
      <c r="Q1002" s="72">
        <f t="shared" si="543"/>
        <v>30</v>
      </c>
      <c r="R1002" s="72">
        <f t="shared" si="543"/>
        <v>6</v>
      </c>
      <c r="S1002" s="72">
        <f t="shared" si="543"/>
        <v>22</v>
      </c>
      <c r="T1002" s="76">
        <f t="shared" si="543"/>
        <v>25</v>
      </c>
      <c r="U1002" s="72">
        <f t="shared" si="542"/>
        <v>29.352941176470587</v>
      </c>
    </row>
    <row r="1003" spans="1:21" ht="18" thickBot="1" x14ac:dyDescent="0.25">
      <c r="A1003" s="78">
        <v>3</v>
      </c>
      <c r="B1003" s="48" t="s">
        <v>53</v>
      </c>
      <c r="C1003" s="79">
        <f t="shared" si="543"/>
        <v>31</v>
      </c>
      <c r="D1003" s="79">
        <f t="shared" si="543"/>
        <v>26</v>
      </c>
      <c r="E1003" s="79">
        <f t="shared" si="543"/>
        <v>21</v>
      </c>
      <c r="F1003" s="79">
        <f t="shared" si="543"/>
        <v>27</v>
      </c>
      <c r="G1003" s="79">
        <f t="shared" si="543"/>
        <v>32</v>
      </c>
      <c r="H1003" s="72">
        <f t="shared" si="543"/>
        <v>29</v>
      </c>
      <c r="I1003" s="72">
        <f t="shared" si="543"/>
        <v>27</v>
      </c>
      <c r="J1003" s="72">
        <f t="shared" si="543"/>
        <v>27</v>
      </c>
      <c r="K1003" s="72">
        <f t="shared" si="543"/>
        <v>38</v>
      </c>
      <c r="L1003" s="72">
        <f t="shared" si="543"/>
        <v>17</v>
      </c>
      <c r="M1003" s="72">
        <f t="shared" si="543"/>
        <v>28</v>
      </c>
      <c r="N1003" s="72">
        <f t="shared" si="543"/>
        <v>20</v>
      </c>
      <c r="O1003" s="72">
        <f t="shared" si="543"/>
        <v>21</v>
      </c>
      <c r="P1003" s="72">
        <f t="shared" si="543"/>
        <v>26</v>
      </c>
      <c r="Q1003" s="72">
        <f t="shared" si="543"/>
        <v>32</v>
      </c>
      <c r="R1003" s="72">
        <f t="shared" si="543"/>
        <v>8</v>
      </c>
      <c r="S1003" s="72">
        <f t="shared" si="543"/>
        <v>19</v>
      </c>
      <c r="T1003" s="76">
        <f t="shared" si="543"/>
        <v>28</v>
      </c>
      <c r="U1003" s="72">
        <f t="shared" si="542"/>
        <v>25.235294117647058</v>
      </c>
    </row>
    <row r="1004" spans="1:21" ht="18" thickBot="1" x14ac:dyDescent="0.25">
      <c r="A1004" s="78">
        <v>4</v>
      </c>
      <c r="B1004" s="48" t="s">
        <v>53</v>
      </c>
      <c r="C1004" s="79">
        <f t="shared" si="543"/>
        <v>14</v>
      </c>
      <c r="D1004" s="79">
        <f t="shared" si="543"/>
        <v>23</v>
      </c>
      <c r="E1004" s="79">
        <f t="shared" si="543"/>
        <v>22</v>
      </c>
      <c r="F1004" s="79">
        <f t="shared" si="543"/>
        <v>17</v>
      </c>
      <c r="G1004" s="79">
        <f t="shared" si="543"/>
        <v>32</v>
      </c>
      <c r="H1004" s="72">
        <f t="shared" si="543"/>
        <v>5</v>
      </c>
      <c r="I1004" s="72">
        <f t="shared" si="543"/>
        <v>23</v>
      </c>
      <c r="J1004" s="72">
        <f t="shared" si="543"/>
        <v>29</v>
      </c>
      <c r="K1004" s="72">
        <f t="shared" si="543"/>
        <v>11</v>
      </c>
      <c r="L1004" s="72">
        <f t="shared" si="543"/>
        <v>7</v>
      </c>
      <c r="M1004" s="72">
        <f t="shared" si="543"/>
        <v>37</v>
      </c>
      <c r="N1004" s="72">
        <f t="shared" si="543"/>
        <v>14</v>
      </c>
      <c r="O1004" s="72">
        <f t="shared" si="543"/>
        <v>28</v>
      </c>
      <c r="P1004" s="72">
        <f t="shared" si="543"/>
        <v>36</v>
      </c>
      <c r="Q1004" s="72">
        <f t="shared" si="543"/>
        <v>25</v>
      </c>
      <c r="R1004" s="72">
        <f t="shared" si="543"/>
        <v>18</v>
      </c>
      <c r="S1004" s="72">
        <f t="shared" si="543"/>
        <v>24</v>
      </c>
      <c r="T1004" s="76">
        <f t="shared" si="543"/>
        <v>25</v>
      </c>
      <c r="U1004" s="72">
        <f t="shared" si="542"/>
        <v>21.470588235294116</v>
      </c>
    </row>
    <row r="1005" spans="1:21" ht="18" thickBot="1" x14ac:dyDescent="0.25">
      <c r="A1005" s="78">
        <v>5</v>
      </c>
      <c r="B1005" s="48" t="s">
        <v>53</v>
      </c>
      <c r="C1005" s="79">
        <f t="shared" si="543"/>
        <v>42</v>
      </c>
      <c r="D1005" s="79">
        <f t="shared" si="543"/>
        <v>10</v>
      </c>
      <c r="E1005" s="79">
        <f t="shared" si="543"/>
        <v>9</v>
      </c>
      <c r="F1005" s="79">
        <f t="shared" si="543"/>
        <v>12</v>
      </c>
      <c r="G1005" s="79">
        <f t="shared" si="543"/>
        <v>18</v>
      </c>
      <c r="H1005" s="72">
        <f t="shared" si="543"/>
        <v>5</v>
      </c>
      <c r="I1005" s="72">
        <f t="shared" si="543"/>
        <v>22</v>
      </c>
      <c r="J1005" s="72">
        <f t="shared" si="543"/>
        <v>20</v>
      </c>
      <c r="K1005" s="72">
        <f t="shared" si="543"/>
        <v>28</v>
      </c>
      <c r="L1005" s="72">
        <f t="shared" si="543"/>
        <v>15</v>
      </c>
      <c r="M1005" s="72">
        <f t="shared" si="543"/>
        <v>20</v>
      </c>
      <c r="N1005" s="72">
        <f t="shared" si="543"/>
        <v>16</v>
      </c>
      <c r="O1005" s="72">
        <f t="shared" si="543"/>
        <v>17</v>
      </c>
      <c r="P1005" s="72">
        <f t="shared" si="543"/>
        <v>22</v>
      </c>
      <c r="Q1005" s="72">
        <f t="shared" si="543"/>
        <v>16</v>
      </c>
      <c r="R1005" s="72">
        <f t="shared" si="543"/>
        <v>14</v>
      </c>
      <c r="S1005" s="72">
        <f t="shared" si="543"/>
        <v>14</v>
      </c>
      <c r="T1005" s="76">
        <f t="shared" si="543"/>
        <v>26</v>
      </c>
      <c r="U1005" s="72">
        <f t="shared" si="542"/>
        <v>17.647058823529413</v>
      </c>
    </row>
    <row r="1006" spans="1:21" ht="18" thickBot="1" x14ac:dyDescent="0.25">
      <c r="A1006" s="78">
        <v>6</v>
      </c>
      <c r="B1006" s="48" t="s">
        <v>53</v>
      </c>
      <c r="C1006" s="79">
        <f t="shared" si="543"/>
        <v>-60</v>
      </c>
      <c r="D1006" s="79">
        <f t="shared" si="543"/>
        <v>-95</v>
      </c>
      <c r="E1006" s="79">
        <f t="shared" si="543"/>
        <v>-75</v>
      </c>
      <c r="F1006" s="79">
        <f t="shared" si="543"/>
        <v>-40</v>
      </c>
      <c r="G1006" s="79">
        <f t="shared" si="543"/>
        <v>-66</v>
      </c>
      <c r="H1006" s="72">
        <f t="shared" si="543"/>
        <v>-71</v>
      </c>
      <c r="I1006" s="72">
        <f t="shared" si="543"/>
        <v>-50</v>
      </c>
      <c r="J1006" s="72">
        <f t="shared" si="543"/>
        <v>-5</v>
      </c>
      <c r="K1006" s="72">
        <f t="shared" si="543"/>
        <v>-62</v>
      </c>
      <c r="L1006" s="72">
        <f t="shared" si="543"/>
        <v>-66</v>
      </c>
      <c r="M1006" s="72">
        <f t="shared" si="543"/>
        <v>11</v>
      </c>
      <c r="N1006" s="72">
        <f t="shared" si="543"/>
        <v>-44</v>
      </c>
      <c r="O1006" s="72">
        <f t="shared" si="543"/>
        <v>-67</v>
      </c>
      <c r="P1006" s="72">
        <f t="shared" si="543"/>
        <v>-60</v>
      </c>
      <c r="Q1006" s="72">
        <f t="shared" si="543"/>
        <v>-49</v>
      </c>
      <c r="R1006" s="72">
        <f t="shared" si="543"/>
        <v>-73</v>
      </c>
      <c r="S1006" s="72">
        <f t="shared" si="543"/>
        <v>-60</v>
      </c>
      <c r="T1006" s="76">
        <f t="shared" si="543"/>
        <v>-40</v>
      </c>
      <c r="U1006" s="72">
        <f t="shared" si="542"/>
        <v>-54.823529411764703</v>
      </c>
    </row>
    <row r="1007" spans="1:21" ht="18" thickBot="1" x14ac:dyDescent="0.25">
      <c r="A1007" s="78">
        <v>7</v>
      </c>
      <c r="B1007" s="48" t="s">
        <v>53</v>
      </c>
      <c r="C1007" s="79">
        <f t="shared" si="543"/>
        <v>12</v>
      </c>
      <c r="D1007" s="79">
        <f t="shared" si="543"/>
        <v>-2</v>
      </c>
      <c r="E1007" s="79">
        <f t="shared" si="543"/>
        <v>27</v>
      </c>
      <c r="F1007" s="79">
        <f t="shared" si="543"/>
        <v>24</v>
      </c>
      <c r="G1007" s="79">
        <f t="shared" si="543"/>
        <v>19</v>
      </c>
      <c r="H1007" s="72">
        <f t="shared" si="543"/>
        <v>13</v>
      </c>
      <c r="I1007" s="72">
        <f t="shared" si="543"/>
        <v>13</v>
      </c>
      <c r="J1007" s="72">
        <f t="shared" si="543"/>
        <v>17</v>
      </c>
      <c r="K1007" s="72">
        <f t="shared" si="543"/>
        <v>-30</v>
      </c>
      <c r="L1007" s="72">
        <f t="shared" si="543"/>
        <v>21</v>
      </c>
      <c r="M1007" s="72">
        <f t="shared" si="543"/>
        <v>22</v>
      </c>
      <c r="N1007" s="72">
        <f t="shared" si="543"/>
        <v>-39</v>
      </c>
      <c r="O1007" s="72">
        <f t="shared" si="543"/>
        <v>17</v>
      </c>
      <c r="P1007" s="72">
        <f t="shared" si="543"/>
        <v>22</v>
      </c>
      <c r="Q1007" s="72">
        <f t="shared" si="543"/>
        <v>12</v>
      </c>
      <c r="R1007" s="72">
        <f t="shared" si="543"/>
        <v>11</v>
      </c>
      <c r="S1007" s="72">
        <f t="shared" si="543"/>
        <v>20</v>
      </c>
      <c r="T1007" s="76">
        <f t="shared" si="543"/>
        <v>29</v>
      </c>
      <c r="U1007" s="72">
        <f t="shared" si="542"/>
        <v>10.529411764705882</v>
      </c>
    </row>
    <row r="1008" spans="1:21" ht="18" thickBot="1" x14ac:dyDescent="0.25">
      <c r="A1008" s="78">
        <v>8</v>
      </c>
      <c r="B1008" s="48" t="s">
        <v>53</v>
      </c>
      <c r="C1008" s="79">
        <f t="shared" si="543"/>
        <v>43</v>
      </c>
      <c r="D1008" s="79">
        <f t="shared" si="543"/>
        <v>26</v>
      </c>
      <c r="E1008" s="79">
        <f t="shared" si="543"/>
        <v>47</v>
      </c>
      <c r="F1008" s="79">
        <f t="shared" si="543"/>
        <v>12</v>
      </c>
      <c r="G1008" s="79">
        <f t="shared" si="543"/>
        <v>62</v>
      </c>
      <c r="H1008" s="72">
        <f t="shared" si="543"/>
        <v>102</v>
      </c>
      <c r="I1008" s="72">
        <f t="shared" si="543"/>
        <v>117</v>
      </c>
      <c r="J1008" s="72">
        <f t="shared" si="543"/>
        <v>161</v>
      </c>
      <c r="K1008" s="72">
        <f t="shared" si="543"/>
        <v>97</v>
      </c>
      <c r="L1008" s="72">
        <f t="shared" si="543"/>
        <v>163</v>
      </c>
      <c r="M1008" s="72">
        <f t="shared" si="543"/>
        <v>245</v>
      </c>
      <c r="N1008" s="72">
        <f t="shared" si="543"/>
        <v>138</v>
      </c>
      <c r="O1008" s="72">
        <f t="shared" si="543"/>
        <v>158</v>
      </c>
      <c r="P1008" s="72">
        <f t="shared" si="543"/>
        <v>140</v>
      </c>
      <c r="Q1008" s="72">
        <f t="shared" si="543"/>
        <v>160</v>
      </c>
      <c r="R1008" s="72">
        <f t="shared" si="543"/>
        <v>142</v>
      </c>
      <c r="S1008" s="72">
        <f t="shared" si="543"/>
        <v>193</v>
      </c>
      <c r="T1008" s="76">
        <f t="shared" si="543"/>
        <v>202</v>
      </c>
      <c r="U1008" s="72">
        <f t="shared" si="542"/>
        <v>118</v>
      </c>
    </row>
    <row r="1009" spans="1:21" ht="18" thickBot="1" x14ac:dyDescent="0.25">
      <c r="A1009" s="78">
        <v>9</v>
      </c>
      <c r="B1009" s="48" t="s">
        <v>53</v>
      </c>
      <c r="C1009" s="79">
        <f t="shared" si="543"/>
        <v>1</v>
      </c>
      <c r="D1009" s="79">
        <f t="shared" si="543"/>
        <v>17</v>
      </c>
      <c r="E1009" s="79">
        <f t="shared" si="543"/>
        <v>23</v>
      </c>
      <c r="F1009" s="79">
        <f t="shared" si="543"/>
        <v>24</v>
      </c>
      <c r="G1009" s="79">
        <f t="shared" si="543"/>
        <v>5</v>
      </c>
      <c r="H1009" s="72">
        <f t="shared" si="543"/>
        <v>19</v>
      </c>
      <c r="I1009" s="72">
        <f t="shared" si="543"/>
        <v>12</v>
      </c>
      <c r="J1009" s="72">
        <f t="shared" si="543"/>
        <v>14</v>
      </c>
      <c r="K1009" s="72">
        <f t="shared" si="543"/>
        <v>14</v>
      </c>
      <c r="L1009" s="72">
        <f t="shared" si="543"/>
        <v>17</v>
      </c>
      <c r="M1009" s="72">
        <f t="shared" si="543"/>
        <v>5</v>
      </c>
      <c r="N1009" s="72">
        <f t="shared" si="543"/>
        <v>-63</v>
      </c>
      <c r="O1009" s="72">
        <f t="shared" si="543"/>
        <v>11</v>
      </c>
      <c r="P1009" s="72">
        <f t="shared" si="543"/>
        <v>22</v>
      </c>
      <c r="Q1009" s="72">
        <f t="shared" si="543"/>
        <v>29</v>
      </c>
      <c r="R1009" s="72">
        <f t="shared" si="543"/>
        <v>22</v>
      </c>
      <c r="S1009" s="72">
        <f t="shared" si="543"/>
        <v>25</v>
      </c>
      <c r="T1009" s="76">
        <f t="shared" si="543"/>
        <v>18</v>
      </c>
      <c r="U1009" s="72">
        <f t="shared" si="542"/>
        <v>11.588235294117647</v>
      </c>
    </row>
    <row r="1010" spans="1:21" ht="18" thickBot="1" x14ac:dyDescent="0.25">
      <c r="A1010" s="78">
        <v>10</v>
      </c>
      <c r="B1010" s="48" t="s">
        <v>53</v>
      </c>
      <c r="C1010" s="79">
        <f t="shared" si="543"/>
        <v>25</v>
      </c>
      <c r="D1010" s="79">
        <f t="shared" si="543"/>
        <v>28</v>
      </c>
      <c r="E1010" s="79">
        <f t="shared" si="543"/>
        <v>34</v>
      </c>
      <c r="F1010" s="79">
        <f t="shared" si="543"/>
        <v>27</v>
      </c>
      <c r="G1010" s="79">
        <f t="shared" si="543"/>
        <v>31</v>
      </c>
      <c r="H1010" s="72">
        <f t="shared" si="543"/>
        <v>56</v>
      </c>
      <c r="I1010" s="72">
        <f t="shared" si="543"/>
        <v>39</v>
      </c>
      <c r="J1010" s="72">
        <f t="shared" si="543"/>
        <v>22</v>
      </c>
      <c r="K1010" s="72">
        <f t="shared" si="543"/>
        <v>41</v>
      </c>
      <c r="L1010" s="72">
        <f t="shared" si="543"/>
        <v>47</v>
      </c>
      <c r="M1010" s="72">
        <f t="shared" si="543"/>
        <v>49</v>
      </c>
      <c r="N1010" s="72">
        <f t="shared" si="543"/>
        <v>42</v>
      </c>
      <c r="O1010" s="72">
        <f t="shared" si="543"/>
        <v>40</v>
      </c>
      <c r="P1010" s="72">
        <f t="shared" si="543"/>
        <v>60</v>
      </c>
      <c r="Q1010" s="72">
        <f t="shared" si="543"/>
        <v>32</v>
      </c>
      <c r="R1010" s="72">
        <f t="shared" si="543"/>
        <v>54</v>
      </c>
      <c r="S1010" s="72">
        <f t="shared" si="543"/>
        <v>51</v>
      </c>
      <c r="T1010" s="76">
        <f t="shared" si="543"/>
        <v>49</v>
      </c>
      <c r="U1010" s="72">
        <f t="shared" si="542"/>
        <v>39.882352941176471</v>
      </c>
    </row>
    <row r="1011" spans="1:21" ht="18" thickBot="1" x14ac:dyDescent="0.25">
      <c r="A1011" s="78">
        <v>11</v>
      </c>
      <c r="B1011" s="48" t="s">
        <v>53</v>
      </c>
      <c r="C1011" s="79">
        <f t="shared" si="543"/>
        <v>-3</v>
      </c>
      <c r="D1011" s="79">
        <f t="shared" si="543"/>
        <v>1</v>
      </c>
      <c r="E1011" s="79">
        <f t="shared" si="543"/>
        <v>3</v>
      </c>
      <c r="F1011" s="79">
        <f t="shared" si="543"/>
        <v>-5</v>
      </c>
      <c r="G1011" s="79">
        <f t="shared" si="543"/>
        <v>4</v>
      </c>
      <c r="H1011" s="72">
        <f t="shared" si="543"/>
        <v>-14</v>
      </c>
      <c r="I1011" s="72">
        <f t="shared" si="543"/>
        <v>-10</v>
      </c>
      <c r="J1011" s="72">
        <f t="shared" si="543"/>
        <v>-5</v>
      </c>
      <c r="K1011" s="72">
        <f t="shared" si="543"/>
        <v>-14</v>
      </c>
      <c r="L1011" s="72">
        <f t="shared" si="543"/>
        <v>-15</v>
      </c>
      <c r="M1011" s="72">
        <f t="shared" si="543"/>
        <v>-7</v>
      </c>
      <c r="N1011" s="72">
        <f t="shared" si="543"/>
        <v>-19</v>
      </c>
      <c r="O1011" s="72">
        <f t="shared" si="543"/>
        <v>3</v>
      </c>
      <c r="P1011" s="72">
        <f t="shared" si="543"/>
        <v>4</v>
      </c>
      <c r="Q1011" s="72">
        <f t="shared" si="543"/>
        <v>-3</v>
      </c>
      <c r="R1011" s="72">
        <f t="shared" si="543"/>
        <v>0</v>
      </c>
      <c r="S1011" s="72">
        <f t="shared" si="543"/>
        <v>11</v>
      </c>
      <c r="T1011" s="76">
        <f t="shared" si="543"/>
        <v>-3</v>
      </c>
      <c r="U1011" s="72">
        <f t="shared" si="542"/>
        <v>-4.0588235294117645</v>
      </c>
    </row>
    <row r="1012" spans="1:21" ht="18" thickBot="1" x14ac:dyDescent="0.25">
      <c r="A1012" s="78">
        <v>12</v>
      </c>
      <c r="B1012" s="48" t="s">
        <v>53</v>
      </c>
      <c r="C1012" s="79">
        <f t="shared" si="543"/>
        <v>1</v>
      </c>
      <c r="D1012" s="79">
        <f t="shared" si="543"/>
        <v>11</v>
      </c>
      <c r="E1012" s="79">
        <f t="shared" si="543"/>
        <v>2</v>
      </c>
      <c r="F1012" s="79">
        <f t="shared" si="543"/>
        <v>10</v>
      </c>
      <c r="G1012" s="79">
        <f t="shared" si="543"/>
        <v>7</v>
      </c>
      <c r="H1012" s="72">
        <f t="shared" si="543"/>
        <v>-1</v>
      </c>
      <c r="I1012" s="72">
        <f t="shared" si="543"/>
        <v>10</v>
      </c>
      <c r="J1012" s="72">
        <f t="shared" si="543"/>
        <v>18</v>
      </c>
      <c r="K1012" s="72">
        <f t="shared" si="543"/>
        <v>19</v>
      </c>
      <c r="L1012" s="72">
        <f t="shared" si="543"/>
        <v>19</v>
      </c>
      <c r="M1012" s="72">
        <f t="shared" si="543"/>
        <v>9</v>
      </c>
      <c r="N1012" s="72">
        <f t="shared" si="543"/>
        <v>-1</v>
      </c>
      <c r="O1012" s="72">
        <f t="shared" si="543"/>
        <v>27</v>
      </c>
      <c r="P1012" s="72">
        <f t="shared" si="543"/>
        <v>1</v>
      </c>
      <c r="Q1012" s="72">
        <f t="shared" si="543"/>
        <v>-7</v>
      </c>
      <c r="R1012" s="72">
        <f t="shared" si="543"/>
        <v>1</v>
      </c>
      <c r="S1012" s="72">
        <f t="shared" si="543"/>
        <v>10</v>
      </c>
      <c r="T1012" s="76">
        <f t="shared" si="543"/>
        <v>-13</v>
      </c>
      <c r="U1012" s="72">
        <f t="shared" si="542"/>
        <v>8</v>
      </c>
    </row>
    <row r="1013" spans="1:21" ht="18" thickBot="1" x14ac:dyDescent="0.25">
      <c r="A1013" s="47" t="s">
        <v>47</v>
      </c>
      <c r="B1013" s="48" t="s">
        <v>59</v>
      </c>
      <c r="C1013" s="75" t="s">
        <v>46</v>
      </c>
      <c r="D1013" s="75" t="s">
        <v>46</v>
      </c>
      <c r="E1013" s="75" t="s">
        <v>46</v>
      </c>
      <c r="F1013" s="75">
        <f t="shared" ref="F1013:T1013" si="544">B971-F975</f>
        <v>86</v>
      </c>
      <c r="G1013" s="75">
        <f t="shared" si="544"/>
        <v>89</v>
      </c>
      <c r="H1013" s="75">
        <f t="shared" si="544"/>
        <v>97</v>
      </c>
      <c r="I1013" s="75">
        <f t="shared" si="544"/>
        <v>87</v>
      </c>
      <c r="J1013" s="75">
        <f t="shared" si="544"/>
        <v>99</v>
      </c>
      <c r="K1013" s="75">
        <f t="shared" si="544"/>
        <v>109</v>
      </c>
      <c r="L1013" s="75">
        <f t="shared" si="544"/>
        <v>116</v>
      </c>
      <c r="M1013" s="75">
        <f t="shared" si="544"/>
        <v>98</v>
      </c>
      <c r="N1013" s="75">
        <f t="shared" si="544"/>
        <v>105</v>
      </c>
      <c r="O1013" s="75">
        <f t="shared" si="544"/>
        <v>98</v>
      </c>
      <c r="P1013" s="75">
        <f t="shared" si="544"/>
        <v>102</v>
      </c>
      <c r="Q1013" s="75">
        <f t="shared" si="544"/>
        <v>78</v>
      </c>
      <c r="R1013" s="75">
        <f t="shared" si="544"/>
        <v>99</v>
      </c>
      <c r="S1013" s="75">
        <f t="shared" si="544"/>
        <v>92</v>
      </c>
      <c r="T1013" s="106">
        <f t="shared" si="544"/>
        <v>88</v>
      </c>
      <c r="U1013" s="72">
        <f t="shared" si="542"/>
        <v>96.785714285714292</v>
      </c>
    </row>
    <row r="1014" spans="1:21" ht="18" thickBot="1" x14ac:dyDescent="0.25">
      <c r="A1014" s="47" t="s">
        <v>54</v>
      </c>
      <c r="B1014" s="48" t="s">
        <v>59</v>
      </c>
      <c r="C1014" s="75" t="s">
        <v>46</v>
      </c>
      <c r="D1014" s="75" t="s">
        <v>46</v>
      </c>
      <c r="E1014" s="75" t="s">
        <v>46</v>
      </c>
      <c r="F1014" s="75" t="s">
        <v>46</v>
      </c>
      <c r="G1014" s="75">
        <f t="shared" ref="G1014:T1014" si="545">B977-G982</f>
        <v>96</v>
      </c>
      <c r="H1014" s="75">
        <f t="shared" si="545"/>
        <v>79</v>
      </c>
      <c r="I1014" s="75">
        <f t="shared" si="545"/>
        <v>98</v>
      </c>
      <c r="J1014" s="75">
        <f t="shared" si="545"/>
        <v>81</v>
      </c>
      <c r="K1014" s="75">
        <f t="shared" si="545"/>
        <v>134</v>
      </c>
      <c r="L1014" s="75">
        <f t="shared" si="545"/>
        <v>141</v>
      </c>
      <c r="M1014" s="75">
        <f t="shared" si="545"/>
        <v>166</v>
      </c>
      <c r="N1014" s="75">
        <f t="shared" si="545"/>
        <v>214</v>
      </c>
      <c r="O1014" s="75">
        <f t="shared" si="545"/>
        <v>171</v>
      </c>
      <c r="P1014" s="75">
        <f t="shared" si="545"/>
        <v>214</v>
      </c>
      <c r="Q1014" s="75">
        <f t="shared" si="545"/>
        <v>219</v>
      </c>
      <c r="R1014" s="75">
        <f t="shared" si="545"/>
        <v>207</v>
      </c>
      <c r="S1014" s="75">
        <f t="shared" si="545"/>
        <v>222</v>
      </c>
      <c r="T1014" s="106">
        <f t="shared" si="545"/>
        <v>221</v>
      </c>
      <c r="U1014" s="72">
        <f t="shared" si="542"/>
        <v>157.07692307692307</v>
      </c>
    </row>
    <row r="1015" spans="1:21" ht="16" x14ac:dyDescent="0.2">
      <c r="A1015" s="32"/>
      <c r="B1015" s="33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</row>
    <row r="1016" spans="1:21" ht="16" x14ac:dyDescent="0.2">
      <c r="A1016" s="7" t="s">
        <v>131</v>
      </c>
      <c r="B1016" s="7"/>
      <c r="C1016" s="7"/>
      <c r="D1016" s="7"/>
      <c r="E1016" s="7"/>
      <c r="F1016" s="7"/>
      <c r="G1016" s="7"/>
      <c r="H1016" s="8"/>
      <c r="I1016" s="8"/>
      <c r="J1016" s="8"/>
      <c r="K1016" s="8"/>
      <c r="L1016" s="8"/>
      <c r="M1016" s="9"/>
    </row>
    <row r="1017" spans="1:21" ht="17" thickBot="1" x14ac:dyDescent="0.25">
      <c r="A1017" s="10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9"/>
    </row>
    <row r="1018" spans="1:21" ht="35" thickBot="1" x14ac:dyDescent="0.25">
      <c r="A1018" s="70" t="s">
        <v>44</v>
      </c>
      <c r="B1018" s="54" t="s">
        <v>0</v>
      </c>
      <c r="C1018" s="54" t="s">
        <v>1</v>
      </c>
      <c r="D1018" s="54" t="s">
        <v>2</v>
      </c>
      <c r="E1018" s="54" t="s">
        <v>3</v>
      </c>
      <c r="F1018" s="54" t="s">
        <v>4</v>
      </c>
      <c r="G1018" s="54" t="s">
        <v>5</v>
      </c>
      <c r="H1018" s="54" t="s">
        <v>6</v>
      </c>
      <c r="I1018" s="54" t="s">
        <v>7</v>
      </c>
      <c r="J1018" s="54" t="s">
        <v>8</v>
      </c>
      <c r="K1018" s="54" t="s">
        <v>9</v>
      </c>
      <c r="L1018" s="54" t="s">
        <v>10</v>
      </c>
      <c r="M1018" s="54" t="s">
        <v>66</v>
      </c>
      <c r="N1018" s="54" t="s">
        <v>75</v>
      </c>
      <c r="O1018" s="54" t="s">
        <v>76</v>
      </c>
      <c r="P1018" s="54" t="s">
        <v>77</v>
      </c>
      <c r="Q1018" s="54" t="s">
        <v>78</v>
      </c>
      <c r="R1018" s="54" t="s">
        <v>79</v>
      </c>
      <c r="S1018" s="54" t="s">
        <v>81</v>
      </c>
      <c r="T1018" s="54" t="s">
        <v>87</v>
      </c>
      <c r="U1018" s="70" t="s">
        <v>52</v>
      </c>
    </row>
    <row r="1019" spans="1:21" ht="18" thickBot="1" x14ac:dyDescent="0.25">
      <c r="A1019" s="78">
        <v>1</v>
      </c>
      <c r="B1019" s="93" t="s">
        <v>42</v>
      </c>
      <c r="C1019" s="45">
        <f t="shared" ref="C1019:T1030" si="546">(B970-C971)/B970</f>
        <v>-0.17195767195767195</v>
      </c>
      <c r="D1019" s="45">
        <f t="shared" si="546"/>
        <v>-5.8956916099773243E-2</v>
      </c>
      <c r="E1019" s="45">
        <f t="shared" si="546"/>
        <v>-0.10884353741496598</v>
      </c>
      <c r="F1019" s="45">
        <f t="shared" si="546"/>
        <v>-1.4314928425357873E-2</v>
      </c>
      <c r="G1019" s="45">
        <f t="shared" si="546"/>
        <v>-4.3052837573385516E-2</v>
      </c>
      <c r="H1019" s="45">
        <f t="shared" si="546"/>
        <v>-9.8196392785571143E-2</v>
      </c>
      <c r="I1019" s="45">
        <f t="shared" si="546"/>
        <v>-4.3977055449330782E-2</v>
      </c>
      <c r="J1019" s="45">
        <f t="shared" si="546"/>
        <v>-9.9206349206349201E-2</v>
      </c>
      <c r="K1019" s="45">
        <f t="shared" si="546"/>
        <v>-5.7251908396946563E-2</v>
      </c>
      <c r="L1019" s="45">
        <f t="shared" si="546"/>
        <v>-7.3863636363636367E-2</v>
      </c>
      <c r="M1019" s="45">
        <f t="shared" si="546"/>
        <v>-3.787878787878788E-2</v>
      </c>
      <c r="N1019" s="45">
        <f t="shared" ref="N1019:T1019" si="547">(M970-N971)/M970</f>
        <v>-0.2982062780269058</v>
      </c>
      <c r="O1019" s="45">
        <f t="shared" si="547"/>
        <v>-2.819548872180451E-2</v>
      </c>
      <c r="P1019" s="45">
        <f t="shared" si="547"/>
        <v>-3.3138401559454189E-2</v>
      </c>
      <c r="Q1019" s="45">
        <f t="shared" si="547"/>
        <v>-0.184</v>
      </c>
      <c r="R1019" s="45">
        <f t="shared" si="547"/>
        <v>-0.16094986807387862</v>
      </c>
      <c r="S1019" s="45">
        <f t="shared" si="547"/>
        <v>-9.3301435406698566E-2</v>
      </c>
      <c r="T1019" s="96">
        <f t="shared" si="547"/>
        <v>-8.7855297157622733E-2</v>
      </c>
      <c r="U1019" s="44">
        <f t="shared" ref="U1019:U1034" si="548">_xlfn.AGGREGATE(1,6,C1019:S1019)</f>
        <v>-9.4428911372971658E-2</v>
      </c>
    </row>
    <row r="1020" spans="1:21" ht="18" thickBot="1" x14ac:dyDescent="0.25">
      <c r="A1020" s="78">
        <v>2</v>
      </c>
      <c r="B1020" s="93" t="s">
        <v>42</v>
      </c>
      <c r="C1020" s="45">
        <f t="shared" si="546"/>
        <v>6.5989847715736044E-2</v>
      </c>
      <c r="D1020" s="45">
        <f t="shared" si="546"/>
        <v>7.4492099322799099E-2</v>
      </c>
      <c r="E1020" s="45">
        <f t="shared" si="546"/>
        <v>7.0663811563169171E-2</v>
      </c>
      <c r="F1020" s="45">
        <f t="shared" si="546"/>
        <v>5.7259713701431493E-2</v>
      </c>
      <c r="G1020" s="45">
        <f t="shared" si="546"/>
        <v>5.4435483870967742E-2</v>
      </c>
      <c r="H1020" s="45">
        <f t="shared" si="546"/>
        <v>4.6904315196998121E-2</v>
      </c>
      <c r="I1020" s="45">
        <f t="shared" si="546"/>
        <v>0.11496350364963503</v>
      </c>
      <c r="J1020" s="45">
        <f t="shared" si="546"/>
        <v>6.043956043956044E-2</v>
      </c>
      <c r="K1020" s="45">
        <f t="shared" si="546"/>
        <v>6.3176895306859202E-2</v>
      </c>
      <c r="L1020" s="45">
        <f t="shared" si="546"/>
        <v>7.0397111913357402E-2</v>
      </c>
      <c r="M1020" s="45">
        <f t="shared" si="546"/>
        <v>5.6437389770723101E-2</v>
      </c>
      <c r="N1020" s="45">
        <f t="shared" si="546"/>
        <v>9.1240875912408752E-3</v>
      </c>
      <c r="O1020" s="45">
        <f t="shared" si="546"/>
        <v>5.8721934369602762E-2</v>
      </c>
      <c r="P1020" s="45">
        <f t="shared" si="546"/>
        <v>5.1188299817184646E-2</v>
      </c>
      <c r="Q1020" s="45">
        <f t="shared" si="546"/>
        <v>5.6603773584905662E-2</v>
      </c>
      <c r="R1020" s="45">
        <f t="shared" si="546"/>
        <v>1.3513513513513514E-2</v>
      </c>
      <c r="S1020" s="45">
        <f t="shared" si="546"/>
        <v>0.05</v>
      </c>
      <c r="T1020" s="96">
        <f t="shared" si="546"/>
        <v>5.4704595185995623E-2</v>
      </c>
      <c r="U1020" s="44">
        <f t="shared" si="548"/>
        <v>5.7312431842804955E-2</v>
      </c>
    </row>
    <row r="1021" spans="1:21" ht="18" thickBot="1" x14ac:dyDescent="0.25">
      <c r="A1021" s="78">
        <v>3</v>
      </c>
      <c r="B1021" s="93" t="s">
        <v>42</v>
      </c>
      <c r="C1021" s="45">
        <f t="shared" si="546"/>
        <v>8.7078651685393263E-2</v>
      </c>
      <c r="D1021" s="45">
        <f t="shared" si="546"/>
        <v>7.0652173913043473E-2</v>
      </c>
      <c r="E1021" s="45">
        <f t="shared" si="546"/>
        <v>5.1219512195121948E-2</v>
      </c>
      <c r="F1021" s="45">
        <f t="shared" si="546"/>
        <v>6.2211981566820278E-2</v>
      </c>
      <c r="G1021" s="45">
        <f t="shared" si="546"/>
        <v>6.9414316702819959E-2</v>
      </c>
      <c r="H1021" s="45">
        <f t="shared" si="546"/>
        <v>6.1833688699360338E-2</v>
      </c>
      <c r="I1021" s="45">
        <f t="shared" si="546"/>
        <v>5.3149606299212601E-2</v>
      </c>
      <c r="J1021" s="45">
        <f t="shared" si="546"/>
        <v>5.5670103092783509E-2</v>
      </c>
      <c r="K1021" s="45">
        <f t="shared" si="546"/>
        <v>7.407407407407407E-2</v>
      </c>
      <c r="L1021" s="45">
        <f t="shared" si="546"/>
        <v>3.2755298651252408E-2</v>
      </c>
      <c r="M1021" s="45">
        <f t="shared" si="546"/>
        <v>5.4368932038834951E-2</v>
      </c>
      <c r="N1021" s="45">
        <f t="shared" si="546"/>
        <v>3.7383177570093455E-2</v>
      </c>
      <c r="O1021" s="45">
        <f t="shared" si="546"/>
        <v>3.8674033149171269E-2</v>
      </c>
      <c r="P1021" s="45">
        <f t="shared" si="546"/>
        <v>4.7706422018348627E-2</v>
      </c>
      <c r="Q1021" s="45">
        <f t="shared" si="546"/>
        <v>6.1657032755298651E-2</v>
      </c>
      <c r="R1021" s="45">
        <f t="shared" si="546"/>
        <v>1.6E-2</v>
      </c>
      <c r="S1021" s="45">
        <f t="shared" si="546"/>
        <v>4.3378995433789952E-2</v>
      </c>
      <c r="T1021" s="96">
        <f t="shared" si="546"/>
        <v>6.6985645933014357E-2</v>
      </c>
      <c r="U1021" s="44">
        <f t="shared" si="548"/>
        <v>5.3954588226201104E-2</v>
      </c>
    </row>
    <row r="1022" spans="1:21" ht="18" thickBot="1" x14ac:dyDescent="0.25">
      <c r="A1022" s="78">
        <v>4</v>
      </c>
      <c r="B1022" s="93" t="s">
        <v>42</v>
      </c>
      <c r="C1022" s="45">
        <f t="shared" si="546"/>
        <v>4.6357615894039736E-2</v>
      </c>
      <c r="D1022" s="45">
        <f t="shared" si="546"/>
        <v>7.0769230769230765E-2</v>
      </c>
      <c r="E1022" s="45">
        <f t="shared" si="546"/>
        <v>6.4327485380116955E-2</v>
      </c>
      <c r="F1022" s="45">
        <f t="shared" si="546"/>
        <v>4.3701799485861184E-2</v>
      </c>
      <c r="G1022" s="45">
        <f t="shared" si="546"/>
        <v>7.8624078624078622E-2</v>
      </c>
      <c r="H1022" s="45">
        <f t="shared" si="546"/>
        <v>1.1655011655011656E-2</v>
      </c>
      <c r="I1022" s="45">
        <f t="shared" si="546"/>
        <v>5.2272727272727269E-2</v>
      </c>
      <c r="J1022" s="45">
        <f t="shared" si="546"/>
        <v>6.0291060291060294E-2</v>
      </c>
      <c r="K1022" s="45">
        <f t="shared" si="546"/>
        <v>2.4017467248908297E-2</v>
      </c>
      <c r="L1022" s="45">
        <f t="shared" si="546"/>
        <v>1.4736842105263158E-2</v>
      </c>
      <c r="M1022" s="45">
        <f t="shared" si="546"/>
        <v>7.370517928286853E-2</v>
      </c>
      <c r="N1022" s="45">
        <f t="shared" si="546"/>
        <v>2.8747433264887063E-2</v>
      </c>
      <c r="O1022" s="45">
        <f t="shared" si="546"/>
        <v>5.4368932038834951E-2</v>
      </c>
      <c r="P1022" s="45">
        <f t="shared" si="546"/>
        <v>6.8965517241379309E-2</v>
      </c>
      <c r="Q1022" s="45">
        <f t="shared" si="546"/>
        <v>4.8169556840077073E-2</v>
      </c>
      <c r="R1022" s="45">
        <f t="shared" si="546"/>
        <v>3.6960985626283367E-2</v>
      </c>
      <c r="S1022" s="45">
        <f t="shared" si="546"/>
        <v>4.878048780487805E-2</v>
      </c>
      <c r="T1022" s="96">
        <f t="shared" si="546"/>
        <v>5.9665871121718374E-2</v>
      </c>
      <c r="U1022" s="44">
        <f t="shared" si="548"/>
        <v>4.8614788872088609E-2</v>
      </c>
    </row>
    <row r="1023" spans="1:21" ht="18" thickBot="1" x14ac:dyDescent="0.25">
      <c r="A1023" s="78">
        <v>5</v>
      </c>
      <c r="B1023" s="93" t="s">
        <v>42</v>
      </c>
      <c r="C1023" s="45">
        <f t="shared" si="546"/>
        <v>0.16030534351145037</v>
      </c>
      <c r="D1023" s="45">
        <f t="shared" si="546"/>
        <v>3.4722222222222224E-2</v>
      </c>
      <c r="E1023" s="45">
        <f t="shared" si="546"/>
        <v>2.9801324503311258E-2</v>
      </c>
      <c r="F1023" s="45">
        <f t="shared" si="546"/>
        <v>3.7499999999999999E-2</v>
      </c>
      <c r="G1023" s="45">
        <f t="shared" si="546"/>
        <v>4.8387096774193547E-2</v>
      </c>
      <c r="H1023" s="45">
        <f t="shared" si="546"/>
        <v>1.3333333333333334E-2</v>
      </c>
      <c r="I1023" s="45">
        <f t="shared" si="546"/>
        <v>5.1886792452830191E-2</v>
      </c>
      <c r="J1023" s="45">
        <f t="shared" si="546"/>
        <v>4.7961630695443645E-2</v>
      </c>
      <c r="K1023" s="45">
        <f t="shared" si="546"/>
        <v>6.1946902654867256E-2</v>
      </c>
      <c r="L1023" s="45">
        <f t="shared" si="546"/>
        <v>3.3557046979865772E-2</v>
      </c>
      <c r="M1023" s="45">
        <f t="shared" si="546"/>
        <v>4.2735042735042736E-2</v>
      </c>
      <c r="N1023" s="45">
        <f t="shared" si="546"/>
        <v>3.4408602150537634E-2</v>
      </c>
      <c r="O1023" s="45">
        <f t="shared" si="546"/>
        <v>3.5940803382663845E-2</v>
      </c>
      <c r="P1023" s="45">
        <f t="shared" si="546"/>
        <v>4.5174537987679675E-2</v>
      </c>
      <c r="Q1023" s="45">
        <f t="shared" si="546"/>
        <v>3.292181069958848E-2</v>
      </c>
      <c r="R1023" s="45">
        <f t="shared" si="546"/>
        <v>2.8340080971659919E-2</v>
      </c>
      <c r="S1023" s="45">
        <f t="shared" si="546"/>
        <v>2.9850746268656716E-2</v>
      </c>
      <c r="T1023" s="96">
        <f t="shared" si="546"/>
        <v>5.5555555555555552E-2</v>
      </c>
      <c r="U1023" s="44">
        <f t="shared" si="548"/>
        <v>4.5221959842549786E-2</v>
      </c>
    </row>
    <row r="1024" spans="1:21" ht="18" thickBot="1" x14ac:dyDescent="0.25">
      <c r="A1024" s="78">
        <v>6</v>
      </c>
      <c r="B1024" s="93" t="s">
        <v>42</v>
      </c>
      <c r="C1024" s="45">
        <f t="shared" si="546"/>
        <v>-0.24489795918367346</v>
      </c>
      <c r="D1024" s="45">
        <f t="shared" si="546"/>
        <v>-0.43181818181818182</v>
      </c>
      <c r="E1024" s="45">
        <f t="shared" si="546"/>
        <v>-0.26978417266187049</v>
      </c>
      <c r="F1024" s="45">
        <f t="shared" si="546"/>
        <v>-0.13651877133105803</v>
      </c>
      <c r="G1024" s="45">
        <f t="shared" si="546"/>
        <v>-0.21428571428571427</v>
      </c>
      <c r="H1024" s="45">
        <f t="shared" si="546"/>
        <v>-0.20056497175141244</v>
      </c>
      <c r="I1024" s="45">
        <f t="shared" si="546"/>
        <v>-0.13513513513513514</v>
      </c>
      <c r="J1024" s="45">
        <f t="shared" si="546"/>
        <v>-1.2437810945273632E-2</v>
      </c>
      <c r="K1024" s="45">
        <f t="shared" si="546"/>
        <v>-0.15617128463476071</v>
      </c>
      <c r="L1024" s="45">
        <f t="shared" si="546"/>
        <v>-0.15566037735849056</v>
      </c>
      <c r="M1024" s="45">
        <f t="shared" si="546"/>
        <v>2.5462962962962962E-2</v>
      </c>
      <c r="N1024" s="45">
        <f t="shared" si="546"/>
        <v>-9.8214285714285712E-2</v>
      </c>
      <c r="O1024" s="45">
        <f t="shared" si="546"/>
        <v>-0.1492204899777283</v>
      </c>
      <c r="P1024" s="45">
        <f t="shared" si="546"/>
        <v>-0.13157894736842105</v>
      </c>
      <c r="Q1024" s="45">
        <f t="shared" si="546"/>
        <v>-0.10537634408602151</v>
      </c>
      <c r="R1024" s="45">
        <f t="shared" si="546"/>
        <v>-0.15531914893617021</v>
      </c>
      <c r="S1024" s="45">
        <f t="shared" si="546"/>
        <v>-0.125</v>
      </c>
      <c r="T1024" s="96">
        <f t="shared" si="546"/>
        <v>-8.7912087912087919E-2</v>
      </c>
      <c r="U1024" s="44">
        <f t="shared" si="548"/>
        <v>-0.15861886071913145</v>
      </c>
    </row>
    <row r="1025" spans="1:21" ht="18" thickBot="1" x14ac:dyDescent="0.25">
      <c r="A1025" s="78">
        <v>7</v>
      </c>
      <c r="B1025" s="93" t="s">
        <v>42</v>
      </c>
      <c r="C1025" s="45">
        <f t="shared" si="546"/>
        <v>4.5801526717557252E-2</v>
      </c>
      <c r="D1025" s="45">
        <f t="shared" si="546"/>
        <v>-6.5573770491803279E-3</v>
      </c>
      <c r="E1025" s="45">
        <f t="shared" si="546"/>
        <v>8.5714285714285715E-2</v>
      </c>
      <c r="F1025" s="45">
        <f t="shared" si="546"/>
        <v>6.79886685552408E-2</v>
      </c>
      <c r="G1025" s="45">
        <f t="shared" si="546"/>
        <v>5.7057057057057055E-2</v>
      </c>
      <c r="H1025" s="45">
        <f t="shared" si="546"/>
        <v>3.4759358288770054E-2</v>
      </c>
      <c r="I1025" s="45">
        <f t="shared" si="546"/>
        <v>3.0588235294117649E-2</v>
      </c>
      <c r="J1025" s="45">
        <f t="shared" si="546"/>
        <v>4.0476190476190478E-2</v>
      </c>
      <c r="K1025" s="45">
        <f t="shared" si="546"/>
        <v>-7.3710073710073709E-2</v>
      </c>
      <c r="L1025" s="45">
        <f t="shared" si="546"/>
        <v>4.5751633986928102E-2</v>
      </c>
      <c r="M1025" s="45">
        <f t="shared" si="546"/>
        <v>4.4897959183673466E-2</v>
      </c>
      <c r="N1025" s="45">
        <f t="shared" si="546"/>
        <v>-9.2636579572446559E-2</v>
      </c>
      <c r="O1025" s="45">
        <f t="shared" si="546"/>
        <v>3.4552845528455285E-2</v>
      </c>
      <c r="P1025" s="45">
        <f t="shared" si="546"/>
        <v>4.2635658914728682E-2</v>
      </c>
      <c r="Q1025" s="45">
        <f t="shared" si="546"/>
        <v>2.3255813953488372E-2</v>
      </c>
      <c r="R1025" s="45">
        <f t="shared" si="546"/>
        <v>2.1400778210116732E-2</v>
      </c>
      <c r="S1025" s="45">
        <f t="shared" si="546"/>
        <v>3.6832412523020261E-2</v>
      </c>
      <c r="T1025" s="96">
        <f t="shared" si="546"/>
        <v>5.3703703703703705E-2</v>
      </c>
      <c r="U1025" s="44">
        <f t="shared" si="548"/>
        <v>2.5812258474819372E-2</v>
      </c>
    </row>
    <row r="1026" spans="1:21" ht="18" thickBot="1" x14ac:dyDescent="0.25">
      <c r="A1026" s="78">
        <v>8</v>
      </c>
      <c r="B1026" s="93" t="s">
        <v>42</v>
      </c>
      <c r="C1026" s="45">
        <f t="shared" si="546"/>
        <v>0.19369369369369369</v>
      </c>
      <c r="D1026" s="45">
        <f t="shared" si="546"/>
        <v>0.104</v>
      </c>
      <c r="E1026" s="45">
        <f t="shared" si="546"/>
        <v>0.15309446254071662</v>
      </c>
      <c r="F1026" s="45">
        <f t="shared" si="546"/>
        <v>4.1666666666666664E-2</v>
      </c>
      <c r="G1026" s="45">
        <f t="shared" si="546"/>
        <v>0.18844984802431611</v>
      </c>
      <c r="H1026" s="45">
        <f t="shared" si="546"/>
        <v>0.32484076433121017</v>
      </c>
      <c r="I1026" s="45">
        <f t="shared" si="546"/>
        <v>0.32409972299168976</v>
      </c>
      <c r="J1026" s="45">
        <f t="shared" si="546"/>
        <v>0.39077669902912621</v>
      </c>
      <c r="K1026" s="45">
        <f t="shared" si="546"/>
        <v>0.24069478908188585</v>
      </c>
      <c r="L1026" s="45">
        <f t="shared" si="546"/>
        <v>0.37299771167048057</v>
      </c>
      <c r="M1026" s="45">
        <f t="shared" si="546"/>
        <v>0.55936073059360736</v>
      </c>
      <c r="N1026" s="45">
        <f t="shared" si="546"/>
        <v>0.29487179487179488</v>
      </c>
      <c r="O1026" s="45">
        <f t="shared" si="546"/>
        <v>0.34347826086956523</v>
      </c>
      <c r="P1026" s="45">
        <f t="shared" si="546"/>
        <v>0.29473684210526313</v>
      </c>
      <c r="Q1026" s="45">
        <f t="shared" si="546"/>
        <v>0.32388663967611336</v>
      </c>
      <c r="R1026" s="45">
        <f t="shared" si="546"/>
        <v>0.28174603174603174</v>
      </c>
      <c r="S1026" s="45">
        <f t="shared" si="546"/>
        <v>0.38369781312127238</v>
      </c>
      <c r="T1026" s="96">
        <f t="shared" si="546"/>
        <v>0.38623326959847037</v>
      </c>
      <c r="U1026" s="44">
        <f t="shared" si="548"/>
        <v>0.28329955711843724</v>
      </c>
    </row>
    <row r="1027" spans="1:21" ht="18" thickBot="1" x14ac:dyDescent="0.25">
      <c r="A1027" s="78">
        <v>9</v>
      </c>
      <c r="B1027" s="93" t="s">
        <v>42</v>
      </c>
      <c r="C1027" s="45">
        <f t="shared" si="546"/>
        <v>5.4945054945054949E-3</v>
      </c>
      <c r="D1027" s="45">
        <f t="shared" si="546"/>
        <v>9.4972067039106142E-2</v>
      </c>
      <c r="E1027" s="45">
        <f t="shared" si="546"/>
        <v>0.10267857142857142</v>
      </c>
      <c r="F1027" s="45">
        <f t="shared" si="546"/>
        <v>9.2307692307692313E-2</v>
      </c>
      <c r="G1027" s="45">
        <f t="shared" si="546"/>
        <v>1.8115942028985508E-2</v>
      </c>
      <c r="H1027" s="45">
        <f t="shared" si="546"/>
        <v>7.116104868913857E-2</v>
      </c>
      <c r="I1027" s="45">
        <f t="shared" si="546"/>
        <v>5.6603773584905662E-2</v>
      </c>
      <c r="J1027" s="45">
        <f t="shared" si="546"/>
        <v>5.737704918032787E-2</v>
      </c>
      <c r="K1027" s="45">
        <f t="shared" si="546"/>
        <v>5.5776892430278883E-2</v>
      </c>
      <c r="L1027" s="45">
        <f t="shared" si="546"/>
        <v>5.5555555555555552E-2</v>
      </c>
      <c r="M1027" s="45">
        <f t="shared" si="546"/>
        <v>1.824817518248175E-2</v>
      </c>
      <c r="N1027" s="45">
        <f t="shared" si="546"/>
        <v>-0.32642487046632124</v>
      </c>
      <c r="O1027" s="45">
        <f t="shared" si="546"/>
        <v>3.3333333333333333E-2</v>
      </c>
      <c r="P1027" s="45">
        <f t="shared" si="546"/>
        <v>7.2847682119205295E-2</v>
      </c>
      <c r="Q1027" s="45">
        <f t="shared" si="546"/>
        <v>8.6567164179104483E-2</v>
      </c>
      <c r="R1027" s="45">
        <f t="shared" si="546"/>
        <v>6.5868263473053898E-2</v>
      </c>
      <c r="S1027" s="45">
        <f t="shared" si="546"/>
        <v>6.9060773480662987E-2</v>
      </c>
      <c r="T1027" s="96">
        <f t="shared" si="546"/>
        <v>5.8064516129032261E-2</v>
      </c>
      <c r="U1027" s="44">
        <f t="shared" si="548"/>
        <v>3.7031977590622822E-2</v>
      </c>
    </row>
    <row r="1028" spans="1:21" ht="18" thickBot="1" x14ac:dyDescent="0.25">
      <c r="A1028" s="78">
        <v>10</v>
      </c>
      <c r="B1028" s="93" t="s">
        <v>42</v>
      </c>
      <c r="C1028" s="45">
        <f t="shared" si="546"/>
        <v>0.14204545454545456</v>
      </c>
      <c r="D1028" s="45">
        <f t="shared" si="546"/>
        <v>0.15469613259668508</v>
      </c>
      <c r="E1028" s="45">
        <f t="shared" si="546"/>
        <v>0.20987654320987653</v>
      </c>
      <c r="F1028" s="45">
        <f t="shared" si="546"/>
        <v>0.13432835820895522</v>
      </c>
      <c r="G1028" s="45">
        <f t="shared" si="546"/>
        <v>0.13135593220338984</v>
      </c>
      <c r="H1028" s="45">
        <f t="shared" si="546"/>
        <v>0.20664206642066421</v>
      </c>
      <c r="I1028" s="45">
        <f t="shared" si="546"/>
        <v>0.15725806451612903</v>
      </c>
      <c r="J1028" s="45">
        <f t="shared" si="546"/>
        <v>0.11</v>
      </c>
      <c r="K1028" s="45">
        <f t="shared" si="546"/>
        <v>0.17826086956521739</v>
      </c>
      <c r="L1028" s="45">
        <f t="shared" si="546"/>
        <v>0.19831223628691982</v>
      </c>
      <c r="M1028" s="45">
        <f t="shared" si="546"/>
        <v>0.16955017301038061</v>
      </c>
      <c r="N1028" s="45">
        <f t="shared" si="546"/>
        <v>0.15613382899628253</v>
      </c>
      <c r="O1028" s="45">
        <f t="shared" si="546"/>
        <v>0.15625</v>
      </c>
      <c r="P1028" s="45">
        <f t="shared" si="546"/>
        <v>0.18808777429467086</v>
      </c>
      <c r="Q1028" s="45">
        <f t="shared" si="546"/>
        <v>0.11428571428571428</v>
      </c>
      <c r="R1028" s="45">
        <f t="shared" si="546"/>
        <v>0.17647058823529413</v>
      </c>
      <c r="S1028" s="45">
        <f t="shared" si="546"/>
        <v>0.16346153846153846</v>
      </c>
      <c r="T1028" s="96">
        <f t="shared" si="546"/>
        <v>0.14540059347181009</v>
      </c>
      <c r="U1028" s="44">
        <f t="shared" si="548"/>
        <v>0.16158913381395132</v>
      </c>
    </row>
    <row r="1029" spans="1:21" ht="18" thickBot="1" x14ac:dyDescent="0.25">
      <c r="A1029" s="78">
        <v>11</v>
      </c>
      <c r="B1029" s="93" t="s">
        <v>42</v>
      </c>
      <c r="C1029" s="45">
        <f t="shared" si="546"/>
        <v>-1.9607843137254902E-2</v>
      </c>
      <c r="D1029" s="45">
        <f t="shared" si="546"/>
        <v>6.6225165562913907E-3</v>
      </c>
      <c r="E1029" s="45">
        <f t="shared" si="546"/>
        <v>1.9607843137254902E-2</v>
      </c>
      <c r="F1029" s="45">
        <f t="shared" si="546"/>
        <v>-3.90625E-2</v>
      </c>
      <c r="G1029" s="45">
        <f t="shared" si="546"/>
        <v>2.2988505747126436E-2</v>
      </c>
      <c r="H1029" s="45">
        <f t="shared" si="546"/>
        <v>-6.8292682926829273E-2</v>
      </c>
      <c r="I1029" s="45">
        <f t="shared" si="546"/>
        <v>-4.6511627906976744E-2</v>
      </c>
      <c r="J1029" s="45">
        <f t="shared" si="546"/>
        <v>-2.3923444976076555E-2</v>
      </c>
      <c r="K1029" s="45">
        <f t="shared" si="546"/>
        <v>-7.8651685393258425E-2</v>
      </c>
      <c r="L1029" s="45">
        <f t="shared" si="546"/>
        <v>-7.9365079365079361E-2</v>
      </c>
      <c r="M1029" s="45">
        <f t="shared" si="546"/>
        <v>-3.6842105263157891E-2</v>
      </c>
      <c r="N1029" s="45">
        <f t="shared" si="546"/>
        <v>-7.9166666666666663E-2</v>
      </c>
      <c r="O1029" s="45">
        <f t="shared" si="546"/>
        <v>1.3215859030837005E-2</v>
      </c>
      <c r="P1029" s="45">
        <f t="shared" si="546"/>
        <v>1.8518518518518517E-2</v>
      </c>
      <c r="Q1029" s="45">
        <f t="shared" si="546"/>
        <v>-1.1583011583011582E-2</v>
      </c>
      <c r="R1029" s="45">
        <f t="shared" si="546"/>
        <v>0</v>
      </c>
      <c r="S1029" s="45">
        <f t="shared" si="546"/>
        <v>4.3650793650793648E-2</v>
      </c>
      <c r="T1029" s="96">
        <f t="shared" si="546"/>
        <v>-1.1494252873563218E-2</v>
      </c>
      <c r="U1029" s="44">
        <f t="shared" si="548"/>
        <v>-2.1082506504558202E-2</v>
      </c>
    </row>
    <row r="1030" spans="1:21" ht="18" thickBot="1" x14ac:dyDescent="0.25">
      <c r="A1030" s="78">
        <v>12</v>
      </c>
      <c r="B1030" s="93" t="s">
        <v>42</v>
      </c>
      <c r="C1030" s="45">
        <f t="shared" si="546"/>
        <v>7.462686567164179E-3</v>
      </c>
      <c r="D1030" s="45">
        <f t="shared" si="546"/>
        <v>7.0512820512820512E-2</v>
      </c>
      <c r="E1030" s="45">
        <f t="shared" si="546"/>
        <v>1.3333333333333334E-2</v>
      </c>
      <c r="F1030" s="45">
        <f t="shared" si="546"/>
        <v>6.6666666666666666E-2</v>
      </c>
      <c r="G1030" s="45">
        <f t="shared" si="546"/>
        <v>5.2631578947368418E-2</v>
      </c>
      <c r="H1030" s="45">
        <f t="shared" si="546"/>
        <v>-5.8823529411764705E-3</v>
      </c>
      <c r="I1030" s="45">
        <f t="shared" si="546"/>
        <v>4.5662100456621002E-2</v>
      </c>
      <c r="J1030" s="45">
        <f t="shared" si="546"/>
        <v>0.08</v>
      </c>
      <c r="K1030" s="45">
        <f t="shared" si="546"/>
        <v>8.8785046728971959E-2</v>
      </c>
      <c r="L1030" s="45">
        <f t="shared" si="546"/>
        <v>9.8958333333333329E-2</v>
      </c>
      <c r="M1030" s="45">
        <f t="shared" si="546"/>
        <v>4.4117647058823532E-2</v>
      </c>
      <c r="N1030" s="45">
        <f t="shared" si="546"/>
        <v>-5.076142131979695E-3</v>
      </c>
      <c r="O1030" s="45">
        <f t="shared" si="546"/>
        <v>0.10424710424710425</v>
      </c>
      <c r="P1030" s="45">
        <f t="shared" si="546"/>
        <v>4.464285714285714E-3</v>
      </c>
      <c r="Q1030" s="45">
        <f t="shared" si="546"/>
        <v>-3.3018867924528301E-2</v>
      </c>
      <c r="R1030" s="45">
        <f t="shared" si="546"/>
        <v>3.8167938931297708E-3</v>
      </c>
      <c r="S1030" s="45">
        <f t="shared" si="546"/>
        <v>4.0322580645161289E-2</v>
      </c>
      <c r="T1030" s="96">
        <f t="shared" si="546"/>
        <v>-5.3941908713692949E-2</v>
      </c>
      <c r="U1030" s="44">
        <f t="shared" si="548"/>
        <v>3.9823742065123492E-2</v>
      </c>
    </row>
    <row r="1031" spans="1:21" ht="18" thickBot="1" x14ac:dyDescent="0.25">
      <c r="A1031" s="47" t="s">
        <v>47</v>
      </c>
      <c r="B1031" s="48" t="s">
        <v>57</v>
      </c>
      <c r="C1031" s="75" t="s">
        <v>46</v>
      </c>
      <c r="D1031" s="75" t="s">
        <v>46</v>
      </c>
      <c r="E1031" s="75" t="s">
        <v>46</v>
      </c>
      <c r="F1031" s="49">
        <f t="shared" ref="F1031:T1031" si="549">(B971-F975)/B971</f>
        <v>0.21827411167512689</v>
      </c>
      <c r="G1031" s="49">
        <f t="shared" si="549"/>
        <v>0.20090293453724606</v>
      </c>
      <c r="H1031" s="49">
        <f t="shared" si="549"/>
        <v>0.20770877944325483</v>
      </c>
      <c r="I1031" s="49">
        <f t="shared" si="549"/>
        <v>0.17791411042944785</v>
      </c>
      <c r="J1031" s="49">
        <f t="shared" si="549"/>
        <v>0.19959677419354838</v>
      </c>
      <c r="K1031" s="49">
        <f t="shared" si="549"/>
        <v>0.20450281425891181</v>
      </c>
      <c r="L1031" s="49">
        <f t="shared" si="549"/>
        <v>0.21167883211678831</v>
      </c>
      <c r="M1031" s="49">
        <f t="shared" si="549"/>
        <v>0.17948717948717949</v>
      </c>
      <c r="N1031" s="49">
        <f t="shared" si="549"/>
        <v>0.18953068592057762</v>
      </c>
      <c r="O1031" s="49">
        <f t="shared" si="549"/>
        <v>0.17689530685920576</v>
      </c>
      <c r="P1031" s="49">
        <f t="shared" si="549"/>
        <v>0.17989417989417988</v>
      </c>
      <c r="Q1031" s="49">
        <f t="shared" si="549"/>
        <v>0.14233576642335766</v>
      </c>
      <c r="R1031" s="49">
        <f t="shared" si="549"/>
        <v>0.17098445595854922</v>
      </c>
      <c r="S1031" s="49">
        <f t="shared" si="549"/>
        <v>0.16819012797074953</v>
      </c>
      <c r="T1031" s="96">
        <f t="shared" si="549"/>
        <v>0.16603773584905659</v>
      </c>
      <c r="U1031" s="44">
        <f t="shared" si="548"/>
        <v>0.18770686136915171</v>
      </c>
    </row>
    <row r="1032" spans="1:21" ht="35" thickBot="1" x14ac:dyDescent="0.25">
      <c r="A1032" s="47" t="s">
        <v>48</v>
      </c>
      <c r="B1032" s="48"/>
      <c r="C1032" s="49"/>
      <c r="D1032" s="49"/>
      <c r="E1032" s="49"/>
      <c r="F1032" s="49"/>
      <c r="G1032" s="49"/>
      <c r="H1032" s="49"/>
      <c r="I1032" s="49"/>
      <c r="J1032" s="49">
        <f t="shared" ref="J1032:T1032" si="550">AVERAGE(F1031:J1031)</f>
        <v>0.2008793420557248</v>
      </c>
      <c r="K1032" s="49">
        <f t="shared" si="550"/>
        <v>0.19812508257248179</v>
      </c>
      <c r="L1032" s="49">
        <f t="shared" si="550"/>
        <v>0.20028026208839025</v>
      </c>
      <c r="M1032" s="49">
        <f t="shared" si="550"/>
        <v>0.19463594209717516</v>
      </c>
      <c r="N1032" s="49">
        <f t="shared" si="550"/>
        <v>0.19695925719540114</v>
      </c>
      <c r="O1032" s="49">
        <f t="shared" si="550"/>
        <v>0.19241896372853259</v>
      </c>
      <c r="P1032" s="49">
        <f t="shared" si="550"/>
        <v>0.18749723685558622</v>
      </c>
      <c r="Q1032" s="49">
        <f t="shared" si="550"/>
        <v>0.17362862371690008</v>
      </c>
      <c r="R1032" s="49">
        <f t="shared" si="550"/>
        <v>0.17192807901117405</v>
      </c>
      <c r="S1032" s="49">
        <f t="shared" si="550"/>
        <v>0.16765996742120842</v>
      </c>
      <c r="T1032" s="96">
        <f t="shared" si="550"/>
        <v>0.16548845321917857</v>
      </c>
      <c r="U1032" s="44">
        <f t="shared" si="548"/>
        <v>0.18840127567425746</v>
      </c>
    </row>
    <row r="1033" spans="1:21" ht="18" thickBot="1" x14ac:dyDescent="0.25">
      <c r="A1033" s="47" t="s">
        <v>54</v>
      </c>
      <c r="B1033" s="48" t="s">
        <v>57</v>
      </c>
      <c r="C1033" s="75" t="s">
        <v>46</v>
      </c>
      <c r="D1033" s="75" t="s">
        <v>46</v>
      </c>
      <c r="E1033" s="75" t="s">
        <v>46</v>
      </c>
      <c r="F1033" s="75" t="s">
        <v>46</v>
      </c>
      <c r="G1033" s="52">
        <f t="shared" ref="G1033:T1033" si="551">(B977-G982)/B977</f>
        <v>0.43243243243243246</v>
      </c>
      <c r="H1033" s="52">
        <f t="shared" si="551"/>
        <v>0.316</v>
      </c>
      <c r="I1033" s="52">
        <f t="shared" si="551"/>
        <v>0.31921824104234525</v>
      </c>
      <c r="J1033" s="52">
        <f t="shared" si="551"/>
        <v>0.28125</v>
      </c>
      <c r="K1033" s="52">
        <f t="shared" si="551"/>
        <v>0.40729483282674772</v>
      </c>
      <c r="L1033" s="52">
        <f t="shared" si="551"/>
        <v>0.44904458598726116</v>
      </c>
      <c r="M1033" s="52">
        <f t="shared" si="551"/>
        <v>0.45983379501385041</v>
      </c>
      <c r="N1033" s="52">
        <f t="shared" si="551"/>
        <v>0.51941747572815533</v>
      </c>
      <c r="O1033" s="52">
        <f t="shared" si="551"/>
        <v>0.42431761786600497</v>
      </c>
      <c r="P1033" s="52">
        <f t="shared" si="551"/>
        <v>0.48970251716247137</v>
      </c>
      <c r="Q1033" s="52">
        <f t="shared" si="551"/>
        <v>0.5</v>
      </c>
      <c r="R1033" s="52">
        <f t="shared" si="551"/>
        <v>0.44230769230769229</v>
      </c>
      <c r="S1033" s="52">
        <f t="shared" si="551"/>
        <v>0.4826086956521739</v>
      </c>
      <c r="T1033" s="107">
        <f t="shared" si="551"/>
        <v>0.46526315789473682</v>
      </c>
      <c r="U1033" s="44">
        <f t="shared" si="548"/>
        <v>0.42487906815531812</v>
      </c>
    </row>
    <row r="1034" spans="1:21" ht="35" thickBot="1" x14ac:dyDescent="0.25">
      <c r="A1034" s="51" t="s">
        <v>50</v>
      </c>
      <c r="B1034" s="52"/>
      <c r="C1034" s="52"/>
      <c r="D1034" s="52"/>
      <c r="E1034" s="52"/>
      <c r="F1034" s="52"/>
      <c r="G1034" s="52"/>
      <c r="H1034" s="52"/>
      <c r="I1034" s="52"/>
      <c r="J1034" s="49"/>
      <c r="K1034" s="49">
        <f t="shared" ref="K1034:Q1034" si="552">AVERAGE(G1033:K1033)</f>
        <v>0.35123910126030511</v>
      </c>
      <c r="L1034" s="49">
        <f t="shared" si="552"/>
        <v>0.35456153197127083</v>
      </c>
      <c r="M1034" s="49">
        <f t="shared" si="552"/>
        <v>0.38332829097404086</v>
      </c>
      <c r="N1034" s="49">
        <f t="shared" si="552"/>
        <v>0.42336813791120298</v>
      </c>
      <c r="O1034" s="49">
        <f t="shared" si="552"/>
        <v>0.45198166148440394</v>
      </c>
      <c r="P1034" s="49">
        <f t="shared" si="552"/>
        <v>0.46846319835154865</v>
      </c>
      <c r="Q1034" s="49">
        <f t="shared" si="552"/>
        <v>0.47865428115409642</v>
      </c>
      <c r="R1034" s="49">
        <f>AVERAGE(N1033:R1033)</f>
        <v>0.47514906061286483</v>
      </c>
      <c r="S1034" s="49">
        <f>AVERAGE(O1033:S1033)</f>
        <v>0.46778730459766849</v>
      </c>
      <c r="T1034" s="96">
        <f>AVERAGE(P1033:T1033)</f>
        <v>0.47597641260341489</v>
      </c>
      <c r="U1034" s="44">
        <f t="shared" si="548"/>
        <v>0.42828139647971136</v>
      </c>
    </row>
    <row r="1036" spans="1:21" ht="16" x14ac:dyDescent="0.2">
      <c r="A1036" s="140" t="s">
        <v>132</v>
      </c>
      <c r="B1036" s="141"/>
      <c r="C1036" s="141"/>
      <c r="D1036" s="141"/>
      <c r="E1036" s="141"/>
      <c r="F1036" s="141"/>
      <c r="G1036" s="141"/>
      <c r="H1036" s="141"/>
      <c r="I1036" s="141"/>
      <c r="J1036" s="141"/>
      <c r="K1036" s="141"/>
      <c r="L1036" s="141"/>
      <c r="M1036" s="142"/>
    </row>
    <row r="1037" spans="1:21" ht="17" thickBot="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1:21" ht="18" thickBot="1" x14ac:dyDescent="0.25">
      <c r="A1038" s="54"/>
      <c r="B1038" s="54" t="s">
        <v>0</v>
      </c>
      <c r="C1038" s="54" t="s">
        <v>1</v>
      </c>
      <c r="D1038" s="54" t="s">
        <v>2</v>
      </c>
      <c r="E1038" s="54" t="s">
        <v>3</v>
      </c>
      <c r="F1038" s="54" t="s">
        <v>4</v>
      </c>
      <c r="G1038" s="54" t="s">
        <v>5</v>
      </c>
      <c r="H1038" s="54" t="s">
        <v>6</v>
      </c>
      <c r="I1038" s="54" t="s">
        <v>7</v>
      </c>
      <c r="J1038" s="54" t="s">
        <v>8</v>
      </c>
      <c r="K1038" s="54" t="s">
        <v>9</v>
      </c>
      <c r="L1038" s="54" t="s">
        <v>10</v>
      </c>
      <c r="M1038" s="54" t="s">
        <v>66</v>
      </c>
      <c r="N1038" s="54" t="s">
        <v>75</v>
      </c>
      <c r="O1038" s="54" t="s">
        <v>76</v>
      </c>
      <c r="P1038" s="54" t="s">
        <v>77</v>
      </c>
      <c r="Q1038" s="54" t="s">
        <v>78</v>
      </c>
      <c r="R1038" s="54" t="s">
        <v>79</v>
      </c>
      <c r="S1038" s="54" t="s">
        <v>81</v>
      </c>
      <c r="T1038" s="54" t="s">
        <v>87</v>
      </c>
    </row>
    <row r="1039" spans="1:21" ht="18" thickBot="1" x14ac:dyDescent="0.25">
      <c r="A1039" s="38" t="s">
        <v>11</v>
      </c>
      <c r="B1039" s="123">
        <v>44</v>
      </c>
      <c r="C1039" s="123">
        <v>46</v>
      </c>
      <c r="D1039" s="123">
        <v>47</v>
      </c>
      <c r="E1039" s="123">
        <v>44</v>
      </c>
      <c r="F1039" s="156">
        <v>63</v>
      </c>
      <c r="G1039" s="156">
        <v>62</v>
      </c>
      <c r="H1039" s="156">
        <v>66</v>
      </c>
      <c r="I1039" s="156">
        <v>62</v>
      </c>
      <c r="J1039" s="156">
        <v>66</v>
      </c>
      <c r="K1039" s="156">
        <v>66</v>
      </c>
      <c r="L1039" s="156">
        <v>66</v>
      </c>
      <c r="M1039" s="156">
        <v>66</v>
      </c>
      <c r="N1039" s="156">
        <v>66</v>
      </c>
      <c r="O1039" s="156">
        <v>66</v>
      </c>
      <c r="P1039" s="156">
        <v>55</v>
      </c>
      <c r="Q1039" s="156">
        <v>59</v>
      </c>
      <c r="R1039" s="156">
        <v>57</v>
      </c>
      <c r="S1039" s="156">
        <v>56</v>
      </c>
      <c r="T1039" s="185">
        <v>58</v>
      </c>
    </row>
    <row r="1040" spans="1:21" ht="17" thickBot="1" x14ac:dyDescent="0.25">
      <c r="A1040" s="38">
        <v>1</v>
      </c>
      <c r="B1040" s="123">
        <v>46</v>
      </c>
      <c r="C1040" s="123">
        <v>44</v>
      </c>
      <c r="D1040" s="123">
        <v>50</v>
      </c>
      <c r="E1040" s="123">
        <v>47</v>
      </c>
      <c r="F1040" s="156">
        <v>46</v>
      </c>
      <c r="G1040" s="156">
        <v>63</v>
      </c>
      <c r="H1040" s="156">
        <v>62</v>
      </c>
      <c r="I1040" s="156">
        <v>72</v>
      </c>
      <c r="J1040" s="156">
        <v>76</v>
      </c>
      <c r="K1040" s="156">
        <v>80</v>
      </c>
      <c r="L1040" s="156">
        <v>70</v>
      </c>
      <c r="M1040" s="156">
        <v>74</v>
      </c>
      <c r="N1040" s="186">
        <v>72</v>
      </c>
      <c r="O1040" s="186">
        <v>72</v>
      </c>
      <c r="P1040" s="187">
        <v>70</v>
      </c>
      <c r="Q1040" s="187">
        <v>65</v>
      </c>
      <c r="R1040" s="187">
        <v>65</v>
      </c>
      <c r="S1040" s="187">
        <v>69</v>
      </c>
      <c r="T1040" s="195">
        <v>60</v>
      </c>
      <c r="U1040" s="206"/>
    </row>
    <row r="1041" spans="1:20" ht="17" thickBot="1" x14ac:dyDescent="0.25">
      <c r="A1041" s="38">
        <v>2</v>
      </c>
      <c r="B1041" s="153"/>
      <c r="C1041" s="123">
        <v>46</v>
      </c>
      <c r="D1041" s="123">
        <v>46</v>
      </c>
      <c r="E1041" s="123">
        <v>46</v>
      </c>
      <c r="F1041" s="156">
        <v>48</v>
      </c>
      <c r="G1041" s="156">
        <v>45</v>
      </c>
      <c r="H1041" s="156">
        <v>63</v>
      </c>
      <c r="I1041" s="156">
        <v>62</v>
      </c>
      <c r="J1041" s="156">
        <v>68</v>
      </c>
      <c r="K1041" s="156">
        <v>68</v>
      </c>
      <c r="L1041" s="156">
        <v>77</v>
      </c>
      <c r="M1041" s="156">
        <v>61</v>
      </c>
      <c r="N1041" s="186">
        <v>69</v>
      </c>
      <c r="O1041" s="186">
        <v>75</v>
      </c>
      <c r="P1041" s="187">
        <v>66</v>
      </c>
      <c r="Q1041" s="187">
        <v>66</v>
      </c>
      <c r="R1041" s="187">
        <v>63</v>
      </c>
      <c r="S1041" s="187">
        <v>62</v>
      </c>
      <c r="T1041" s="195">
        <v>65</v>
      </c>
    </row>
    <row r="1042" spans="1:20" ht="17" thickBot="1" x14ac:dyDescent="0.25">
      <c r="A1042" s="38">
        <v>3</v>
      </c>
      <c r="B1042" s="153"/>
      <c r="C1042" s="153"/>
      <c r="D1042" s="123">
        <v>44</v>
      </c>
      <c r="E1042" s="123">
        <v>44</v>
      </c>
      <c r="F1042" s="156">
        <v>43</v>
      </c>
      <c r="G1042" s="156">
        <v>46</v>
      </c>
      <c r="H1042" s="156">
        <v>40</v>
      </c>
      <c r="I1042" s="156">
        <v>62</v>
      </c>
      <c r="J1042" s="156">
        <v>58</v>
      </c>
      <c r="K1042" s="156">
        <v>58</v>
      </c>
      <c r="L1042" s="156">
        <v>64</v>
      </c>
      <c r="M1042" s="156">
        <v>70</v>
      </c>
      <c r="N1042" s="186">
        <v>58</v>
      </c>
      <c r="O1042" s="186">
        <v>65</v>
      </c>
      <c r="P1042" s="187">
        <v>71</v>
      </c>
      <c r="Q1042" s="187">
        <v>59</v>
      </c>
      <c r="R1042" s="187">
        <v>65</v>
      </c>
      <c r="S1042" s="187">
        <v>57</v>
      </c>
      <c r="T1042" s="195">
        <v>59</v>
      </c>
    </row>
    <row r="1043" spans="1:20" ht="17" thickBot="1" x14ac:dyDescent="0.25">
      <c r="A1043" s="38">
        <v>4</v>
      </c>
      <c r="B1043" s="153"/>
      <c r="C1043" s="153"/>
      <c r="D1043" s="153"/>
      <c r="E1043" s="123">
        <v>41</v>
      </c>
      <c r="F1043" s="156">
        <v>41</v>
      </c>
      <c r="G1043" s="156">
        <v>45</v>
      </c>
      <c r="H1043" s="156">
        <v>45</v>
      </c>
      <c r="I1043" s="156">
        <v>39</v>
      </c>
      <c r="J1043" s="156">
        <v>60</v>
      </c>
      <c r="K1043" s="156">
        <v>57</v>
      </c>
      <c r="L1043" s="156">
        <v>53</v>
      </c>
      <c r="M1043" s="156">
        <v>59</v>
      </c>
      <c r="N1043" s="186">
        <v>66</v>
      </c>
      <c r="O1043" s="186">
        <v>58</v>
      </c>
      <c r="P1043" s="187">
        <v>61</v>
      </c>
      <c r="Q1043" s="187">
        <v>70</v>
      </c>
      <c r="R1043" s="187">
        <v>57</v>
      </c>
      <c r="S1043" s="187">
        <v>66</v>
      </c>
      <c r="T1043" s="195">
        <v>52</v>
      </c>
    </row>
    <row r="1044" spans="1:20" ht="17" thickBot="1" x14ac:dyDescent="0.25">
      <c r="A1044" s="38">
        <v>5</v>
      </c>
      <c r="B1044" s="153"/>
      <c r="C1044" s="153"/>
      <c r="D1044" s="153"/>
      <c r="E1044" s="153"/>
      <c r="F1044" s="156">
        <v>40</v>
      </c>
      <c r="G1044" s="156">
        <v>41</v>
      </c>
      <c r="H1044" s="156">
        <v>41</v>
      </c>
      <c r="I1044" s="156">
        <v>41</v>
      </c>
      <c r="J1044" s="156">
        <v>37</v>
      </c>
      <c r="K1044" s="156">
        <v>60</v>
      </c>
      <c r="L1044" s="156">
        <v>55</v>
      </c>
      <c r="M1044" s="156">
        <v>52</v>
      </c>
      <c r="N1044" s="186">
        <v>57</v>
      </c>
      <c r="O1044" s="186">
        <v>65</v>
      </c>
      <c r="P1044" s="187">
        <v>54</v>
      </c>
      <c r="Q1044" s="187">
        <v>60</v>
      </c>
      <c r="R1044" s="187">
        <v>67</v>
      </c>
      <c r="S1044" s="187">
        <v>55</v>
      </c>
      <c r="T1044" s="195">
        <v>62</v>
      </c>
    </row>
    <row r="1045" spans="1:20" ht="17" thickBot="1" x14ac:dyDescent="0.25">
      <c r="A1045" s="38">
        <v>6</v>
      </c>
      <c r="B1045" s="123">
        <v>94</v>
      </c>
      <c r="C1045" s="123">
        <v>90</v>
      </c>
      <c r="D1045" s="123">
        <v>110</v>
      </c>
      <c r="E1045" s="123">
        <v>90</v>
      </c>
      <c r="F1045" s="156">
        <v>88</v>
      </c>
      <c r="G1045" s="156">
        <v>115</v>
      </c>
      <c r="H1045" s="156">
        <v>126</v>
      </c>
      <c r="I1045" s="156">
        <v>98</v>
      </c>
      <c r="J1045" s="156">
        <v>130</v>
      </c>
      <c r="K1045" s="156">
        <v>113</v>
      </c>
      <c r="L1045" s="156">
        <v>118</v>
      </c>
      <c r="M1045" s="156">
        <v>114</v>
      </c>
      <c r="N1045" s="186">
        <v>108</v>
      </c>
      <c r="O1045" s="186">
        <v>118</v>
      </c>
      <c r="P1045" s="187">
        <v>121</v>
      </c>
      <c r="Q1045" s="187">
        <v>109</v>
      </c>
      <c r="R1045" s="187">
        <v>118</v>
      </c>
      <c r="S1045" s="187">
        <v>118</v>
      </c>
      <c r="T1045" s="195">
        <v>97</v>
      </c>
    </row>
    <row r="1046" spans="1:20" ht="17" thickBot="1" x14ac:dyDescent="0.25">
      <c r="A1046" s="38">
        <v>7</v>
      </c>
      <c r="B1046" s="123">
        <v>73</v>
      </c>
      <c r="C1046" s="123">
        <v>93</v>
      </c>
      <c r="D1046" s="123">
        <v>85</v>
      </c>
      <c r="E1046" s="123">
        <v>103</v>
      </c>
      <c r="F1046" s="156">
        <v>84</v>
      </c>
      <c r="G1046" s="156">
        <v>82</v>
      </c>
      <c r="H1046" s="156">
        <v>113</v>
      </c>
      <c r="I1046" s="156">
        <v>116</v>
      </c>
      <c r="J1046" s="156">
        <v>94</v>
      </c>
      <c r="K1046" s="156">
        <v>119</v>
      </c>
      <c r="L1046" s="156">
        <v>105</v>
      </c>
      <c r="M1046" s="156">
        <v>112</v>
      </c>
      <c r="N1046" s="186">
        <v>107</v>
      </c>
      <c r="O1046" s="186">
        <v>104</v>
      </c>
      <c r="P1046" s="187">
        <v>110</v>
      </c>
      <c r="Q1046" s="187">
        <v>119</v>
      </c>
      <c r="R1046" s="187">
        <v>102</v>
      </c>
      <c r="S1046" s="187">
        <v>112</v>
      </c>
      <c r="T1046" s="195">
        <v>113</v>
      </c>
    </row>
    <row r="1047" spans="1:20" ht="17" thickBot="1" x14ac:dyDescent="0.25">
      <c r="A1047" s="38">
        <v>8</v>
      </c>
      <c r="B1047" s="123">
        <v>68</v>
      </c>
      <c r="C1047" s="123">
        <v>61</v>
      </c>
      <c r="D1047" s="123">
        <v>82</v>
      </c>
      <c r="E1047" s="123">
        <v>73</v>
      </c>
      <c r="F1047" s="156">
        <v>97</v>
      </c>
      <c r="G1047" s="156">
        <v>74</v>
      </c>
      <c r="H1047" s="156">
        <v>73</v>
      </c>
      <c r="I1047" s="156">
        <v>107</v>
      </c>
      <c r="J1047" s="156">
        <v>95</v>
      </c>
      <c r="K1047" s="156">
        <v>83</v>
      </c>
      <c r="L1047" s="156">
        <v>102</v>
      </c>
      <c r="M1047" s="156">
        <v>93</v>
      </c>
      <c r="N1047" s="186">
        <v>94</v>
      </c>
      <c r="O1047" s="186">
        <v>98</v>
      </c>
      <c r="P1047" s="187">
        <v>96</v>
      </c>
      <c r="Q1047" s="187">
        <v>105</v>
      </c>
      <c r="R1047" s="187">
        <v>109</v>
      </c>
      <c r="S1047" s="187">
        <v>97</v>
      </c>
      <c r="T1047" s="195">
        <v>104</v>
      </c>
    </row>
    <row r="1048" spans="1:20" ht="17" thickBot="1" x14ac:dyDescent="0.25">
      <c r="A1048" s="38">
        <v>9</v>
      </c>
      <c r="B1048" s="123">
        <v>38</v>
      </c>
      <c r="C1048" s="123">
        <v>55</v>
      </c>
      <c r="D1048" s="123">
        <v>54</v>
      </c>
      <c r="E1048" s="123">
        <v>77</v>
      </c>
      <c r="F1048" s="156">
        <v>58</v>
      </c>
      <c r="G1048" s="156">
        <v>81</v>
      </c>
      <c r="H1048" s="156">
        <v>61</v>
      </c>
      <c r="I1048" s="156">
        <v>61</v>
      </c>
      <c r="J1048" s="156">
        <v>85</v>
      </c>
      <c r="K1048" s="156">
        <v>89</v>
      </c>
      <c r="L1048" s="156">
        <v>60</v>
      </c>
      <c r="M1048" s="156">
        <v>72</v>
      </c>
      <c r="N1048" s="186">
        <v>78</v>
      </c>
      <c r="O1048" s="186">
        <v>85</v>
      </c>
      <c r="P1048" s="187">
        <v>79</v>
      </c>
      <c r="Q1048" s="187">
        <v>74</v>
      </c>
      <c r="R1048" s="187">
        <v>89</v>
      </c>
      <c r="S1048" s="187">
        <v>101</v>
      </c>
      <c r="T1048" s="195">
        <v>81</v>
      </c>
    </row>
    <row r="1049" spans="1:20" ht="17" thickBot="1" x14ac:dyDescent="0.25">
      <c r="A1049" s="38">
        <v>10</v>
      </c>
      <c r="B1049" s="123">
        <v>19</v>
      </c>
      <c r="C1049" s="123">
        <v>39</v>
      </c>
      <c r="D1049" s="123">
        <v>52</v>
      </c>
      <c r="E1049" s="123">
        <v>46</v>
      </c>
      <c r="F1049" s="156">
        <v>77</v>
      </c>
      <c r="G1049" s="156">
        <v>52</v>
      </c>
      <c r="H1049" s="156">
        <v>76</v>
      </c>
      <c r="I1049" s="156">
        <v>47</v>
      </c>
      <c r="J1049" s="156">
        <v>50</v>
      </c>
      <c r="K1049" s="156">
        <v>83</v>
      </c>
      <c r="L1049" s="156">
        <v>88</v>
      </c>
      <c r="M1049" s="156">
        <v>52</v>
      </c>
      <c r="N1049" s="186">
        <v>64</v>
      </c>
      <c r="O1049" s="186">
        <v>72</v>
      </c>
      <c r="P1049" s="187">
        <v>80</v>
      </c>
      <c r="Q1049" s="187">
        <v>78</v>
      </c>
      <c r="R1049" s="187">
        <v>73</v>
      </c>
      <c r="S1049" s="187">
        <v>89</v>
      </c>
      <c r="T1049" s="195">
        <v>96</v>
      </c>
    </row>
    <row r="1050" spans="1:20" ht="17" thickBot="1" x14ac:dyDescent="0.25">
      <c r="A1050" s="38">
        <v>11</v>
      </c>
      <c r="B1050" s="123">
        <v>24</v>
      </c>
      <c r="C1050" s="123">
        <v>13</v>
      </c>
      <c r="D1050" s="123">
        <v>36</v>
      </c>
      <c r="E1050" s="123">
        <v>53</v>
      </c>
      <c r="F1050" s="156">
        <v>46</v>
      </c>
      <c r="G1050" s="156">
        <v>74</v>
      </c>
      <c r="H1050" s="156">
        <v>48</v>
      </c>
      <c r="I1050" s="156">
        <v>68</v>
      </c>
      <c r="J1050" s="156">
        <v>44</v>
      </c>
      <c r="K1050" s="156">
        <v>48</v>
      </c>
      <c r="L1050" s="156">
        <v>76</v>
      </c>
      <c r="M1050" s="156">
        <v>85</v>
      </c>
      <c r="N1050" s="186">
        <v>51</v>
      </c>
      <c r="O1050" s="186">
        <v>67</v>
      </c>
      <c r="P1050" s="187">
        <v>72</v>
      </c>
      <c r="Q1050" s="187">
        <v>74</v>
      </c>
      <c r="R1050" s="187">
        <v>73</v>
      </c>
      <c r="S1050" s="187">
        <v>70</v>
      </c>
      <c r="T1050" s="195">
        <v>60</v>
      </c>
    </row>
    <row r="1051" spans="1:20" ht="17" thickBot="1" x14ac:dyDescent="0.25">
      <c r="A1051" s="38">
        <v>12</v>
      </c>
      <c r="B1051" s="123">
        <v>10</v>
      </c>
      <c r="C1051" s="123">
        <v>23</v>
      </c>
      <c r="D1051" s="123">
        <v>18</v>
      </c>
      <c r="E1051" s="123">
        <v>36</v>
      </c>
      <c r="F1051" s="156">
        <v>43</v>
      </c>
      <c r="G1051" s="156">
        <v>43</v>
      </c>
      <c r="H1051" s="156">
        <v>69</v>
      </c>
      <c r="I1051" s="156">
        <v>46</v>
      </c>
      <c r="J1051" s="156">
        <v>60</v>
      </c>
      <c r="K1051" s="156">
        <v>48</v>
      </c>
      <c r="L1051" s="156">
        <v>43</v>
      </c>
      <c r="M1051" s="156">
        <v>74</v>
      </c>
      <c r="N1051" s="186">
        <v>82</v>
      </c>
      <c r="O1051" s="186">
        <v>48</v>
      </c>
      <c r="P1051" s="187">
        <v>63</v>
      </c>
      <c r="Q1051" s="187">
        <v>73</v>
      </c>
      <c r="R1051" s="187">
        <v>72</v>
      </c>
      <c r="S1051" s="187">
        <v>73</v>
      </c>
      <c r="T1051" s="195">
        <v>59</v>
      </c>
    </row>
    <row r="1052" spans="1:20" ht="18" thickBot="1" x14ac:dyDescent="0.25">
      <c r="A1052" s="38" t="s">
        <v>13</v>
      </c>
      <c r="B1052" s="123"/>
      <c r="C1052" s="123"/>
      <c r="D1052" s="123"/>
      <c r="E1052" s="123"/>
      <c r="F1052" s="156"/>
      <c r="G1052" s="156"/>
      <c r="H1052" s="156"/>
      <c r="I1052" s="156"/>
      <c r="J1052" s="156"/>
      <c r="K1052" s="156"/>
      <c r="L1052" s="156"/>
      <c r="M1052" s="156"/>
      <c r="N1052" s="156"/>
      <c r="O1052" s="156"/>
      <c r="P1052" s="156"/>
      <c r="Q1052" s="156"/>
      <c r="R1052" s="156"/>
      <c r="S1052" s="156"/>
      <c r="T1052" s="185"/>
    </row>
    <row r="1053" spans="1:20" ht="18" thickBot="1" x14ac:dyDescent="0.25">
      <c r="A1053" s="60" t="s">
        <v>14</v>
      </c>
      <c r="B1053" s="159">
        <f>SUM(B1039:B1051)</f>
        <v>416</v>
      </c>
      <c r="C1053" s="159">
        <f>SUM(C1039:C1051)</f>
        <v>510</v>
      </c>
      <c r="D1053" s="159">
        <f>SUM(D1039:D1051)</f>
        <v>624</v>
      </c>
      <c r="E1053" s="159">
        <f>SUM(E1039:E1051)</f>
        <v>700</v>
      </c>
      <c r="F1053" s="159">
        <f t="shared" ref="F1053:K1053" si="553">SUM(F1039:F1051)</f>
        <v>774</v>
      </c>
      <c r="G1053" s="159">
        <f t="shared" si="553"/>
        <v>823</v>
      </c>
      <c r="H1053" s="159">
        <f t="shared" si="553"/>
        <v>883</v>
      </c>
      <c r="I1053" s="159">
        <f t="shared" si="553"/>
        <v>881</v>
      </c>
      <c r="J1053" s="159">
        <f t="shared" si="553"/>
        <v>923</v>
      </c>
      <c r="K1053" s="159">
        <f t="shared" si="553"/>
        <v>972</v>
      </c>
      <c r="L1053" s="159">
        <f t="shared" ref="L1053:Q1053" si="554">SUM(L1039:L1051)</f>
        <v>977</v>
      </c>
      <c r="M1053" s="159">
        <f t="shared" si="554"/>
        <v>984</v>
      </c>
      <c r="N1053" s="159">
        <f t="shared" si="554"/>
        <v>972</v>
      </c>
      <c r="O1053" s="159">
        <f t="shared" si="554"/>
        <v>993</v>
      </c>
      <c r="P1053" s="159">
        <f t="shared" si="554"/>
        <v>998</v>
      </c>
      <c r="Q1053" s="159">
        <f t="shared" si="554"/>
        <v>1011</v>
      </c>
      <c r="R1053" s="159">
        <f t="shared" ref="R1053:S1053" si="555">SUM(R1039:R1051)</f>
        <v>1010</v>
      </c>
      <c r="S1053" s="159">
        <f t="shared" si="555"/>
        <v>1025</v>
      </c>
      <c r="T1053" s="162">
        <f t="shared" ref="T1053" si="556">SUM(T1039:T1051)</f>
        <v>966</v>
      </c>
    </row>
    <row r="1054" spans="1:20" ht="35" thickBot="1" x14ac:dyDescent="0.25">
      <c r="A1054" s="60" t="s">
        <v>51</v>
      </c>
      <c r="B1054" s="149"/>
      <c r="C1054" s="160">
        <f>((C1053-B1053)/B1053)</f>
        <v>0.22596153846153846</v>
      </c>
      <c r="D1054" s="160">
        <f>((D1053-C1053)/C1053)</f>
        <v>0.22352941176470589</v>
      </c>
      <c r="E1054" s="160">
        <f>((E1053-D1053)/D1053)</f>
        <v>0.12179487179487179</v>
      </c>
      <c r="F1054" s="160">
        <f>((F1053-E1053)/E1053)</f>
        <v>0.10571428571428572</v>
      </c>
      <c r="G1054" s="160">
        <f t="shared" ref="G1054:T1054" si="557">((G1053-F1053)/F1053)</f>
        <v>6.3307493540051676E-2</v>
      </c>
      <c r="H1054" s="160">
        <f t="shared" si="557"/>
        <v>7.2904009720534624E-2</v>
      </c>
      <c r="I1054" s="160">
        <f t="shared" si="557"/>
        <v>-2.2650056625141564E-3</v>
      </c>
      <c r="J1054" s="160">
        <f t="shared" si="557"/>
        <v>4.7673098751418841E-2</v>
      </c>
      <c r="K1054" s="160">
        <f t="shared" si="557"/>
        <v>5.3087757313109427E-2</v>
      </c>
      <c r="L1054" s="160">
        <f t="shared" si="557"/>
        <v>5.1440329218106996E-3</v>
      </c>
      <c r="M1054" s="160">
        <f t="shared" si="557"/>
        <v>7.164790174002047E-3</v>
      </c>
      <c r="N1054" s="160">
        <f t="shared" si="557"/>
        <v>-1.2195121951219513E-2</v>
      </c>
      <c r="O1054" s="160">
        <f t="shared" si="557"/>
        <v>2.1604938271604937E-2</v>
      </c>
      <c r="P1054" s="160">
        <f t="shared" si="557"/>
        <v>5.0352467270896274E-3</v>
      </c>
      <c r="Q1054" s="160">
        <f t="shared" si="557"/>
        <v>1.3026052104208416E-2</v>
      </c>
      <c r="R1054" s="160">
        <f t="shared" si="557"/>
        <v>-9.8911968348170125E-4</v>
      </c>
      <c r="S1054" s="160">
        <f t="shared" si="557"/>
        <v>1.4851485148514851E-2</v>
      </c>
      <c r="T1054" s="160">
        <f t="shared" si="557"/>
        <v>-5.75609756097561E-2</v>
      </c>
    </row>
    <row r="1055" spans="1:20" ht="52" thickBot="1" x14ac:dyDescent="0.25">
      <c r="A1055" s="60" t="s">
        <v>16</v>
      </c>
      <c r="B1055" s="160"/>
      <c r="C1055" s="160"/>
      <c r="D1055" s="160"/>
      <c r="E1055" s="160"/>
      <c r="F1055" s="160"/>
      <c r="G1055" s="160">
        <f t="shared" ref="G1055:T1055" si="558">(G1053-B1053)/B1053</f>
        <v>0.97836538461538458</v>
      </c>
      <c r="H1055" s="160">
        <f t="shared" si="558"/>
        <v>0.7313725490196078</v>
      </c>
      <c r="I1055" s="160">
        <f t="shared" si="558"/>
        <v>0.41185897435897434</v>
      </c>
      <c r="J1055" s="160">
        <f t="shared" si="558"/>
        <v>0.31857142857142856</v>
      </c>
      <c r="K1055" s="160">
        <f t="shared" si="558"/>
        <v>0.2558139534883721</v>
      </c>
      <c r="L1055" s="160">
        <f t="shared" si="558"/>
        <v>0.18712029161603888</v>
      </c>
      <c r="M1055" s="160">
        <f t="shared" si="558"/>
        <v>0.1143827859569649</v>
      </c>
      <c r="N1055" s="160">
        <f t="shared" si="558"/>
        <v>0.10329171396140749</v>
      </c>
      <c r="O1055" s="160">
        <f t="shared" si="558"/>
        <v>7.5839653304442034E-2</v>
      </c>
      <c r="P1055" s="160">
        <f t="shared" si="558"/>
        <v>2.6748971193415638E-2</v>
      </c>
      <c r="Q1055" s="160">
        <f t="shared" si="558"/>
        <v>3.4800409416581371E-2</v>
      </c>
      <c r="R1055" s="160">
        <f t="shared" si="558"/>
        <v>2.6422764227642278E-2</v>
      </c>
      <c r="S1055" s="160">
        <f t="shared" si="558"/>
        <v>5.4526748971193417E-2</v>
      </c>
      <c r="T1055" s="160">
        <f t="shared" si="558"/>
        <v>-2.7190332326283987E-2</v>
      </c>
    </row>
    <row r="1056" spans="1:20" ht="52" thickBot="1" x14ac:dyDescent="0.25">
      <c r="A1056" s="60" t="s">
        <v>17</v>
      </c>
      <c r="B1056" s="160"/>
      <c r="C1056" s="160"/>
      <c r="D1056" s="160"/>
      <c r="E1056" s="160"/>
      <c r="F1056" s="160"/>
      <c r="G1056" s="160"/>
      <c r="H1056" s="160"/>
      <c r="I1056" s="160"/>
      <c r="J1056" s="160"/>
      <c r="K1056" s="160"/>
      <c r="L1056" s="160">
        <f t="shared" ref="L1056:T1056" si="559">(L1053-B1053)/B1053</f>
        <v>1.3485576923076923</v>
      </c>
      <c r="M1056" s="160">
        <f t="shared" si="559"/>
        <v>0.92941176470588238</v>
      </c>
      <c r="N1056" s="160">
        <f t="shared" si="559"/>
        <v>0.55769230769230771</v>
      </c>
      <c r="O1056" s="160">
        <f t="shared" si="559"/>
        <v>0.41857142857142859</v>
      </c>
      <c r="P1056" s="160">
        <f t="shared" si="559"/>
        <v>0.28940568475452194</v>
      </c>
      <c r="Q1056" s="160">
        <f t="shared" si="559"/>
        <v>0.22843256379100851</v>
      </c>
      <c r="R1056" s="160">
        <f t="shared" si="559"/>
        <v>0.14382785956964891</v>
      </c>
      <c r="S1056" s="160">
        <f t="shared" si="559"/>
        <v>0.16345062429057888</v>
      </c>
      <c r="T1056" s="160">
        <f t="shared" si="559"/>
        <v>4.6587215601300108E-2</v>
      </c>
    </row>
    <row r="1057" spans="1:21" ht="35" thickBot="1" x14ac:dyDescent="0.25">
      <c r="A1057" s="60" t="s">
        <v>18</v>
      </c>
      <c r="B1057" s="154">
        <v>7489</v>
      </c>
      <c r="C1057" s="154">
        <v>7519</v>
      </c>
      <c r="D1057" s="154">
        <v>7374</v>
      </c>
      <c r="E1057" s="154">
        <v>7417</v>
      </c>
      <c r="F1057" s="154">
        <v>7394</v>
      </c>
      <c r="G1057" s="92">
        <v>7434</v>
      </c>
      <c r="H1057" s="92">
        <v>7128</v>
      </c>
      <c r="I1057" s="92">
        <v>7559</v>
      </c>
      <c r="J1057" s="92">
        <v>7584</v>
      </c>
      <c r="K1057" s="92">
        <v>7548</v>
      </c>
      <c r="L1057" s="92">
        <v>7663</v>
      </c>
      <c r="M1057" s="92">
        <v>7417</v>
      </c>
      <c r="N1057" s="92">
        <v>7418</v>
      </c>
      <c r="O1057" s="92">
        <v>7633</v>
      </c>
      <c r="P1057" s="92">
        <v>7776</v>
      </c>
      <c r="Q1057" s="92">
        <v>7700</v>
      </c>
      <c r="R1057" s="92">
        <v>7705</v>
      </c>
      <c r="S1057" s="92">
        <v>7778</v>
      </c>
      <c r="T1057" s="92">
        <v>6573</v>
      </c>
    </row>
    <row r="1058" spans="1:21" ht="52" thickBot="1" x14ac:dyDescent="0.25">
      <c r="A1058" s="60" t="s">
        <v>19</v>
      </c>
      <c r="B1058" s="160"/>
      <c r="C1058" s="160">
        <f t="shared" ref="C1058:L1058" si="560">(C1057-B1057)/B1057</f>
        <v>4.0058752837494995E-3</v>
      </c>
      <c r="D1058" s="160">
        <f t="shared" si="560"/>
        <v>-1.9284479319058384E-2</v>
      </c>
      <c r="E1058" s="160">
        <f t="shared" si="560"/>
        <v>5.8312991592080286E-3</v>
      </c>
      <c r="F1058" s="160">
        <f t="shared" si="560"/>
        <v>-3.1009842254280705E-3</v>
      </c>
      <c r="G1058" s="160">
        <f t="shared" si="560"/>
        <v>5.4097917230186638E-3</v>
      </c>
      <c r="H1058" s="160">
        <f t="shared" si="560"/>
        <v>-4.1162227602905568E-2</v>
      </c>
      <c r="I1058" s="160">
        <f t="shared" si="560"/>
        <v>6.0465768799102135E-2</v>
      </c>
      <c r="J1058" s="160">
        <f t="shared" si="560"/>
        <v>3.307315782510914E-3</v>
      </c>
      <c r="K1058" s="160">
        <f t="shared" si="560"/>
        <v>-4.7468354430379748E-3</v>
      </c>
      <c r="L1058" s="160">
        <f t="shared" si="560"/>
        <v>1.523582405935347E-2</v>
      </c>
      <c r="M1058" s="160">
        <f t="shared" ref="M1058:T1058" si="561">(M1057-L1057)/L1057</f>
        <v>-3.210230980033929E-2</v>
      </c>
      <c r="N1058" s="160">
        <f t="shared" si="561"/>
        <v>1.3482540110556829E-4</v>
      </c>
      <c r="O1058" s="160">
        <f t="shared" si="561"/>
        <v>2.898355351846859E-2</v>
      </c>
      <c r="P1058" s="160">
        <f t="shared" si="561"/>
        <v>1.873444255207651E-2</v>
      </c>
      <c r="Q1058" s="160">
        <f t="shared" si="561"/>
        <v>-9.7736625514403298E-3</v>
      </c>
      <c r="R1058" s="160">
        <f t="shared" si="561"/>
        <v>6.4935064935064935E-4</v>
      </c>
      <c r="S1058" s="160">
        <f t="shared" si="561"/>
        <v>9.4743672939649574E-3</v>
      </c>
      <c r="T1058" s="160">
        <f t="shared" si="561"/>
        <v>-0.15492414502442786</v>
      </c>
    </row>
    <row r="1059" spans="1:21" ht="52" thickBot="1" x14ac:dyDescent="0.25">
      <c r="A1059" s="60" t="s">
        <v>20</v>
      </c>
      <c r="B1059" s="160"/>
      <c r="C1059" s="160"/>
      <c r="D1059" s="160"/>
      <c r="E1059" s="160"/>
      <c r="F1059" s="160"/>
      <c r="G1059" s="160">
        <f t="shared" ref="G1059:L1059" si="562">(G1057-B1057)/B1057</f>
        <v>-7.3441046868740817E-3</v>
      </c>
      <c r="H1059" s="160">
        <f t="shared" si="562"/>
        <v>-5.2001595956909161E-2</v>
      </c>
      <c r="I1059" s="160">
        <f t="shared" si="562"/>
        <v>2.508814754542989E-2</v>
      </c>
      <c r="J1059" s="160">
        <f t="shared" si="562"/>
        <v>2.2515841984629904E-2</v>
      </c>
      <c r="K1059" s="160">
        <f t="shared" si="562"/>
        <v>2.0827698133621855E-2</v>
      </c>
      <c r="L1059" s="160">
        <f t="shared" si="562"/>
        <v>3.0804412160344363E-2</v>
      </c>
      <c r="M1059" s="160">
        <f t="shared" ref="M1059:T1059" si="563">(M1057-H1057)/H1057</f>
        <v>4.054433221099888E-2</v>
      </c>
      <c r="N1059" s="160">
        <f t="shared" si="563"/>
        <v>-1.8653261013361556E-2</v>
      </c>
      <c r="O1059" s="160">
        <f t="shared" si="563"/>
        <v>6.4609704641350211E-3</v>
      </c>
      <c r="P1059" s="160">
        <f t="shared" si="563"/>
        <v>3.0206677265500796E-2</v>
      </c>
      <c r="Q1059" s="160">
        <f t="shared" si="563"/>
        <v>4.8283961894819262E-3</v>
      </c>
      <c r="R1059" s="160">
        <f t="shared" si="563"/>
        <v>3.8829715518403668E-2</v>
      </c>
      <c r="S1059" s="160">
        <f t="shared" si="563"/>
        <v>4.8530601240226477E-2</v>
      </c>
      <c r="T1059" s="160">
        <f t="shared" si="563"/>
        <v>-0.13887069304336433</v>
      </c>
    </row>
    <row r="1060" spans="1:21" ht="52" thickBot="1" x14ac:dyDescent="0.25">
      <c r="A1060" s="60" t="s">
        <v>21</v>
      </c>
      <c r="B1060" s="160"/>
      <c r="C1060" s="160"/>
      <c r="D1060" s="160"/>
      <c r="E1060" s="160"/>
      <c r="F1060" s="160"/>
      <c r="G1060" s="160"/>
      <c r="H1060" s="160"/>
      <c r="I1060" s="160"/>
      <c r="J1060" s="160"/>
      <c r="K1060" s="160"/>
      <c r="L1060" s="160">
        <f t="shared" ref="L1060:T1060" si="564">(L1057-B1057)/B1057</f>
        <v>2.3234076645747094E-2</v>
      </c>
      <c r="M1060" s="160">
        <f t="shared" si="564"/>
        <v>-1.3565633727889347E-2</v>
      </c>
      <c r="N1060" s="160">
        <f t="shared" si="564"/>
        <v>5.9669107675617032E-3</v>
      </c>
      <c r="O1060" s="160">
        <f t="shared" si="564"/>
        <v>2.9122286638802751E-2</v>
      </c>
      <c r="P1060" s="160">
        <f t="shared" si="564"/>
        <v>5.166351095482824E-2</v>
      </c>
      <c r="Q1060" s="160">
        <f t="shared" si="564"/>
        <v>3.5781544256120526E-2</v>
      </c>
      <c r="R1060" s="160">
        <f t="shared" si="564"/>
        <v>8.0948372615039288E-2</v>
      </c>
      <c r="S1060" s="160">
        <f t="shared" si="564"/>
        <v>2.8972086254795609E-2</v>
      </c>
      <c r="T1060" s="160">
        <f t="shared" si="564"/>
        <v>-0.13330696202531644</v>
      </c>
    </row>
    <row r="1061" spans="1:21" ht="18" thickBot="1" x14ac:dyDescent="0.25">
      <c r="A1061" s="60" t="s">
        <v>22</v>
      </c>
      <c r="B1061" s="160">
        <f>B1053/B1057</f>
        <v>5.5548137267993056E-2</v>
      </c>
      <c r="C1061" s="160">
        <f>C1053/C1057</f>
        <v>6.782816863944674E-2</v>
      </c>
      <c r="D1061" s="160">
        <f>D1053/D1057</f>
        <v>8.462164361269324E-2</v>
      </c>
      <c r="E1061" s="160">
        <f>E1053/E1057</f>
        <v>9.4377780773897801E-2</v>
      </c>
      <c r="F1061" s="160">
        <f>F1053/F1057</f>
        <v>0.10467946984041114</v>
      </c>
      <c r="G1061" s="160">
        <f t="shared" ref="G1061:L1061" si="565">G1053/G1057</f>
        <v>0.11070755986010224</v>
      </c>
      <c r="H1061" s="160">
        <f t="shared" si="565"/>
        <v>0.12387766554433222</v>
      </c>
      <c r="I1061" s="160">
        <f t="shared" si="565"/>
        <v>0.11654980817568461</v>
      </c>
      <c r="J1061" s="160">
        <f t="shared" si="565"/>
        <v>0.1217035864978903</v>
      </c>
      <c r="K1061" s="160">
        <f t="shared" si="565"/>
        <v>0.12877583465818759</v>
      </c>
      <c r="L1061" s="160">
        <f t="shared" si="565"/>
        <v>0.12749575884118491</v>
      </c>
      <c r="M1061" s="160">
        <f t="shared" ref="M1061:N1061" si="566">M1053/M1057</f>
        <v>0.13266819468787919</v>
      </c>
      <c r="N1061" s="160">
        <f t="shared" si="566"/>
        <v>0.13103262334861149</v>
      </c>
      <c r="O1061" s="160">
        <f t="shared" ref="O1061:P1061" si="567">O1053/O1057</f>
        <v>0.13009301716232149</v>
      </c>
      <c r="P1061" s="160">
        <f t="shared" si="567"/>
        <v>0.12834362139917696</v>
      </c>
      <c r="Q1061" s="160">
        <f t="shared" ref="Q1061:R1061" si="568">Q1053/Q1057</f>
        <v>0.1312987012987013</v>
      </c>
      <c r="R1061" s="160">
        <f t="shared" si="568"/>
        <v>0.13108371187540557</v>
      </c>
      <c r="S1061" s="160">
        <f t="shared" ref="S1061:T1061" si="569">S1053/S1057</f>
        <v>0.13178194908716895</v>
      </c>
      <c r="T1061" s="160">
        <f t="shared" si="569"/>
        <v>0.14696485623003194</v>
      </c>
    </row>
    <row r="1062" spans="1:21" ht="52" thickBot="1" x14ac:dyDescent="0.25">
      <c r="A1062" s="60" t="s">
        <v>23</v>
      </c>
      <c r="B1062" s="160"/>
      <c r="C1062" s="160">
        <f t="shared" ref="C1062:K1062" si="570">(C1061-B1061)</f>
        <v>1.2280031371453684E-2</v>
      </c>
      <c r="D1062" s="160">
        <f t="shared" si="570"/>
        <v>1.67934749732465E-2</v>
      </c>
      <c r="E1062" s="160">
        <f t="shared" si="570"/>
        <v>9.7561371612045616E-3</v>
      </c>
      <c r="F1062" s="160">
        <f t="shared" si="570"/>
        <v>1.0301689066513339E-2</v>
      </c>
      <c r="G1062" s="160">
        <f t="shared" si="570"/>
        <v>6.0280900196910958E-3</v>
      </c>
      <c r="H1062" s="160">
        <f t="shared" si="570"/>
        <v>1.317010568422998E-2</v>
      </c>
      <c r="I1062" s="160">
        <f t="shared" si="570"/>
        <v>-7.3278573686476056E-3</v>
      </c>
      <c r="J1062" s="160">
        <f t="shared" si="570"/>
        <v>5.1537783222056904E-3</v>
      </c>
      <c r="K1062" s="160">
        <f t="shared" si="570"/>
        <v>7.0722481602972925E-3</v>
      </c>
      <c r="L1062" s="160">
        <f t="shared" ref="L1062:T1062" si="571">(L1061-K1061)</f>
        <v>-1.2800758170026794E-3</v>
      </c>
      <c r="M1062" s="160">
        <f t="shared" si="571"/>
        <v>5.1724358466942733E-3</v>
      </c>
      <c r="N1062" s="160">
        <f t="shared" si="571"/>
        <v>-1.6355713392676996E-3</v>
      </c>
      <c r="O1062" s="160">
        <f t="shared" si="571"/>
        <v>-9.3960618628999293E-4</v>
      </c>
      <c r="P1062" s="160">
        <f t="shared" si="571"/>
        <v>-1.7493957631445345E-3</v>
      </c>
      <c r="Q1062" s="160">
        <f t="shared" si="571"/>
        <v>2.9550798995243432E-3</v>
      </c>
      <c r="R1062" s="160">
        <f t="shared" si="571"/>
        <v>-2.1498942329573056E-4</v>
      </c>
      <c r="S1062" s="160">
        <f t="shared" si="571"/>
        <v>6.9823721176337505E-4</v>
      </c>
      <c r="T1062" s="160">
        <f t="shared" si="571"/>
        <v>1.5182907142862995E-2</v>
      </c>
    </row>
    <row r="1063" spans="1:21" ht="52" thickBot="1" x14ac:dyDescent="0.25">
      <c r="A1063" s="60" t="s">
        <v>24</v>
      </c>
      <c r="B1063" s="160"/>
      <c r="C1063" s="160"/>
      <c r="D1063" s="160"/>
      <c r="E1063" s="160"/>
      <c r="F1063" s="160"/>
      <c r="G1063" s="160">
        <f>G1061-B1061</f>
        <v>5.5159422592109181E-2</v>
      </c>
      <c r="H1063" s="160">
        <f t="shared" ref="H1063:K1063" si="572">H1061-C1061</f>
        <v>5.6049496904885476E-2</v>
      </c>
      <c r="I1063" s="160">
        <f t="shared" si="572"/>
        <v>3.1928164562991371E-2</v>
      </c>
      <c r="J1063" s="160">
        <f t="shared" si="572"/>
        <v>2.73258057239925E-2</v>
      </c>
      <c r="K1063" s="160">
        <f t="shared" si="572"/>
        <v>2.4096364817776453E-2</v>
      </c>
      <c r="L1063" s="160">
        <f t="shared" ref="L1063:T1063" si="573">L1061-G1061</f>
        <v>1.6788198981082678E-2</v>
      </c>
      <c r="M1063" s="160">
        <f t="shared" si="573"/>
        <v>8.7905291435469712E-3</v>
      </c>
      <c r="N1063" s="160">
        <f t="shared" si="573"/>
        <v>1.4482815172926877E-2</v>
      </c>
      <c r="O1063" s="160">
        <f t="shared" si="573"/>
        <v>8.3894306644311939E-3</v>
      </c>
      <c r="P1063" s="160">
        <f t="shared" si="573"/>
        <v>-4.3221325901063312E-4</v>
      </c>
      <c r="Q1063" s="160">
        <f t="shared" si="573"/>
        <v>3.8029424575163895E-3</v>
      </c>
      <c r="R1063" s="160">
        <f t="shared" si="573"/>
        <v>-1.5844828124736143E-3</v>
      </c>
      <c r="S1063" s="160">
        <f t="shared" si="573"/>
        <v>7.4932573855746032E-4</v>
      </c>
      <c r="T1063" s="160">
        <f t="shared" si="573"/>
        <v>1.6871839067710448E-2</v>
      </c>
    </row>
    <row r="1064" spans="1:21" ht="52" thickBot="1" x14ac:dyDescent="0.25">
      <c r="A1064" s="60" t="s">
        <v>25</v>
      </c>
      <c r="B1064" s="160"/>
      <c r="C1064" s="160"/>
      <c r="D1064" s="160"/>
      <c r="E1064" s="160"/>
      <c r="F1064" s="160"/>
      <c r="G1064" s="160"/>
      <c r="H1064" s="160"/>
      <c r="I1064" s="160"/>
      <c r="J1064" s="160"/>
      <c r="K1064" s="160"/>
      <c r="L1064" s="160">
        <f t="shared" ref="L1064:T1064" si="574">L1061-B1061</f>
        <v>7.1947621573191858E-2</v>
      </c>
      <c r="M1064" s="160">
        <f t="shared" si="574"/>
        <v>6.4840026048432448E-2</v>
      </c>
      <c r="N1064" s="160">
        <f t="shared" si="574"/>
        <v>4.6410979735918248E-2</v>
      </c>
      <c r="O1064" s="160">
        <f t="shared" si="574"/>
        <v>3.5715236388423693E-2</v>
      </c>
      <c r="P1064" s="160">
        <f t="shared" si="574"/>
        <v>2.366415155876582E-2</v>
      </c>
      <c r="Q1064" s="160">
        <f t="shared" si="574"/>
        <v>2.0591141438599067E-2</v>
      </c>
      <c r="R1064" s="160">
        <f t="shared" si="574"/>
        <v>7.2060463310733569E-3</v>
      </c>
      <c r="S1064" s="160">
        <f t="shared" si="574"/>
        <v>1.5232140911484338E-2</v>
      </c>
      <c r="T1064" s="160">
        <f t="shared" si="574"/>
        <v>2.5261269732141642E-2</v>
      </c>
    </row>
    <row r="1065" spans="1:21" ht="16" x14ac:dyDescent="0.2">
      <c r="A1065" s="4"/>
      <c r="B1065" s="6"/>
      <c r="C1065" s="6"/>
      <c r="D1065" s="6"/>
      <c r="E1065" s="6"/>
      <c r="F1065" s="6"/>
      <c r="G1065" s="5"/>
      <c r="H1065" s="5"/>
      <c r="I1065" s="5"/>
      <c r="J1065" s="5"/>
      <c r="K1065" s="5"/>
      <c r="L1065" s="5"/>
    </row>
    <row r="1066" spans="1:21" ht="16" x14ac:dyDescent="0.2">
      <c r="A1066" s="7" t="s">
        <v>133</v>
      </c>
      <c r="B1066" s="7"/>
      <c r="C1066" s="7"/>
      <c r="D1066" s="7"/>
      <c r="E1066" s="7"/>
      <c r="F1066" s="7"/>
      <c r="G1066" s="8"/>
      <c r="H1066" s="8"/>
      <c r="I1066" s="8"/>
      <c r="J1066" s="8"/>
      <c r="K1066" s="8"/>
      <c r="L1066" s="8"/>
      <c r="M1066" s="9"/>
    </row>
    <row r="1067" spans="1:21" ht="17" thickBot="1" x14ac:dyDescent="0.25">
      <c r="A1067" s="10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9"/>
    </row>
    <row r="1068" spans="1:21" ht="35" thickBot="1" x14ac:dyDescent="0.25">
      <c r="A1068" s="80" t="s">
        <v>44</v>
      </c>
      <c r="B1068" s="54" t="s">
        <v>0</v>
      </c>
      <c r="C1068" s="54" t="s">
        <v>1</v>
      </c>
      <c r="D1068" s="54" t="s">
        <v>2</v>
      </c>
      <c r="E1068" s="54" t="s">
        <v>3</v>
      </c>
      <c r="F1068" s="54" t="s">
        <v>4</v>
      </c>
      <c r="G1068" s="54" t="s">
        <v>5</v>
      </c>
      <c r="H1068" s="54" t="s">
        <v>6</v>
      </c>
      <c r="I1068" s="54" t="s">
        <v>7</v>
      </c>
      <c r="J1068" s="54" t="s">
        <v>8</v>
      </c>
      <c r="K1068" s="54" t="s">
        <v>9</v>
      </c>
      <c r="L1068" s="54" t="s">
        <v>10</v>
      </c>
      <c r="M1068" s="54" t="s">
        <v>66</v>
      </c>
      <c r="N1068" s="54" t="s">
        <v>75</v>
      </c>
      <c r="O1068" s="54" t="s">
        <v>76</v>
      </c>
      <c r="P1068" s="54" t="s">
        <v>77</v>
      </c>
      <c r="Q1068" s="54" t="s">
        <v>78</v>
      </c>
      <c r="R1068" s="54" t="s">
        <v>79</v>
      </c>
      <c r="S1068" s="54" t="s">
        <v>81</v>
      </c>
      <c r="T1068" s="54" t="s">
        <v>87</v>
      </c>
      <c r="U1068" s="80" t="s">
        <v>52</v>
      </c>
    </row>
    <row r="1069" spans="1:21" ht="18" thickBot="1" x14ac:dyDescent="0.25">
      <c r="A1069" s="98" t="s">
        <v>28</v>
      </c>
      <c r="B1069" s="72"/>
      <c r="C1069" s="72">
        <f t="shared" ref="C1069:K1069" si="575">-C1039</f>
        <v>-46</v>
      </c>
      <c r="D1069" s="72">
        <f t="shared" si="575"/>
        <v>-47</v>
      </c>
      <c r="E1069" s="72">
        <f t="shared" si="575"/>
        <v>-44</v>
      </c>
      <c r="F1069" s="72">
        <f t="shared" si="575"/>
        <v>-63</v>
      </c>
      <c r="G1069" s="72">
        <f t="shared" si="575"/>
        <v>-62</v>
      </c>
      <c r="H1069" s="72">
        <f t="shared" si="575"/>
        <v>-66</v>
      </c>
      <c r="I1069" s="72">
        <f t="shared" si="575"/>
        <v>-62</v>
      </c>
      <c r="J1069" s="72">
        <f t="shared" si="575"/>
        <v>-66</v>
      </c>
      <c r="K1069" s="72">
        <f t="shared" si="575"/>
        <v>-66</v>
      </c>
      <c r="L1069" s="72">
        <f t="shared" ref="L1069:Q1069" si="576">-L1039</f>
        <v>-66</v>
      </c>
      <c r="M1069" s="72">
        <f t="shared" si="576"/>
        <v>-66</v>
      </c>
      <c r="N1069" s="72">
        <f t="shared" si="576"/>
        <v>-66</v>
      </c>
      <c r="O1069" s="72">
        <f t="shared" si="576"/>
        <v>-66</v>
      </c>
      <c r="P1069" s="72">
        <f t="shared" si="576"/>
        <v>-55</v>
      </c>
      <c r="Q1069" s="72">
        <f t="shared" si="576"/>
        <v>-59</v>
      </c>
      <c r="R1069" s="72">
        <f t="shared" ref="R1069:S1069" si="577">-R1039</f>
        <v>-57</v>
      </c>
      <c r="S1069" s="72">
        <f t="shared" si="577"/>
        <v>-56</v>
      </c>
      <c r="T1069" s="76">
        <f t="shared" ref="T1069" si="578">-T1039</f>
        <v>-58</v>
      </c>
      <c r="U1069" s="72">
        <f t="shared" ref="U1069:U1083" si="579">_xlfn.AGGREGATE(1,6,C1069:S1069)</f>
        <v>-59.588235294117645</v>
      </c>
    </row>
    <row r="1070" spans="1:21" ht="18" thickBot="1" x14ac:dyDescent="0.25">
      <c r="A1070" s="81">
        <v>1</v>
      </c>
      <c r="B1070" s="85" t="s">
        <v>53</v>
      </c>
      <c r="C1070" s="99">
        <f t="shared" ref="C1070:T1081" si="580">B1039-C1040</f>
        <v>0</v>
      </c>
      <c r="D1070" s="99">
        <f t="shared" si="580"/>
        <v>-4</v>
      </c>
      <c r="E1070" s="99">
        <f t="shared" si="580"/>
        <v>0</v>
      </c>
      <c r="F1070" s="99">
        <f t="shared" si="580"/>
        <v>-2</v>
      </c>
      <c r="G1070" s="99">
        <f t="shared" si="580"/>
        <v>0</v>
      </c>
      <c r="H1070" s="72">
        <f t="shared" si="580"/>
        <v>0</v>
      </c>
      <c r="I1070" s="72">
        <f t="shared" si="580"/>
        <v>-6</v>
      </c>
      <c r="J1070" s="72">
        <f t="shared" si="580"/>
        <v>-14</v>
      </c>
      <c r="K1070" s="72">
        <f t="shared" si="580"/>
        <v>-14</v>
      </c>
      <c r="L1070" s="72">
        <f t="shared" si="580"/>
        <v>-4</v>
      </c>
      <c r="M1070" s="72">
        <f t="shared" si="580"/>
        <v>-8</v>
      </c>
      <c r="N1070" s="72">
        <f t="shared" si="580"/>
        <v>-6</v>
      </c>
      <c r="O1070" s="72">
        <f t="shared" si="580"/>
        <v>-6</v>
      </c>
      <c r="P1070" s="72">
        <f t="shared" si="580"/>
        <v>-4</v>
      </c>
      <c r="Q1070" s="72">
        <f t="shared" si="580"/>
        <v>-10</v>
      </c>
      <c r="R1070" s="72">
        <f t="shared" si="580"/>
        <v>-6</v>
      </c>
      <c r="S1070" s="72">
        <f t="shared" si="580"/>
        <v>-12</v>
      </c>
      <c r="T1070" s="76">
        <f t="shared" si="580"/>
        <v>-4</v>
      </c>
      <c r="U1070" s="72">
        <f t="shared" si="579"/>
        <v>-5.6470588235294121</v>
      </c>
    </row>
    <row r="1071" spans="1:21" ht="18" thickBot="1" x14ac:dyDescent="0.25">
      <c r="A1071" s="81">
        <v>2</v>
      </c>
      <c r="B1071" s="85" t="s">
        <v>53</v>
      </c>
      <c r="C1071" s="99">
        <f>B1040-C1041</f>
        <v>0</v>
      </c>
      <c r="D1071" s="99">
        <f t="shared" si="580"/>
        <v>-2</v>
      </c>
      <c r="E1071" s="99">
        <f t="shared" si="580"/>
        <v>4</v>
      </c>
      <c r="F1071" s="99">
        <f t="shared" si="580"/>
        <v>-1</v>
      </c>
      <c r="G1071" s="99">
        <f t="shared" si="580"/>
        <v>1</v>
      </c>
      <c r="H1071" s="72">
        <f t="shared" si="580"/>
        <v>0</v>
      </c>
      <c r="I1071" s="72">
        <f t="shared" si="580"/>
        <v>0</v>
      </c>
      <c r="J1071" s="72">
        <f t="shared" si="580"/>
        <v>4</v>
      </c>
      <c r="K1071" s="72">
        <f t="shared" si="580"/>
        <v>8</v>
      </c>
      <c r="L1071" s="72">
        <f t="shared" si="580"/>
        <v>3</v>
      </c>
      <c r="M1071" s="72">
        <f t="shared" si="580"/>
        <v>9</v>
      </c>
      <c r="N1071" s="72">
        <f t="shared" si="580"/>
        <v>5</v>
      </c>
      <c r="O1071" s="72">
        <f t="shared" si="580"/>
        <v>-3</v>
      </c>
      <c r="P1071" s="72">
        <f t="shared" si="580"/>
        <v>6</v>
      </c>
      <c r="Q1071" s="72">
        <f t="shared" si="580"/>
        <v>4</v>
      </c>
      <c r="R1071" s="72">
        <f t="shared" si="580"/>
        <v>2</v>
      </c>
      <c r="S1071" s="72">
        <f t="shared" si="580"/>
        <v>3</v>
      </c>
      <c r="T1071" s="76">
        <f t="shared" si="580"/>
        <v>4</v>
      </c>
      <c r="U1071" s="72">
        <f t="shared" si="579"/>
        <v>2.5294117647058822</v>
      </c>
    </row>
    <row r="1072" spans="1:21" ht="18" thickBot="1" x14ac:dyDescent="0.25">
      <c r="A1072" s="81">
        <v>3</v>
      </c>
      <c r="B1072" s="85" t="s">
        <v>53</v>
      </c>
      <c r="C1072" s="99" t="s">
        <v>46</v>
      </c>
      <c r="D1072" s="99">
        <f t="shared" si="580"/>
        <v>2</v>
      </c>
      <c r="E1072" s="99">
        <f t="shared" si="580"/>
        <v>2</v>
      </c>
      <c r="F1072" s="99">
        <f t="shared" si="580"/>
        <v>3</v>
      </c>
      <c r="G1072" s="99">
        <f t="shared" si="580"/>
        <v>2</v>
      </c>
      <c r="H1072" s="72">
        <f t="shared" si="580"/>
        <v>5</v>
      </c>
      <c r="I1072" s="72">
        <f t="shared" si="580"/>
        <v>1</v>
      </c>
      <c r="J1072" s="72">
        <f t="shared" si="580"/>
        <v>4</v>
      </c>
      <c r="K1072" s="72">
        <f t="shared" si="580"/>
        <v>10</v>
      </c>
      <c r="L1072" s="72">
        <f t="shared" si="580"/>
        <v>4</v>
      </c>
      <c r="M1072" s="72">
        <f t="shared" ref="M1072:R1072" si="581">L1041-M1042</f>
        <v>7</v>
      </c>
      <c r="N1072" s="72">
        <f t="shared" si="581"/>
        <v>3</v>
      </c>
      <c r="O1072" s="72">
        <f t="shared" si="581"/>
        <v>4</v>
      </c>
      <c r="P1072" s="72">
        <f t="shared" si="581"/>
        <v>4</v>
      </c>
      <c r="Q1072" s="72">
        <f t="shared" si="581"/>
        <v>7</v>
      </c>
      <c r="R1072" s="72">
        <f t="shared" si="581"/>
        <v>1</v>
      </c>
      <c r="S1072" s="72">
        <f t="shared" ref="S1072:T1072" si="582">R1041-S1042</f>
        <v>6</v>
      </c>
      <c r="T1072" s="76">
        <f t="shared" si="582"/>
        <v>3</v>
      </c>
      <c r="U1072" s="72">
        <f t="shared" si="579"/>
        <v>4.0625</v>
      </c>
    </row>
    <row r="1073" spans="1:21" ht="18" thickBot="1" x14ac:dyDescent="0.25">
      <c r="A1073" s="81">
        <v>4</v>
      </c>
      <c r="B1073" s="85" t="s">
        <v>53</v>
      </c>
      <c r="C1073" s="99" t="s">
        <v>46</v>
      </c>
      <c r="D1073" s="99" t="s">
        <v>46</v>
      </c>
      <c r="E1073" s="99">
        <f t="shared" si="580"/>
        <v>3</v>
      </c>
      <c r="F1073" s="99">
        <f t="shared" si="580"/>
        <v>3</v>
      </c>
      <c r="G1073" s="99">
        <f t="shared" si="580"/>
        <v>-2</v>
      </c>
      <c r="H1073" s="72">
        <f t="shared" si="580"/>
        <v>1</v>
      </c>
      <c r="I1073" s="72">
        <f t="shared" si="580"/>
        <v>1</v>
      </c>
      <c r="J1073" s="72">
        <f t="shared" si="580"/>
        <v>2</v>
      </c>
      <c r="K1073" s="72">
        <f t="shared" si="580"/>
        <v>1</v>
      </c>
      <c r="L1073" s="72">
        <f t="shared" si="580"/>
        <v>5</v>
      </c>
      <c r="M1073" s="72">
        <f t="shared" si="580"/>
        <v>5</v>
      </c>
      <c r="N1073" s="72">
        <f t="shared" si="580"/>
        <v>4</v>
      </c>
      <c r="O1073" s="72">
        <f t="shared" si="580"/>
        <v>0</v>
      </c>
      <c r="P1073" s="72">
        <f t="shared" si="580"/>
        <v>4</v>
      </c>
      <c r="Q1073" s="72">
        <f t="shared" si="580"/>
        <v>1</v>
      </c>
      <c r="R1073" s="72">
        <f t="shared" si="580"/>
        <v>2</v>
      </c>
      <c r="S1073" s="72">
        <f t="shared" si="580"/>
        <v>-1</v>
      </c>
      <c r="T1073" s="76">
        <f t="shared" si="580"/>
        <v>5</v>
      </c>
      <c r="U1073" s="72">
        <f t="shared" si="579"/>
        <v>1.9333333333333333</v>
      </c>
    </row>
    <row r="1074" spans="1:21" ht="18" thickBot="1" x14ac:dyDescent="0.25">
      <c r="A1074" s="81">
        <v>5</v>
      </c>
      <c r="B1074" s="85" t="s">
        <v>53</v>
      </c>
      <c r="C1074" s="99" t="s">
        <v>46</v>
      </c>
      <c r="D1074" s="99" t="s">
        <v>46</v>
      </c>
      <c r="E1074" s="99" t="s">
        <v>46</v>
      </c>
      <c r="F1074" s="99">
        <f t="shared" si="580"/>
        <v>1</v>
      </c>
      <c r="G1074" s="99">
        <f t="shared" si="580"/>
        <v>0</v>
      </c>
      <c r="H1074" s="72">
        <f t="shared" si="580"/>
        <v>4</v>
      </c>
      <c r="I1074" s="72">
        <f t="shared" si="580"/>
        <v>4</v>
      </c>
      <c r="J1074" s="72">
        <f t="shared" si="580"/>
        <v>2</v>
      </c>
      <c r="K1074" s="72">
        <f t="shared" si="580"/>
        <v>0</v>
      </c>
      <c r="L1074" s="72">
        <f t="shared" si="580"/>
        <v>2</v>
      </c>
      <c r="M1074" s="72">
        <f t="shared" si="580"/>
        <v>1</v>
      </c>
      <c r="N1074" s="72">
        <f t="shared" si="580"/>
        <v>2</v>
      </c>
      <c r="O1074" s="72">
        <f t="shared" si="580"/>
        <v>1</v>
      </c>
      <c r="P1074" s="72">
        <f t="shared" si="580"/>
        <v>4</v>
      </c>
      <c r="Q1074" s="72">
        <f t="shared" si="580"/>
        <v>1</v>
      </c>
      <c r="R1074" s="72">
        <f t="shared" si="580"/>
        <v>3</v>
      </c>
      <c r="S1074" s="72">
        <f t="shared" si="580"/>
        <v>2</v>
      </c>
      <c r="T1074" s="76">
        <f t="shared" si="580"/>
        <v>4</v>
      </c>
      <c r="U1074" s="72">
        <f t="shared" si="579"/>
        <v>1.9285714285714286</v>
      </c>
    </row>
    <row r="1075" spans="1:21" ht="18" thickBot="1" x14ac:dyDescent="0.25">
      <c r="A1075" s="81">
        <v>6</v>
      </c>
      <c r="B1075" s="85" t="s">
        <v>53</v>
      </c>
      <c r="C1075" s="99">
        <f>B1044-C1045</f>
        <v>-90</v>
      </c>
      <c r="D1075" s="99">
        <f t="shared" si="580"/>
        <v>-110</v>
      </c>
      <c r="E1075" s="99">
        <f t="shared" si="580"/>
        <v>-90</v>
      </c>
      <c r="F1075" s="99">
        <f t="shared" si="580"/>
        <v>-88</v>
      </c>
      <c r="G1075" s="99">
        <f t="shared" si="580"/>
        <v>-75</v>
      </c>
      <c r="H1075" s="72">
        <f t="shared" si="580"/>
        <v>-85</v>
      </c>
      <c r="I1075" s="72">
        <f t="shared" si="580"/>
        <v>-57</v>
      </c>
      <c r="J1075" s="72">
        <f t="shared" si="580"/>
        <v>-89</v>
      </c>
      <c r="K1075" s="72">
        <f t="shared" si="580"/>
        <v>-76</v>
      </c>
      <c r="L1075" s="72">
        <f t="shared" si="580"/>
        <v>-58</v>
      </c>
      <c r="M1075" s="72">
        <f t="shared" si="580"/>
        <v>-59</v>
      </c>
      <c r="N1075" s="72">
        <f t="shared" si="580"/>
        <v>-56</v>
      </c>
      <c r="O1075" s="72">
        <f t="shared" si="580"/>
        <v>-61</v>
      </c>
      <c r="P1075" s="72">
        <f t="shared" si="580"/>
        <v>-56</v>
      </c>
      <c r="Q1075" s="72">
        <f t="shared" si="580"/>
        <v>-55</v>
      </c>
      <c r="R1075" s="72">
        <f t="shared" si="580"/>
        <v>-58</v>
      </c>
      <c r="S1075" s="72">
        <f t="shared" si="580"/>
        <v>-51</v>
      </c>
      <c r="T1075" s="76">
        <f t="shared" si="580"/>
        <v>-42</v>
      </c>
      <c r="U1075" s="72">
        <f t="shared" si="579"/>
        <v>-71.411764705882348</v>
      </c>
    </row>
    <row r="1076" spans="1:21" ht="18" thickBot="1" x14ac:dyDescent="0.25">
      <c r="A1076" s="81">
        <v>7</v>
      </c>
      <c r="B1076" s="85" t="s">
        <v>53</v>
      </c>
      <c r="C1076" s="99">
        <f t="shared" si="580"/>
        <v>1</v>
      </c>
      <c r="D1076" s="99">
        <f t="shared" si="580"/>
        <v>5</v>
      </c>
      <c r="E1076" s="99">
        <f t="shared" si="580"/>
        <v>7</v>
      </c>
      <c r="F1076" s="99">
        <f t="shared" si="580"/>
        <v>6</v>
      </c>
      <c r="G1076" s="99">
        <f t="shared" si="580"/>
        <v>6</v>
      </c>
      <c r="H1076" s="72">
        <f t="shared" si="580"/>
        <v>2</v>
      </c>
      <c r="I1076" s="72">
        <f t="shared" si="580"/>
        <v>10</v>
      </c>
      <c r="J1076" s="72">
        <f t="shared" si="580"/>
        <v>4</v>
      </c>
      <c r="K1076" s="72">
        <f t="shared" si="580"/>
        <v>11</v>
      </c>
      <c r="L1076" s="72">
        <f t="shared" si="580"/>
        <v>8</v>
      </c>
      <c r="M1076" s="72">
        <f t="shared" si="580"/>
        <v>6</v>
      </c>
      <c r="N1076" s="72">
        <f t="shared" si="580"/>
        <v>7</v>
      </c>
      <c r="O1076" s="72">
        <f t="shared" si="580"/>
        <v>4</v>
      </c>
      <c r="P1076" s="72">
        <f t="shared" si="580"/>
        <v>8</v>
      </c>
      <c r="Q1076" s="72">
        <f t="shared" si="580"/>
        <v>2</v>
      </c>
      <c r="R1076" s="72">
        <f t="shared" si="580"/>
        <v>7</v>
      </c>
      <c r="S1076" s="72">
        <f t="shared" si="580"/>
        <v>6</v>
      </c>
      <c r="T1076" s="76">
        <f t="shared" si="580"/>
        <v>5</v>
      </c>
      <c r="U1076" s="72">
        <f t="shared" si="579"/>
        <v>5.882352941176471</v>
      </c>
    </row>
    <row r="1077" spans="1:21" ht="18" thickBot="1" x14ac:dyDescent="0.25">
      <c r="A1077" s="81">
        <v>8</v>
      </c>
      <c r="B1077" s="85" t="s">
        <v>53</v>
      </c>
      <c r="C1077" s="99">
        <f t="shared" si="580"/>
        <v>12</v>
      </c>
      <c r="D1077" s="99">
        <f t="shared" si="580"/>
        <v>11</v>
      </c>
      <c r="E1077" s="99">
        <f t="shared" si="580"/>
        <v>12</v>
      </c>
      <c r="F1077" s="99">
        <f t="shared" si="580"/>
        <v>6</v>
      </c>
      <c r="G1077" s="99">
        <f t="shared" si="580"/>
        <v>10</v>
      </c>
      <c r="H1077" s="72">
        <f t="shared" si="580"/>
        <v>9</v>
      </c>
      <c r="I1077" s="72">
        <f t="shared" si="580"/>
        <v>6</v>
      </c>
      <c r="J1077" s="72">
        <f t="shared" si="580"/>
        <v>21</v>
      </c>
      <c r="K1077" s="72">
        <f t="shared" si="580"/>
        <v>11</v>
      </c>
      <c r="L1077" s="72">
        <f t="shared" si="580"/>
        <v>17</v>
      </c>
      <c r="M1077" s="72">
        <f t="shared" si="580"/>
        <v>12</v>
      </c>
      <c r="N1077" s="72">
        <f t="shared" si="580"/>
        <v>18</v>
      </c>
      <c r="O1077" s="72">
        <f t="shared" si="580"/>
        <v>9</v>
      </c>
      <c r="P1077" s="72">
        <f t="shared" si="580"/>
        <v>8</v>
      </c>
      <c r="Q1077" s="72">
        <f t="shared" si="580"/>
        <v>5</v>
      </c>
      <c r="R1077" s="72">
        <f t="shared" si="580"/>
        <v>10</v>
      </c>
      <c r="S1077" s="72">
        <f t="shared" si="580"/>
        <v>5</v>
      </c>
      <c r="T1077" s="76">
        <f t="shared" si="580"/>
        <v>8</v>
      </c>
      <c r="U1077" s="72">
        <f t="shared" si="579"/>
        <v>10.705882352941176</v>
      </c>
    </row>
    <row r="1078" spans="1:21" ht="18" thickBot="1" x14ac:dyDescent="0.25">
      <c r="A1078" s="81">
        <v>9</v>
      </c>
      <c r="B1078" s="85" t="s">
        <v>53</v>
      </c>
      <c r="C1078" s="99">
        <f t="shared" si="580"/>
        <v>13</v>
      </c>
      <c r="D1078" s="99">
        <f t="shared" si="580"/>
        <v>7</v>
      </c>
      <c r="E1078" s="99">
        <f t="shared" si="580"/>
        <v>5</v>
      </c>
      <c r="F1078" s="99">
        <f t="shared" si="580"/>
        <v>15</v>
      </c>
      <c r="G1078" s="99">
        <f t="shared" si="580"/>
        <v>16</v>
      </c>
      <c r="H1078" s="72">
        <f t="shared" si="580"/>
        <v>13</v>
      </c>
      <c r="I1078" s="72">
        <f t="shared" si="580"/>
        <v>12</v>
      </c>
      <c r="J1078" s="72">
        <f t="shared" si="580"/>
        <v>22</v>
      </c>
      <c r="K1078" s="72">
        <f t="shared" si="580"/>
        <v>6</v>
      </c>
      <c r="L1078" s="72">
        <f t="shared" si="580"/>
        <v>23</v>
      </c>
      <c r="M1078" s="72">
        <f t="shared" si="580"/>
        <v>30</v>
      </c>
      <c r="N1078" s="72">
        <f t="shared" si="580"/>
        <v>15</v>
      </c>
      <c r="O1078" s="72">
        <f t="shared" si="580"/>
        <v>9</v>
      </c>
      <c r="P1078" s="72">
        <f t="shared" si="580"/>
        <v>19</v>
      </c>
      <c r="Q1078" s="72">
        <f t="shared" si="580"/>
        <v>22</v>
      </c>
      <c r="R1078" s="72">
        <f t="shared" si="580"/>
        <v>16</v>
      </c>
      <c r="S1078" s="72">
        <f t="shared" si="580"/>
        <v>8</v>
      </c>
      <c r="T1078" s="76">
        <f t="shared" si="580"/>
        <v>16</v>
      </c>
      <c r="U1078" s="72">
        <f t="shared" si="579"/>
        <v>14.764705882352942</v>
      </c>
    </row>
    <row r="1079" spans="1:21" ht="18" thickBot="1" x14ac:dyDescent="0.25">
      <c r="A1079" s="81">
        <v>10</v>
      </c>
      <c r="B1079" s="85" t="s">
        <v>53</v>
      </c>
      <c r="C1079" s="99">
        <f t="shared" si="580"/>
        <v>-1</v>
      </c>
      <c r="D1079" s="99">
        <f t="shared" si="580"/>
        <v>3</v>
      </c>
      <c r="E1079" s="99">
        <f t="shared" si="580"/>
        <v>8</v>
      </c>
      <c r="F1079" s="99">
        <f t="shared" si="580"/>
        <v>0</v>
      </c>
      <c r="G1079" s="99">
        <f t="shared" si="580"/>
        <v>6</v>
      </c>
      <c r="H1079" s="72">
        <f t="shared" si="580"/>
        <v>5</v>
      </c>
      <c r="I1079" s="72">
        <f t="shared" si="580"/>
        <v>14</v>
      </c>
      <c r="J1079" s="72">
        <f t="shared" si="580"/>
        <v>11</v>
      </c>
      <c r="K1079" s="72">
        <f t="shared" si="580"/>
        <v>2</v>
      </c>
      <c r="L1079" s="72">
        <f t="shared" si="580"/>
        <v>1</v>
      </c>
      <c r="M1079" s="72">
        <f t="shared" si="580"/>
        <v>8</v>
      </c>
      <c r="N1079" s="72">
        <f t="shared" si="580"/>
        <v>8</v>
      </c>
      <c r="O1079" s="72">
        <f t="shared" si="580"/>
        <v>6</v>
      </c>
      <c r="P1079" s="72">
        <f t="shared" si="580"/>
        <v>5</v>
      </c>
      <c r="Q1079" s="72">
        <f t="shared" si="580"/>
        <v>1</v>
      </c>
      <c r="R1079" s="72">
        <f t="shared" si="580"/>
        <v>1</v>
      </c>
      <c r="S1079" s="72">
        <f t="shared" si="580"/>
        <v>0</v>
      </c>
      <c r="T1079" s="76">
        <f t="shared" si="580"/>
        <v>5</v>
      </c>
      <c r="U1079" s="72">
        <f t="shared" si="579"/>
        <v>4.5882352941176467</v>
      </c>
    </row>
    <row r="1080" spans="1:21" ht="18" thickBot="1" x14ac:dyDescent="0.25">
      <c r="A1080" s="81">
        <v>11</v>
      </c>
      <c r="B1080" s="85" t="s">
        <v>53</v>
      </c>
      <c r="C1080" s="99">
        <f t="shared" si="580"/>
        <v>6</v>
      </c>
      <c r="D1080" s="99">
        <f t="shared" si="580"/>
        <v>3</v>
      </c>
      <c r="E1080" s="99">
        <f t="shared" si="580"/>
        <v>-1</v>
      </c>
      <c r="F1080" s="99">
        <f t="shared" si="580"/>
        <v>0</v>
      </c>
      <c r="G1080" s="99">
        <f t="shared" si="580"/>
        <v>3</v>
      </c>
      <c r="H1080" s="72">
        <f t="shared" si="580"/>
        <v>4</v>
      </c>
      <c r="I1080" s="72">
        <f t="shared" si="580"/>
        <v>8</v>
      </c>
      <c r="J1080" s="72">
        <f t="shared" si="580"/>
        <v>3</v>
      </c>
      <c r="K1080" s="72">
        <f t="shared" si="580"/>
        <v>2</v>
      </c>
      <c r="L1080" s="72">
        <f t="shared" si="580"/>
        <v>7</v>
      </c>
      <c r="M1080" s="72">
        <f t="shared" si="580"/>
        <v>3</v>
      </c>
      <c r="N1080" s="72">
        <f t="shared" si="580"/>
        <v>1</v>
      </c>
      <c r="O1080" s="72">
        <f t="shared" si="580"/>
        <v>-3</v>
      </c>
      <c r="P1080" s="72">
        <f t="shared" si="580"/>
        <v>0</v>
      </c>
      <c r="Q1080" s="72">
        <f t="shared" si="580"/>
        <v>6</v>
      </c>
      <c r="R1080" s="72">
        <f t="shared" si="580"/>
        <v>5</v>
      </c>
      <c r="S1080" s="72">
        <f t="shared" si="580"/>
        <v>3</v>
      </c>
      <c r="T1080" s="76">
        <f t="shared" si="580"/>
        <v>29</v>
      </c>
      <c r="U1080" s="72">
        <f t="shared" si="579"/>
        <v>2.9411764705882355</v>
      </c>
    </row>
    <row r="1081" spans="1:21" ht="18" thickBot="1" x14ac:dyDescent="0.25">
      <c r="A1081" s="81">
        <v>12</v>
      </c>
      <c r="B1081" s="85" t="s">
        <v>53</v>
      </c>
      <c r="C1081" s="99">
        <f t="shared" si="580"/>
        <v>1</v>
      </c>
      <c r="D1081" s="99">
        <f t="shared" si="580"/>
        <v>-5</v>
      </c>
      <c r="E1081" s="99">
        <f t="shared" si="580"/>
        <v>0</v>
      </c>
      <c r="F1081" s="99">
        <f t="shared" si="580"/>
        <v>10</v>
      </c>
      <c r="G1081" s="99">
        <f t="shared" si="580"/>
        <v>3</v>
      </c>
      <c r="H1081" s="72">
        <f t="shared" si="580"/>
        <v>5</v>
      </c>
      <c r="I1081" s="72">
        <f t="shared" si="580"/>
        <v>2</v>
      </c>
      <c r="J1081" s="72">
        <f t="shared" si="580"/>
        <v>8</v>
      </c>
      <c r="K1081" s="72">
        <f t="shared" si="580"/>
        <v>-4</v>
      </c>
      <c r="L1081" s="72">
        <f t="shared" si="580"/>
        <v>5</v>
      </c>
      <c r="M1081" s="72">
        <f t="shared" si="580"/>
        <v>2</v>
      </c>
      <c r="N1081" s="72">
        <f t="shared" si="580"/>
        <v>3</v>
      </c>
      <c r="O1081" s="72">
        <f t="shared" si="580"/>
        <v>3</v>
      </c>
      <c r="P1081" s="72">
        <f t="shared" si="580"/>
        <v>4</v>
      </c>
      <c r="Q1081" s="72">
        <f t="shared" si="580"/>
        <v>-1</v>
      </c>
      <c r="R1081" s="72">
        <f t="shared" si="580"/>
        <v>2</v>
      </c>
      <c r="S1081" s="72">
        <f t="shared" si="580"/>
        <v>0</v>
      </c>
      <c r="T1081" s="76">
        <f t="shared" si="580"/>
        <v>11</v>
      </c>
      <c r="U1081" s="72">
        <f t="shared" si="579"/>
        <v>2.2352941176470589</v>
      </c>
    </row>
    <row r="1082" spans="1:21" ht="18" thickBot="1" x14ac:dyDescent="0.25">
      <c r="A1082" s="84" t="s">
        <v>47</v>
      </c>
      <c r="B1082" s="85" t="s">
        <v>59</v>
      </c>
      <c r="C1082" s="95" t="s">
        <v>46</v>
      </c>
      <c r="D1082" s="95" t="s">
        <v>46</v>
      </c>
      <c r="E1082" s="95" t="s">
        <v>46</v>
      </c>
      <c r="F1082" s="95">
        <f t="shared" ref="F1082:T1082" si="583">B1040-F1044</f>
        <v>6</v>
      </c>
      <c r="G1082" s="95">
        <f t="shared" si="583"/>
        <v>3</v>
      </c>
      <c r="H1082" s="95">
        <f t="shared" si="583"/>
        <v>9</v>
      </c>
      <c r="I1082" s="95">
        <f t="shared" si="583"/>
        <v>6</v>
      </c>
      <c r="J1082" s="95">
        <f t="shared" si="583"/>
        <v>9</v>
      </c>
      <c r="K1082" s="95">
        <f t="shared" si="583"/>
        <v>3</v>
      </c>
      <c r="L1082" s="95">
        <f t="shared" si="583"/>
        <v>7</v>
      </c>
      <c r="M1082" s="95">
        <f t="shared" si="583"/>
        <v>20</v>
      </c>
      <c r="N1082" s="95">
        <f t="shared" si="583"/>
        <v>19</v>
      </c>
      <c r="O1082" s="95">
        <f t="shared" si="583"/>
        <v>15</v>
      </c>
      <c r="P1082" s="95">
        <f t="shared" si="583"/>
        <v>16</v>
      </c>
      <c r="Q1082" s="95">
        <f t="shared" si="583"/>
        <v>14</v>
      </c>
      <c r="R1082" s="95">
        <f t="shared" si="583"/>
        <v>5</v>
      </c>
      <c r="S1082" s="95">
        <f t="shared" si="583"/>
        <v>17</v>
      </c>
      <c r="T1082" s="100">
        <f t="shared" si="583"/>
        <v>8</v>
      </c>
      <c r="U1082" s="72">
        <f t="shared" si="579"/>
        <v>10.642857142857142</v>
      </c>
    </row>
    <row r="1083" spans="1:21" ht="18" thickBot="1" x14ac:dyDescent="0.25">
      <c r="A1083" s="84" t="s">
        <v>54</v>
      </c>
      <c r="B1083" s="85" t="s">
        <v>59</v>
      </c>
      <c r="C1083" s="95" t="s">
        <v>46</v>
      </c>
      <c r="D1083" s="95" t="s">
        <v>46</v>
      </c>
      <c r="E1083" s="95" t="s">
        <v>46</v>
      </c>
      <c r="F1083" s="95" t="s">
        <v>46</v>
      </c>
      <c r="G1083" s="95">
        <f t="shared" ref="G1083:T1083" si="584">B1046-G1051</f>
        <v>30</v>
      </c>
      <c r="H1083" s="95">
        <f t="shared" si="584"/>
        <v>24</v>
      </c>
      <c r="I1083" s="95">
        <f t="shared" si="584"/>
        <v>39</v>
      </c>
      <c r="J1083" s="95">
        <f t="shared" si="584"/>
        <v>43</v>
      </c>
      <c r="K1083" s="95">
        <f t="shared" si="584"/>
        <v>36</v>
      </c>
      <c r="L1083" s="95">
        <f t="shared" si="584"/>
        <v>39</v>
      </c>
      <c r="M1083" s="95">
        <f t="shared" si="584"/>
        <v>39</v>
      </c>
      <c r="N1083" s="95">
        <f t="shared" si="584"/>
        <v>34</v>
      </c>
      <c r="O1083" s="95">
        <f t="shared" si="584"/>
        <v>46</v>
      </c>
      <c r="P1083" s="95">
        <f t="shared" si="584"/>
        <v>56</v>
      </c>
      <c r="Q1083" s="95">
        <f t="shared" si="584"/>
        <v>32</v>
      </c>
      <c r="R1083" s="95">
        <f t="shared" si="584"/>
        <v>40</v>
      </c>
      <c r="S1083" s="95">
        <f t="shared" si="584"/>
        <v>34</v>
      </c>
      <c r="T1083" s="100">
        <f t="shared" si="584"/>
        <v>45</v>
      </c>
      <c r="U1083" s="72">
        <f t="shared" si="579"/>
        <v>37.846153846153847</v>
      </c>
    </row>
    <row r="1084" spans="1:21" ht="16" x14ac:dyDescent="0.2">
      <c r="A1084" s="32"/>
      <c r="B1084" s="33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</row>
    <row r="1085" spans="1:21" ht="16" x14ac:dyDescent="0.2">
      <c r="A1085" s="7" t="s">
        <v>82</v>
      </c>
      <c r="B1085" s="7"/>
      <c r="C1085" s="7"/>
      <c r="D1085" s="7"/>
      <c r="E1085" s="7"/>
      <c r="F1085" s="7"/>
      <c r="G1085" s="7"/>
      <c r="H1085" s="8"/>
      <c r="I1085" s="8"/>
      <c r="J1085" s="8"/>
      <c r="K1085" s="8"/>
      <c r="L1085" s="8"/>
      <c r="M1085" s="9"/>
    </row>
    <row r="1086" spans="1:21" ht="17" thickBot="1" x14ac:dyDescent="0.25">
      <c r="A1086" s="10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9"/>
    </row>
    <row r="1087" spans="1:21" ht="35" thickBot="1" x14ac:dyDescent="0.25">
      <c r="A1087" s="80" t="s">
        <v>44</v>
      </c>
      <c r="B1087" s="54" t="s">
        <v>0</v>
      </c>
      <c r="C1087" s="54" t="s">
        <v>1</v>
      </c>
      <c r="D1087" s="54" t="s">
        <v>2</v>
      </c>
      <c r="E1087" s="54" t="s">
        <v>3</v>
      </c>
      <c r="F1087" s="54" t="s">
        <v>4</v>
      </c>
      <c r="G1087" s="54" t="s">
        <v>5</v>
      </c>
      <c r="H1087" s="54" t="s">
        <v>6</v>
      </c>
      <c r="I1087" s="54" t="s">
        <v>7</v>
      </c>
      <c r="J1087" s="54" t="s">
        <v>8</v>
      </c>
      <c r="K1087" s="54" t="s">
        <v>9</v>
      </c>
      <c r="L1087" s="54" t="s">
        <v>10</v>
      </c>
      <c r="M1087" s="54" t="s">
        <v>66</v>
      </c>
      <c r="N1087" s="54" t="s">
        <v>75</v>
      </c>
      <c r="O1087" s="54" t="s">
        <v>76</v>
      </c>
      <c r="P1087" s="54" t="s">
        <v>77</v>
      </c>
      <c r="Q1087" s="54" t="s">
        <v>78</v>
      </c>
      <c r="R1087" s="54" t="s">
        <v>79</v>
      </c>
      <c r="S1087" s="54" t="s">
        <v>81</v>
      </c>
      <c r="T1087" s="54" t="s">
        <v>87</v>
      </c>
      <c r="U1087" s="80" t="s">
        <v>52</v>
      </c>
    </row>
    <row r="1088" spans="1:21" ht="18" thickBot="1" x14ac:dyDescent="0.25">
      <c r="A1088" s="81">
        <v>1</v>
      </c>
      <c r="B1088" s="94" t="s">
        <v>42</v>
      </c>
      <c r="C1088" s="83">
        <f t="shared" ref="C1088:T1099" si="585">(B1039-C1040)/B1039</f>
        <v>0</v>
      </c>
      <c r="D1088" s="83">
        <f t="shared" si="585"/>
        <v>-8.6956521739130432E-2</v>
      </c>
      <c r="E1088" s="83">
        <f t="shared" si="585"/>
        <v>0</v>
      </c>
      <c r="F1088" s="83">
        <f t="shared" si="585"/>
        <v>-4.5454545454545456E-2</v>
      </c>
      <c r="G1088" s="83">
        <f t="shared" si="585"/>
        <v>0</v>
      </c>
      <c r="H1088" s="83">
        <f t="shared" si="585"/>
        <v>0</v>
      </c>
      <c r="I1088" s="83">
        <f t="shared" si="585"/>
        <v>-9.0909090909090912E-2</v>
      </c>
      <c r="J1088" s="83">
        <f t="shared" si="585"/>
        <v>-0.22580645161290322</v>
      </c>
      <c r="K1088" s="83">
        <f t="shared" si="585"/>
        <v>-0.21212121212121213</v>
      </c>
      <c r="L1088" s="83">
        <f t="shared" si="585"/>
        <v>-6.0606060606060608E-2</v>
      </c>
      <c r="M1088" s="83">
        <f t="shared" si="585"/>
        <v>-0.12121212121212122</v>
      </c>
      <c r="N1088" s="83">
        <f t="shared" si="585"/>
        <v>-9.0909090909090912E-2</v>
      </c>
      <c r="O1088" s="83">
        <f t="shared" si="585"/>
        <v>-9.0909090909090912E-2</v>
      </c>
      <c r="P1088" s="83">
        <f t="shared" si="585"/>
        <v>-6.0606060606060608E-2</v>
      </c>
      <c r="Q1088" s="83">
        <f t="shared" si="585"/>
        <v>-0.18181818181818182</v>
      </c>
      <c r="R1088" s="83">
        <f t="shared" si="585"/>
        <v>-0.10169491525423729</v>
      </c>
      <c r="S1088" s="83">
        <f t="shared" si="585"/>
        <v>-0.21052631578947367</v>
      </c>
      <c r="T1088" s="109">
        <f t="shared" si="585"/>
        <v>-7.1428571428571425E-2</v>
      </c>
      <c r="U1088" s="44">
        <f t="shared" ref="U1088:U1103" si="586">_xlfn.AGGREGATE(1,6,C1088:S1088)</f>
        <v>-9.2913509349482296E-2</v>
      </c>
    </row>
    <row r="1089" spans="1:21" ht="18" thickBot="1" x14ac:dyDescent="0.25">
      <c r="A1089" s="81">
        <v>2</v>
      </c>
      <c r="B1089" s="94" t="s">
        <v>42</v>
      </c>
      <c r="C1089" s="83">
        <f>(B1040-C1041)/B1040</f>
        <v>0</v>
      </c>
      <c r="D1089" s="83">
        <f>(C1040-D1041)/C1040</f>
        <v>-4.5454545454545456E-2</v>
      </c>
      <c r="E1089" s="83">
        <f>(D1040-E1041)/D1040</f>
        <v>0.08</v>
      </c>
      <c r="F1089" s="83">
        <f>(E1040-F1041)/E1040</f>
        <v>-2.1276595744680851E-2</v>
      </c>
      <c r="G1089" s="83">
        <f t="shared" si="585"/>
        <v>2.1739130434782608E-2</v>
      </c>
      <c r="H1089" s="83">
        <f t="shared" si="585"/>
        <v>0</v>
      </c>
      <c r="I1089" s="83">
        <f t="shared" si="585"/>
        <v>0</v>
      </c>
      <c r="J1089" s="83">
        <f t="shared" si="585"/>
        <v>5.5555555555555552E-2</v>
      </c>
      <c r="K1089" s="83">
        <f t="shared" si="585"/>
        <v>0.10526315789473684</v>
      </c>
      <c r="L1089" s="83">
        <f t="shared" si="585"/>
        <v>3.7499999999999999E-2</v>
      </c>
      <c r="M1089" s="83">
        <f t="shared" si="585"/>
        <v>0.12857142857142856</v>
      </c>
      <c r="N1089" s="83">
        <f t="shared" si="585"/>
        <v>6.7567567567567571E-2</v>
      </c>
      <c r="O1089" s="83">
        <f t="shared" si="585"/>
        <v>-4.1666666666666664E-2</v>
      </c>
      <c r="P1089" s="83">
        <f t="shared" si="585"/>
        <v>8.3333333333333329E-2</v>
      </c>
      <c r="Q1089" s="83">
        <f t="shared" si="585"/>
        <v>5.7142857142857141E-2</v>
      </c>
      <c r="R1089" s="83">
        <f t="shared" si="585"/>
        <v>3.0769230769230771E-2</v>
      </c>
      <c r="S1089" s="83">
        <f t="shared" si="585"/>
        <v>4.6153846153846156E-2</v>
      </c>
      <c r="T1089" s="109">
        <f t="shared" si="585"/>
        <v>5.7971014492753624E-2</v>
      </c>
      <c r="U1089" s="44">
        <f t="shared" si="586"/>
        <v>3.5599899973967376E-2</v>
      </c>
    </row>
    <row r="1090" spans="1:21" ht="18" thickBot="1" x14ac:dyDescent="0.25">
      <c r="A1090" s="81">
        <v>3</v>
      </c>
      <c r="B1090" s="94" t="s">
        <v>42</v>
      </c>
      <c r="C1090" s="83"/>
      <c r="D1090" s="83">
        <f>(C1041-D1042)/C1041</f>
        <v>4.3478260869565216E-2</v>
      </c>
      <c r="E1090" s="83">
        <f>(D1041-E1042)/D1041</f>
        <v>4.3478260869565216E-2</v>
      </c>
      <c r="F1090" s="83">
        <f>(E1041-F1042)/E1041</f>
        <v>6.5217391304347824E-2</v>
      </c>
      <c r="G1090" s="83">
        <f t="shared" si="585"/>
        <v>4.1666666666666664E-2</v>
      </c>
      <c r="H1090" s="83">
        <f t="shared" si="585"/>
        <v>0.1111111111111111</v>
      </c>
      <c r="I1090" s="83">
        <f t="shared" si="585"/>
        <v>1.5873015873015872E-2</v>
      </c>
      <c r="J1090" s="83">
        <f t="shared" si="585"/>
        <v>6.4516129032258063E-2</v>
      </c>
      <c r="K1090" s="83">
        <f t="shared" si="585"/>
        <v>0.14705882352941177</v>
      </c>
      <c r="L1090" s="83">
        <f t="shared" si="585"/>
        <v>5.8823529411764705E-2</v>
      </c>
      <c r="M1090" s="83">
        <f t="shared" si="585"/>
        <v>9.0909090909090912E-2</v>
      </c>
      <c r="N1090" s="83">
        <f t="shared" si="585"/>
        <v>4.9180327868852458E-2</v>
      </c>
      <c r="O1090" s="83">
        <f t="shared" si="585"/>
        <v>5.7971014492753624E-2</v>
      </c>
      <c r="P1090" s="83">
        <f t="shared" si="585"/>
        <v>5.3333333333333337E-2</v>
      </c>
      <c r="Q1090" s="83">
        <f t="shared" si="585"/>
        <v>0.10606060606060606</v>
      </c>
      <c r="R1090" s="83">
        <f t="shared" si="585"/>
        <v>1.5151515151515152E-2</v>
      </c>
      <c r="S1090" s="83">
        <f t="shared" si="585"/>
        <v>9.5238095238095233E-2</v>
      </c>
      <c r="T1090" s="109">
        <f t="shared" si="585"/>
        <v>4.8387096774193547E-2</v>
      </c>
      <c r="U1090" s="44">
        <f t="shared" si="586"/>
        <v>6.6191698232622082E-2</v>
      </c>
    </row>
    <row r="1091" spans="1:21" ht="18" thickBot="1" x14ac:dyDescent="0.25">
      <c r="A1091" s="81">
        <v>4</v>
      </c>
      <c r="B1091" s="94" t="s">
        <v>42</v>
      </c>
      <c r="C1091" s="83"/>
      <c r="D1091" s="83"/>
      <c r="E1091" s="83">
        <f>(D1042-E1043)/D1042</f>
        <v>6.8181818181818177E-2</v>
      </c>
      <c r="F1091" s="83">
        <f>(E1042-F1043)/E1042</f>
        <v>6.8181818181818177E-2</v>
      </c>
      <c r="G1091" s="83">
        <f t="shared" si="585"/>
        <v>-4.6511627906976744E-2</v>
      </c>
      <c r="H1091" s="83">
        <f t="shared" si="585"/>
        <v>2.1739130434782608E-2</v>
      </c>
      <c r="I1091" s="83">
        <f t="shared" si="585"/>
        <v>2.5000000000000001E-2</v>
      </c>
      <c r="J1091" s="83">
        <f t="shared" si="585"/>
        <v>3.2258064516129031E-2</v>
      </c>
      <c r="K1091" s="83">
        <f t="shared" si="585"/>
        <v>1.7241379310344827E-2</v>
      </c>
      <c r="L1091" s="83">
        <f t="shared" si="585"/>
        <v>8.6206896551724144E-2</v>
      </c>
      <c r="M1091" s="83">
        <f t="shared" si="585"/>
        <v>7.8125E-2</v>
      </c>
      <c r="N1091" s="83">
        <f t="shared" si="585"/>
        <v>5.7142857142857141E-2</v>
      </c>
      <c r="O1091" s="83">
        <f t="shared" si="585"/>
        <v>0</v>
      </c>
      <c r="P1091" s="83">
        <f t="shared" si="585"/>
        <v>6.1538461538461542E-2</v>
      </c>
      <c r="Q1091" s="83">
        <f t="shared" si="585"/>
        <v>1.4084507042253521E-2</v>
      </c>
      <c r="R1091" s="83">
        <f t="shared" si="585"/>
        <v>3.3898305084745763E-2</v>
      </c>
      <c r="S1091" s="83">
        <f t="shared" si="585"/>
        <v>-1.5384615384615385E-2</v>
      </c>
      <c r="T1091" s="109">
        <f t="shared" si="585"/>
        <v>8.771929824561403E-2</v>
      </c>
      <c r="U1091" s="44">
        <f t="shared" si="586"/>
        <v>3.3446799646222852E-2</v>
      </c>
    </row>
    <row r="1092" spans="1:21" ht="18" thickBot="1" x14ac:dyDescent="0.25">
      <c r="A1092" s="81">
        <v>5</v>
      </c>
      <c r="B1092" s="94" t="s">
        <v>42</v>
      </c>
      <c r="C1092" s="83"/>
      <c r="D1092" s="83"/>
      <c r="E1092" s="83"/>
      <c r="F1092" s="83">
        <f>(E1043-F1044)/E1043</f>
        <v>2.4390243902439025E-2</v>
      </c>
      <c r="G1092" s="83">
        <f t="shared" si="585"/>
        <v>0</v>
      </c>
      <c r="H1092" s="83">
        <f t="shared" si="585"/>
        <v>8.8888888888888892E-2</v>
      </c>
      <c r="I1092" s="83">
        <f t="shared" si="585"/>
        <v>8.8888888888888892E-2</v>
      </c>
      <c r="J1092" s="83">
        <f t="shared" si="585"/>
        <v>5.128205128205128E-2</v>
      </c>
      <c r="K1092" s="83">
        <f t="shared" si="585"/>
        <v>0</v>
      </c>
      <c r="L1092" s="83">
        <f t="shared" si="585"/>
        <v>3.5087719298245612E-2</v>
      </c>
      <c r="M1092" s="83">
        <f t="shared" si="585"/>
        <v>1.8867924528301886E-2</v>
      </c>
      <c r="N1092" s="83">
        <f t="shared" si="585"/>
        <v>3.3898305084745763E-2</v>
      </c>
      <c r="O1092" s="83">
        <f t="shared" si="585"/>
        <v>1.5151515151515152E-2</v>
      </c>
      <c r="P1092" s="83">
        <f t="shared" si="585"/>
        <v>6.8965517241379309E-2</v>
      </c>
      <c r="Q1092" s="83">
        <f t="shared" si="585"/>
        <v>1.6393442622950821E-2</v>
      </c>
      <c r="R1092" s="83">
        <f t="shared" si="585"/>
        <v>4.2857142857142858E-2</v>
      </c>
      <c r="S1092" s="83">
        <f t="shared" si="585"/>
        <v>3.5087719298245612E-2</v>
      </c>
      <c r="T1092" s="109">
        <f t="shared" si="585"/>
        <v>6.0606060606060608E-2</v>
      </c>
      <c r="U1092" s="44">
        <f t="shared" si="586"/>
        <v>3.7125668503199649E-2</v>
      </c>
    </row>
    <row r="1093" spans="1:21" ht="18" thickBot="1" x14ac:dyDescent="0.25">
      <c r="A1093" s="81">
        <v>6</v>
      </c>
      <c r="B1093" s="94" t="s">
        <v>42</v>
      </c>
      <c r="C1093" s="83"/>
      <c r="D1093" s="83"/>
      <c r="E1093" s="83"/>
      <c r="F1093" s="83"/>
      <c r="G1093" s="83">
        <f t="shared" si="585"/>
        <v>-1.875</v>
      </c>
      <c r="H1093" s="83">
        <f t="shared" si="585"/>
        <v>-2.0731707317073171</v>
      </c>
      <c r="I1093" s="83">
        <f t="shared" si="585"/>
        <v>-1.3902439024390243</v>
      </c>
      <c r="J1093" s="83">
        <f t="shared" si="585"/>
        <v>-2.1707317073170733</v>
      </c>
      <c r="K1093" s="83">
        <f t="shared" si="585"/>
        <v>-2.0540540540540539</v>
      </c>
      <c r="L1093" s="83">
        <f t="shared" si="585"/>
        <v>-0.96666666666666667</v>
      </c>
      <c r="M1093" s="83">
        <f t="shared" si="585"/>
        <v>-1.0727272727272728</v>
      </c>
      <c r="N1093" s="83">
        <f t="shared" si="585"/>
        <v>-1.0769230769230769</v>
      </c>
      <c r="O1093" s="83">
        <f t="shared" si="585"/>
        <v>-1.0701754385964912</v>
      </c>
      <c r="P1093" s="83">
        <f t="shared" si="585"/>
        <v>-0.86153846153846159</v>
      </c>
      <c r="Q1093" s="83">
        <f t="shared" si="585"/>
        <v>-1.0185185185185186</v>
      </c>
      <c r="R1093" s="83">
        <f t="shared" si="585"/>
        <v>-0.96666666666666667</v>
      </c>
      <c r="S1093" s="83">
        <f t="shared" si="585"/>
        <v>-0.76119402985074625</v>
      </c>
      <c r="T1093" s="109">
        <f t="shared" si="585"/>
        <v>-0.76363636363636367</v>
      </c>
      <c r="U1093" s="44">
        <f t="shared" si="586"/>
        <v>-1.3352008097696435</v>
      </c>
    </row>
    <row r="1094" spans="1:21" ht="18" thickBot="1" x14ac:dyDescent="0.25">
      <c r="A1094" s="81">
        <v>7</v>
      </c>
      <c r="B1094" s="94" t="s">
        <v>42</v>
      </c>
      <c r="C1094" s="83">
        <f t="shared" si="585"/>
        <v>1.0638297872340425E-2</v>
      </c>
      <c r="D1094" s="83">
        <f t="shared" si="585"/>
        <v>5.5555555555555552E-2</v>
      </c>
      <c r="E1094" s="83">
        <f t="shared" si="585"/>
        <v>6.363636363636363E-2</v>
      </c>
      <c r="F1094" s="83">
        <f t="shared" si="585"/>
        <v>6.6666666666666666E-2</v>
      </c>
      <c r="G1094" s="83">
        <f t="shared" si="585"/>
        <v>6.8181818181818177E-2</v>
      </c>
      <c r="H1094" s="83">
        <f t="shared" si="585"/>
        <v>1.7391304347826087E-2</v>
      </c>
      <c r="I1094" s="83">
        <f t="shared" si="585"/>
        <v>7.9365079365079361E-2</v>
      </c>
      <c r="J1094" s="83">
        <f t="shared" si="585"/>
        <v>4.0816326530612242E-2</v>
      </c>
      <c r="K1094" s="83">
        <f t="shared" si="585"/>
        <v>8.461538461538462E-2</v>
      </c>
      <c r="L1094" s="83">
        <f t="shared" si="585"/>
        <v>7.0796460176991149E-2</v>
      </c>
      <c r="M1094" s="83">
        <f t="shared" si="585"/>
        <v>5.0847457627118647E-2</v>
      </c>
      <c r="N1094" s="83">
        <f t="shared" si="585"/>
        <v>6.1403508771929821E-2</v>
      </c>
      <c r="O1094" s="83">
        <f t="shared" si="585"/>
        <v>3.7037037037037035E-2</v>
      </c>
      <c r="P1094" s="83">
        <f t="shared" si="585"/>
        <v>6.7796610169491525E-2</v>
      </c>
      <c r="Q1094" s="83">
        <f t="shared" si="585"/>
        <v>1.6528925619834711E-2</v>
      </c>
      <c r="R1094" s="83">
        <f t="shared" si="585"/>
        <v>6.4220183486238536E-2</v>
      </c>
      <c r="S1094" s="83">
        <f t="shared" si="585"/>
        <v>5.0847457627118647E-2</v>
      </c>
      <c r="T1094" s="109">
        <f t="shared" si="585"/>
        <v>4.2372881355932202E-2</v>
      </c>
      <c r="U1094" s="44">
        <f t="shared" si="586"/>
        <v>5.3314378663965108E-2</v>
      </c>
    </row>
    <row r="1095" spans="1:21" ht="18" thickBot="1" x14ac:dyDescent="0.25">
      <c r="A1095" s="81">
        <v>8</v>
      </c>
      <c r="B1095" s="94" t="s">
        <v>42</v>
      </c>
      <c r="C1095" s="83">
        <f t="shared" si="585"/>
        <v>0.16438356164383561</v>
      </c>
      <c r="D1095" s="83">
        <f t="shared" si="585"/>
        <v>0.11827956989247312</v>
      </c>
      <c r="E1095" s="83">
        <f t="shared" si="585"/>
        <v>0.14117647058823529</v>
      </c>
      <c r="F1095" s="83">
        <f t="shared" si="585"/>
        <v>5.8252427184466021E-2</v>
      </c>
      <c r="G1095" s="83">
        <f t="shared" si="585"/>
        <v>0.11904761904761904</v>
      </c>
      <c r="H1095" s="83">
        <f t="shared" si="585"/>
        <v>0.10975609756097561</v>
      </c>
      <c r="I1095" s="83">
        <f t="shared" si="585"/>
        <v>5.3097345132743362E-2</v>
      </c>
      <c r="J1095" s="83">
        <f t="shared" si="585"/>
        <v>0.18103448275862069</v>
      </c>
      <c r="K1095" s="83">
        <f t="shared" si="585"/>
        <v>0.11702127659574468</v>
      </c>
      <c r="L1095" s="83">
        <f t="shared" si="585"/>
        <v>0.14285714285714285</v>
      </c>
      <c r="M1095" s="83">
        <f t="shared" si="585"/>
        <v>0.11428571428571428</v>
      </c>
      <c r="N1095" s="83">
        <f t="shared" si="585"/>
        <v>0.16071428571428573</v>
      </c>
      <c r="O1095" s="83">
        <f t="shared" si="585"/>
        <v>8.4112149532710276E-2</v>
      </c>
      <c r="P1095" s="83">
        <f t="shared" si="585"/>
        <v>7.6923076923076927E-2</v>
      </c>
      <c r="Q1095" s="83">
        <f t="shared" si="585"/>
        <v>4.5454545454545456E-2</v>
      </c>
      <c r="R1095" s="83">
        <f t="shared" si="585"/>
        <v>8.4033613445378158E-2</v>
      </c>
      <c r="S1095" s="83">
        <f t="shared" si="585"/>
        <v>4.9019607843137254E-2</v>
      </c>
      <c r="T1095" s="109">
        <f t="shared" si="585"/>
        <v>7.1428571428571425E-2</v>
      </c>
      <c r="U1095" s="44">
        <f t="shared" si="586"/>
        <v>0.10702641096827671</v>
      </c>
    </row>
    <row r="1096" spans="1:21" ht="18" thickBot="1" x14ac:dyDescent="0.25">
      <c r="A1096" s="81">
        <v>9</v>
      </c>
      <c r="B1096" s="94" t="s">
        <v>42</v>
      </c>
      <c r="C1096" s="83">
        <f t="shared" si="585"/>
        <v>0.19117647058823528</v>
      </c>
      <c r="D1096" s="83">
        <f t="shared" si="585"/>
        <v>0.11475409836065574</v>
      </c>
      <c r="E1096" s="83">
        <f t="shared" si="585"/>
        <v>6.097560975609756E-2</v>
      </c>
      <c r="F1096" s="83">
        <f t="shared" si="585"/>
        <v>0.20547945205479451</v>
      </c>
      <c r="G1096" s="83">
        <f t="shared" si="585"/>
        <v>0.16494845360824742</v>
      </c>
      <c r="H1096" s="83">
        <f t="shared" si="585"/>
        <v>0.17567567567567569</v>
      </c>
      <c r="I1096" s="83">
        <f t="shared" si="585"/>
        <v>0.16438356164383561</v>
      </c>
      <c r="J1096" s="83">
        <f t="shared" si="585"/>
        <v>0.20560747663551401</v>
      </c>
      <c r="K1096" s="83">
        <f t="shared" si="585"/>
        <v>6.3157894736842107E-2</v>
      </c>
      <c r="L1096" s="83">
        <f t="shared" si="585"/>
        <v>0.27710843373493976</v>
      </c>
      <c r="M1096" s="83">
        <f t="shared" si="585"/>
        <v>0.29411764705882354</v>
      </c>
      <c r="N1096" s="83">
        <f t="shared" si="585"/>
        <v>0.16129032258064516</v>
      </c>
      <c r="O1096" s="83">
        <f t="shared" si="585"/>
        <v>9.5744680851063829E-2</v>
      </c>
      <c r="P1096" s="83">
        <f t="shared" si="585"/>
        <v>0.19387755102040816</v>
      </c>
      <c r="Q1096" s="83">
        <f t="shared" si="585"/>
        <v>0.22916666666666666</v>
      </c>
      <c r="R1096" s="83">
        <f t="shared" si="585"/>
        <v>0.15238095238095239</v>
      </c>
      <c r="S1096" s="83">
        <f t="shared" si="585"/>
        <v>7.3394495412844041E-2</v>
      </c>
      <c r="T1096" s="109">
        <f t="shared" si="585"/>
        <v>0.16494845360824742</v>
      </c>
      <c r="U1096" s="44">
        <f t="shared" si="586"/>
        <v>0.16607290839801417</v>
      </c>
    </row>
    <row r="1097" spans="1:21" ht="18" thickBot="1" x14ac:dyDescent="0.25">
      <c r="A1097" s="81">
        <v>10</v>
      </c>
      <c r="B1097" s="94" t="s">
        <v>42</v>
      </c>
      <c r="C1097" s="83">
        <f t="shared" si="585"/>
        <v>-2.6315789473684209E-2</v>
      </c>
      <c r="D1097" s="83">
        <f t="shared" si="585"/>
        <v>5.4545454545454543E-2</v>
      </c>
      <c r="E1097" s="83">
        <f t="shared" si="585"/>
        <v>0.14814814814814814</v>
      </c>
      <c r="F1097" s="83">
        <f t="shared" si="585"/>
        <v>0</v>
      </c>
      <c r="G1097" s="83">
        <f t="shared" si="585"/>
        <v>0.10344827586206896</v>
      </c>
      <c r="H1097" s="83">
        <f t="shared" si="585"/>
        <v>6.1728395061728392E-2</v>
      </c>
      <c r="I1097" s="83">
        <f t="shared" si="585"/>
        <v>0.22950819672131148</v>
      </c>
      <c r="J1097" s="83">
        <f t="shared" si="585"/>
        <v>0.18032786885245902</v>
      </c>
      <c r="K1097" s="83">
        <f t="shared" si="585"/>
        <v>2.3529411764705882E-2</v>
      </c>
      <c r="L1097" s="83">
        <f t="shared" si="585"/>
        <v>1.1235955056179775E-2</v>
      </c>
      <c r="M1097" s="83">
        <f t="shared" si="585"/>
        <v>0.13333333333333333</v>
      </c>
      <c r="N1097" s="83">
        <f t="shared" si="585"/>
        <v>0.1111111111111111</v>
      </c>
      <c r="O1097" s="83">
        <f t="shared" si="585"/>
        <v>7.6923076923076927E-2</v>
      </c>
      <c r="P1097" s="83">
        <f t="shared" si="585"/>
        <v>5.8823529411764705E-2</v>
      </c>
      <c r="Q1097" s="83">
        <f t="shared" si="585"/>
        <v>1.2658227848101266E-2</v>
      </c>
      <c r="R1097" s="83">
        <f t="shared" si="585"/>
        <v>1.3513513513513514E-2</v>
      </c>
      <c r="S1097" s="83">
        <f t="shared" si="585"/>
        <v>0</v>
      </c>
      <c r="T1097" s="109">
        <f t="shared" si="585"/>
        <v>4.9504950495049507E-2</v>
      </c>
      <c r="U1097" s="44">
        <f t="shared" si="586"/>
        <v>7.014815933407488E-2</v>
      </c>
    </row>
    <row r="1098" spans="1:21" ht="18" thickBot="1" x14ac:dyDescent="0.25">
      <c r="A1098" s="81">
        <v>11</v>
      </c>
      <c r="B1098" s="94" t="s">
        <v>42</v>
      </c>
      <c r="C1098" s="83">
        <f t="shared" si="585"/>
        <v>0.31578947368421051</v>
      </c>
      <c r="D1098" s="83">
        <f t="shared" si="585"/>
        <v>7.6923076923076927E-2</v>
      </c>
      <c r="E1098" s="83">
        <f t="shared" si="585"/>
        <v>-1.9230769230769232E-2</v>
      </c>
      <c r="F1098" s="83">
        <f t="shared" si="585"/>
        <v>0</v>
      </c>
      <c r="G1098" s="83">
        <f t="shared" si="585"/>
        <v>3.896103896103896E-2</v>
      </c>
      <c r="H1098" s="83">
        <f t="shared" si="585"/>
        <v>7.6923076923076927E-2</v>
      </c>
      <c r="I1098" s="83">
        <f t="shared" si="585"/>
        <v>0.10526315789473684</v>
      </c>
      <c r="J1098" s="83">
        <f t="shared" si="585"/>
        <v>6.3829787234042548E-2</v>
      </c>
      <c r="K1098" s="83">
        <f t="shared" si="585"/>
        <v>0.04</v>
      </c>
      <c r="L1098" s="83">
        <f t="shared" si="585"/>
        <v>8.4337349397590355E-2</v>
      </c>
      <c r="M1098" s="83">
        <f t="shared" si="585"/>
        <v>3.4090909090909088E-2</v>
      </c>
      <c r="N1098" s="83">
        <f t="shared" si="585"/>
        <v>1.9230769230769232E-2</v>
      </c>
      <c r="O1098" s="83">
        <f t="shared" si="585"/>
        <v>-4.6875E-2</v>
      </c>
      <c r="P1098" s="83">
        <f t="shared" si="585"/>
        <v>0</v>
      </c>
      <c r="Q1098" s="83">
        <f t="shared" si="585"/>
        <v>7.4999999999999997E-2</v>
      </c>
      <c r="R1098" s="83">
        <f t="shared" si="585"/>
        <v>6.4102564102564097E-2</v>
      </c>
      <c r="S1098" s="83">
        <f t="shared" si="585"/>
        <v>4.1095890410958902E-2</v>
      </c>
      <c r="T1098" s="109">
        <f t="shared" si="585"/>
        <v>0.3258426966292135</v>
      </c>
      <c r="U1098" s="44">
        <f t="shared" si="586"/>
        <v>5.7025960271894417E-2</v>
      </c>
    </row>
    <row r="1099" spans="1:21" ht="18" thickBot="1" x14ac:dyDescent="0.25">
      <c r="A1099" s="81">
        <v>12</v>
      </c>
      <c r="B1099" s="94" t="s">
        <v>42</v>
      </c>
      <c r="C1099" s="83">
        <f t="shared" si="585"/>
        <v>4.1666666666666664E-2</v>
      </c>
      <c r="D1099" s="83">
        <f t="shared" si="585"/>
        <v>-0.38461538461538464</v>
      </c>
      <c r="E1099" s="83">
        <f t="shared" si="585"/>
        <v>0</v>
      </c>
      <c r="F1099" s="83">
        <f t="shared" si="585"/>
        <v>0.18867924528301888</v>
      </c>
      <c r="G1099" s="83">
        <f t="shared" si="585"/>
        <v>6.5217391304347824E-2</v>
      </c>
      <c r="H1099" s="83">
        <f t="shared" si="585"/>
        <v>6.7567567567567571E-2</v>
      </c>
      <c r="I1099" s="83">
        <f t="shared" si="585"/>
        <v>4.1666666666666664E-2</v>
      </c>
      <c r="J1099" s="83">
        <f t="shared" si="585"/>
        <v>0.11764705882352941</v>
      </c>
      <c r="K1099" s="83">
        <f t="shared" si="585"/>
        <v>-9.0909090909090912E-2</v>
      </c>
      <c r="L1099" s="83">
        <f t="shared" si="585"/>
        <v>0.10416666666666667</v>
      </c>
      <c r="M1099" s="83">
        <f t="shared" si="585"/>
        <v>2.6315789473684209E-2</v>
      </c>
      <c r="N1099" s="83">
        <f t="shared" si="585"/>
        <v>3.5294117647058823E-2</v>
      </c>
      <c r="O1099" s="83">
        <f t="shared" si="585"/>
        <v>5.8823529411764705E-2</v>
      </c>
      <c r="P1099" s="83">
        <f t="shared" si="585"/>
        <v>5.9701492537313432E-2</v>
      </c>
      <c r="Q1099" s="83">
        <f t="shared" si="585"/>
        <v>-1.3888888888888888E-2</v>
      </c>
      <c r="R1099" s="83">
        <f t="shared" si="585"/>
        <v>2.7027027027027029E-2</v>
      </c>
      <c r="S1099" s="83">
        <f t="shared" si="585"/>
        <v>0</v>
      </c>
      <c r="T1099" s="109">
        <f t="shared" si="585"/>
        <v>0.15714285714285714</v>
      </c>
      <c r="U1099" s="44">
        <f t="shared" si="586"/>
        <v>2.0256462038938088E-2</v>
      </c>
    </row>
    <row r="1100" spans="1:21" ht="18" thickBot="1" x14ac:dyDescent="0.25">
      <c r="A1100" s="84" t="s">
        <v>47</v>
      </c>
      <c r="B1100" s="85" t="s">
        <v>57</v>
      </c>
      <c r="C1100" s="95" t="s">
        <v>46</v>
      </c>
      <c r="D1100" s="95" t="s">
        <v>46</v>
      </c>
      <c r="E1100" s="95" t="s">
        <v>46</v>
      </c>
      <c r="F1100" s="86">
        <f t="shared" ref="F1100:M1100" si="587">(B1040-F1044)/B1040</f>
        <v>0.13043478260869565</v>
      </c>
      <c r="G1100" s="86">
        <f t="shared" si="587"/>
        <v>6.8181818181818177E-2</v>
      </c>
      <c r="H1100" s="86">
        <f t="shared" si="587"/>
        <v>0.18</v>
      </c>
      <c r="I1100" s="86">
        <f t="shared" si="587"/>
        <v>0.1276595744680851</v>
      </c>
      <c r="J1100" s="86">
        <f t="shared" si="587"/>
        <v>0.19565217391304349</v>
      </c>
      <c r="K1100" s="86">
        <f t="shared" si="587"/>
        <v>4.7619047619047616E-2</v>
      </c>
      <c r="L1100" s="86">
        <f t="shared" si="587"/>
        <v>0.11290322580645161</v>
      </c>
      <c r="M1100" s="86">
        <f t="shared" si="587"/>
        <v>0.27777777777777779</v>
      </c>
      <c r="N1100" s="86">
        <f t="shared" ref="N1100:T1100" si="588">(J1040-N1044)/J1040</f>
        <v>0.25</v>
      </c>
      <c r="O1100" s="86">
        <f t="shared" si="588"/>
        <v>0.1875</v>
      </c>
      <c r="P1100" s="86">
        <f t="shared" si="588"/>
        <v>0.22857142857142856</v>
      </c>
      <c r="Q1100" s="86">
        <f t="shared" si="588"/>
        <v>0.1891891891891892</v>
      </c>
      <c r="R1100" s="86">
        <f t="shared" si="588"/>
        <v>6.9444444444444448E-2</v>
      </c>
      <c r="S1100" s="86">
        <f t="shared" si="588"/>
        <v>0.2361111111111111</v>
      </c>
      <c r="T1100" s="109">
        <f t="shared" si="588"/>
        <v>0.11428571428571428</v>
      </c>
      <c r="U1100" s="44">
        <f t="shared" si="586"/>
        <v>0.16436032669222092</v>
      </c>
    </row>
    <row r="1101" spans="1:21" ht="35" thickBot="1" x14ac:dyDescent="0.25">
      <c r="A1101" s="84" t="s">
        <v>48</v>
      </c>
      <c r="B1101" s="85"/>
      <c r="C1101" s="86"/>
      <c r="D1101" s="86"/>
      <c r="E1101" s="86"/>
      <c r="F1101" s="86"/>
      <c r="G1101" s="86"/>
      <c r="H1101" s="86"/>
      <c r="I1101" s="86"/>
      <c r="J1101" s="86">
        <f t="shared" ref="J1101:T1101" si="589">AVERAGE(F1100:J1100)</f>
        <v>0.14038566983432849</v>
      </c>
      <c r="K1101" s="86">
        <f t="shared" si="589"/>
        <v>0.12382252283639886</v>
      </c>
      <c r="L1101" s="86">
        <f t="shared" si="589"/>
        <v>0.13276680436132554</v>
      </c>
      <c r="M1101" s="86">
        <f t="shared" si="589"/>
        <v>0.15232235991688112</v>
      </c>
      <c r="N1101" s="86">
        <f t="shared" si="589"/>
        <v>0.1767904450232641</v>
      </c>
      <c r="O1101" s="86">
        <f t="shared" si="589"/>
        <v>0.17516001024065542</v>
      </c>
      <c r="P1101" s="86">
        <f t="shared" si="589"/>
        <v>0.21135048643113161</v>
      </c>
      <c r="Q1101" s="86">
        <f t="shared" si="589"/>
        <v>0.22660767910767912</v>
      </c>
      <c r="R1101" s="86">
        <f t="shared" si="589"/>
        <v>0.18494101244101241</v>
      </c>
      <c r="S1101" s="86">
        <f t="shared" si="589"/>
        <v>0.18216323466323464</v>
      </c>
      <c r="T1101" s="109">
        <f t="shared" si="589"/>
        <v>0.16752037752037752</v>
      </c>
      <c r="U1101" s="44">
        <f t="shared" si="586"/>
        <v>0.17063102248559114</v>
      </c>
    </row>
    <row r="1102" spans="1:21" ht="18" thickBot="1" x14ac:dyDescent="0.25">
      <c r="A1102" s="84" t="s">
        <v>54</v>
      </c>
      <c r="B1102" s="85" t="s">
        <v>57</v>
      </c>
      <c r="C1102" s="95" t="s">
        <v>46</v>
      </c>
      <c r="D1102" s="95" t="s">
        <v>46</v>
      </c>
      <c r="E1102" s="95" t="s">
        <v>46</v>
      </c>
      <c r="F1102" s="95" t="s">
        <v>46</v>
      </c>
      <c r="G1102" s="89">
        <f t="shared" ref="G1102:T1102" si="590">(B1046-G1051)/B1046</f>
        <v>0.41095890410958902</v>
      </c>
      <c r="H1102" s="89">
        <f t="shared" si="590"/>
        <v>0.25806451612903225</v>
      </c>
      <c r="I1102" s="89">
        <f t="shared" si="590"/>
        <v>0.45882352941176469</v>
      </c>
      <c r="J1102" s="89">
        <f t="shared" si="590"/>
        <v>0.41747572815533979</v>
      </c>
      <c r="K1102" s="89">
        <f t="shared" si="590"/>
        <v>0.42857142857142855</v>
      </c>
      <c r="L1102" s="89">
        <f t="shared" si="590"/>
        <v>0.47560975609756095</v>
      </c>
      <c r="M1102" s="89">
        <f t="shared" si="590"/>
        <v>0.34513274336283184</v>
      </c>
      <c r="N1102" s="89">
        <f t="shared" si="590"/>
        <v>0.29310344827586204</v>
      </c>
      <c r="O1102" s="89">
        <f t="shared" si="590"/>
        <v>0.48936170212765956</v>
      </c>
      <c r="P1102" s="89">
        <f t="shared" si="590"/>
        <v>0.47058823529411764</v>
      </c>
      <c r="Q1102" s="89">
        <f t="shared" si="590"/>
        <v>0.30476190476190479</v>
      </c>
      <c r="R1102" s="89">
        <f t="shared" si="590"/>
        <v>0.35714285714285715</v>
      </c>
      <c r="S1102" s="89">
        <f t="shared" si="590"/>
        <v>0.31775700934579437</v>
      </c>
      <c r="T1102" s="110">
        <f t="shared" si="590"/>
        <v>0.43269230769230771</v>
      </c>
      <c r="U1102" s="44">
        <f t="shared" si="586"/>
        <v>0.38671936636813403</v>
      </c>
    </row>
    <row r="1103" spans="1:21" ht="35" thickBot="1" x14ac:dyDescent="0.25">
      <c r="A1103" s="88" t="s">
        <v>50</v>
      </c>
      <c r="B1103" s="89"/>
      <c r="C1103" s="89"/>
      <c r="D1103" s="89"/>
      <c r="E1103" s="89"/>
      <c r="F1103" s="89"/>
      <c r="G1103" s="89"/>
      <c r="H1103" s="89"/>
      <c r="I1103" s="89"/>
      <c r="J1103" s="86"/>
      <c r="K1103" s="86">
        <f t="shared" ref="K1103:T1103" si="591">AVERAGE(G1102:K1102)</f>
        <v>0.3947788212754309</v>
      </c>
      <c r="L1103" s="86">
        <f t="shared" si="591"/>
        <v>0.40770899167302527</v>
      </c>
      <c r="M1103" s="86">
        <f t="shared" si="591"/>
        <v>0.42512263711978521</v>
      </c>
      <c r="N1103" s="86">
        <f t="shared" si="591"/>
        <v>0.39197862089260466</v>
      </c>
      <c r="O1103" s="86">
        <f t="shared" si="591"/>
        <v>0.40635581568706869</v>
      </c>
      <c r="P1103" s="86">
        <f t="shared" si="591"/>
        <v>0.41475917703160636</v>
      </c>
      <c r="Q1103" s="86">
        <f t="shared" si="591"/>
        <v>0.38058960676447512</v>
      </c>
      <c r="R1103" s="86">
        <f t="shared" si="591"/>
        <v>0.38299162952048021</v>
      </c>
      <c r="S1103" s="86">
        <f t="shared" si="591"/>
        <v>0.38792234173446671</v>
      </c>
      <c r="T1103" s="109">
        <f t="shared" si="591"/>
        <v>0.37658846284739633</v>
      </c>
      <c r="U1103" s="44">
        <f t="shared" si="586"/>
        <v>0.39913418241099369</v>
      </c>
    </row>
    <row r="1105" spans="1:20" ht="16" x14ac:dyDescent="0.2">
      <c r="A1105" s="140" t="s">
        <v>134</v>
      </c>
      <c r="B1105" s="141"/>
      <c r="C1105" s="141"/>
      <c r="D1105" s="141"/>
      <c r="E1105" s="141"/>
      <c r="F1105" s="141"/>
      <c r="G1105" s="141"/>
      <c r="H1105" s="141"/>
      <c r="I1105" s="141"/>
      <c r="J1105" s="141"/>
      <c r="K1105" s="141"/>
      <c r="L1105" s="141"/>
      <c r="M1105" s="142"/>
    </row>
    <row r="1106" spans="1:20" ht="17" thickBot="1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1:20" ht="18" thickBot="1" x14ac:dyDescent="0.25">
      <c r="A1107" s="54"/>
      <c r="B1107" s="54" t="s">
        <v>0</v>
      </c>
      <c r="C1107" s="54" t="s">
        <v>1</v>
      </c>
      <c r="D1107" s="54" t="s">
        <v>2</v>
      </c>
      <c r="E1107" s="54" t="s">
        <v>3</v>
      </c>
      <c r="F1107" s="54" t="s">
        <v>4</v>
      </c>
      <c r="G1107" s="54" t="s">
        <v>5</v>
      </c>
      <c r="H1107" s="54" t="s">
        <v>6</v>
      </c>
      <c r="I1107" s="54" t="s">
        <v>7</v>
      </c>
      <c r="J1107" s="54" t="s">
        <v>8</v>
      </c>
      <c r="K1107" s="54" t="s">
        <v>9</v>
      </c>
      <c r="L1107" s="54" t="s">
        <v>10</v>
      </c>
      <c r="M1107" s="54" t="s">
        <v>66</v>
      </c>
      <c r="N1107" s="54" t="s">
        <v>75</v>
      </c>
      <c r="O1107" s="54" t="s">
        <v>76</v>
      </c>
      <c r="P1107" s="54" t="s">
        <v>77</v>
      </c>
      <c r="Q1107" s="54" t="s">
        <v>78</v>
      </c>
      <c r="R1107" s="54" t="s">
        <v>79</v>
      </c>
      <c r="S1107" s="54" t="s">
        <v>81</v>
      </c>
      <c r="T1107" s="54" t="s">
        <v>87</v>
      </c>
    </row>
    <row r="1108" spans="1:20" ht="18" thickBot="1" x14ac:dyDescent="0.25">
      <c r="A1108" s="38" t="s">
        <v>11</v>
      </c>
      <c r="B1108" s="115">
        <v>179</v>
      </c>
      <c r="C1108" s="115">
        <v>186</v>
      </c>
      <c r="D1108" s="115">
        <v>204</v>
      </c>
      <c r="E1108" s="115">
        <v>216</v>
      </c>
      <c r="F1108" s="57">
        <v>204</v>
      </c>
      <c r="G1108" s="57">
        <v>204</v>
      </c>
      <c r="H1108" s="57">
        <v>203</v>
      </c>
      <c r="I1108" s="57">
        <v>203</v>
      </c>
      <c r="J1108" s="57">
        <v>207</v>
      </c>
      <c r="K1108" s="57">
        <v>220</v>
      </c>
      <c r="L1108" s="57">
        <v>230</v>
      </c>
      <c r="M1108" s="57">
        <v>218</v>
      </c>
      <c r="N1108" s="57">
        <v>220</v>
      </c>
      <c r="O1108" s="57">
        <v>215</v>
      </c>
      <c r="P1108" s="57">
        <v>200</v>
      </c>
      <c r="Q1108" s="57">
        <v>198</v>
      </c>
      <c r="R1108" s="57">
        <v>196</v>
      </c>
      <c r="S1108" s="57">
        <v>196</v>
      </c>
      <c r="T1108" s="208">
        <v>197</v>
      </c>
    </row>
    <row r="1109" spans="1:20" ht="17" thickBot="1" x14ac:dyDescent="0.25">
      <c r="A1109" s="38">
        <v>1</v>
      </c>
      <c r="B1109" s="115">
        <v>163</v>
      </c>
      <c r="C1109" s="115">
        <v>202</v>
      </c>
      <c r="D1109" s="115">
        <v>207</v>
      </c>
      <c r="E1109" s="115">
        <v>201</v>
      </c>
      <c r="F1109" s="57">
        <v>206</v>
      </c>
      <c r="G1109" s="57">
        <v>200</v>
      </c>
      <c r="H1109" s="57">
        <v>199</v>
      </c>
      <c r="I1109" s="57">
        <v>193</v>
      </c>
      <c r="J1109" s="57">
        <v>215</v>
      </c>
      <c r="K1109" s="57">
        <v>224</v>
      </c>
      <c r="L1109" s="57">
        <v>229</v>
      </c>
      <c r="M1109" s="57">
        <v>243</v>
      </c>
      <c r="N1109" s="187">
        <v>226</v>
      </c>
      <c r="O1109" s="187">
        <v>242</v>
      </c>
      <c r="P1109" s="187">
        <v>220</v>
      </c>
      <c r="Q1109" s="187">
        <v>213</v>
      </c>
      <c r="R1109" s="187">
        <v>213</v>
      </c>
      <c r="S1109" s="187">
        <v>210</v>
      </c>
      <c r="T1109" s="195">
        <v>208</v>
      </c>
    </row>
    <row r="1110" spans="1:20" ht="17" thickBot="1" x14ac:dyDescent="0.25">
      <c r="A1110" s="38">
        <v>2</v>
      </c>
      <c r="B1110" s="115">
        <v>124</v>
      </c>
      <c r="C1110" s="115">
        <v>143</v>
      </c>
      <c r="D1110" s="115">
        <v>186</v>
      </c>
      <c r="E1110" s="115">
        <v>192</v>
      </c>
      <c r="F1110" s="57">
        <v>192</v>
      </c>
      <c r="G1110" s="57">
        <v>199</v>
      </c>
      <c r="H1110" s="57">
        <v>193</v>
      </c>
      <c r="I1110" s="57">
        <v>185</v>
      </c>
      <c r="J1110" s="57">
        <v>179</v>
      </c>
      <c r="K1110" s="57">
        <v>201</v>
      </c>
      <c r="L1110" s="57">
        <v>206</v>
      </c>
      <c r="M1110" s="57">
        <v>208</v>
      </c>
      <c r="N1110" s="187">
        <v>226</v>
      </c>
      <c r="O1110" s="187">
        <v>213</v>
      </c>
      <c r="P1110" s="187">
        <v>218</v>
      </c>
      <c r="Q1110" s="187">
        <v>204</v>
      </c>
      <c r="R1110" s="187">
        <v>202</v>
      </c>
      <c r="S1110" s="187">
        <v>201</v>
      </c>
      <c r="T1110" s="195">
        <v>198</v>
      </c>
    </row>
    <row r="1111" spans="1:20" ht="17" thickBot="1" x14ac:dyDescent="0.25">
      <c r="A1111" s="38">
        <v>3</v>
      </c>
      <c r="B1111" s="115">
        <v>106</v>
      </c>
      <c r="C1111" s="115">
        <v>112</v>
      </c>
      <c r="D1111" s="115">
        <v>136</v>
      </c>
      <c r="E1111" s="115">
        <v>175</v>
      </c>
      <c r="F1111" s="57">
        <v>174</v>
      </c>
      <c r="G1111" s="57">
        <v>184</v>
      </c>
      <c r="H1111" s="57">
        <v>188</v>
      </c>
      <c r="I1111" s="57">
        <v>171</v>
      </c>
      <c r="J1111" s="57">
        <v>183</v>
      </c>
      <c r="K1111" s="57">
        <v>170</v>
      </c>
      <c r="L1111" s="57">
        <v>192</v>
      </c>
      <c r="M1111" s="57">
        <v>196</v>
      </c>
      <c r="N1111" s="187">
        <v>204</v>
      </c>
      <c r="O1111" s="187">
        <v>213</v>
      </c>
      <c r="P1111" s="187">
        <v>200</v>
      </c>
      <c r="Q1111" s="187">
        <v>202</v>
      </c>
      <c r="R1111" s="187">
        <v>190</v>
      </c>
      <c r="S1111" s="187">
        <v>189</v>
      </c>
      <c r="T1111" s="195">
        <v>183</v>
      </c>
    </row>
    <row r="1112" spans="1:20" ht="17" thickBot="1" x14ac:dyDescent="0.25">
      <c r="A1112" s="38">
        <v>4</v>
      </c>
      <c r="B1112" s="115">
        <v>85</v>
      </c>
      <c r="C1112" s="115">
        <v>101</v>
      </c>
      <c r="D1112" s="115">
        <v>107</v>
      </c>
      <c r="E1112" s="115">
        <v>128</v>
      </c>
      <c r="F1112" s="57">
        <v>163</v>
      </c>
      <c r="G1112" s="57">
        <v>153</v>
      </c>
      <c r="H1112" s="57">
        <v>172</v>
      </c>
      <c r="I1112" s="57">
        <v>173</v>
      </c>
      <c r="J1112" s="57">
        <v>161</v>
      </c>
      <c r="K1112" s="57">
        <v>177</v>
      </c>
      <c r="L1112" s="57">
        <v>165</v>
      </c>
      <c r="M1112" s="57">
        <v>177</v>
      </c>
      <c r="N1112" s="187">
        <v>178</v>
      </c>
      <c r="O1112" s="187">
        <v>188</v>
      </c>
      <c r="P1112" s="187">
        <v>203</v>
      </c>
      <c r="Q1112" s="187">
        <v>186</v>
      </c>
      <c r="R1112" s="187">
        <v>187</v>
      </c>
      <c r="S1112" s="187">
        <v>171</v>
      </c>
      <c r="T1112" s="195">
        <v>172</v>
      </c>
    </row>
    <row r="1113" spans="1:20" ht="17" thickBot="1" x14ac:dyDescent="0.25">
      <c r="A1113" s="38">
        <v>5</v>
      </c>
      <c r="B1113" s="115">
        <v>69</v>
      </c>
      <c r="C1113" s="115">
        <v>81</v>
      </c>
      <c r="D1113" s="115">
        <v>94</v>
      </c>
      <c r="E1113" s="115">
        <v>98</v>
      </c>
      <c r="F1113" s="57">
        <v>123</v>
      </c>
      <c r="G1113" s="57">
        <v>156</v>
      </c>
      <c r="H1113" s="57">
        <v>149</v>
      </c>
      <c r="I1113" s="57">
        <v>165</v>
      </c>
      <c r="J1113" s="57">
        <v>164</v>
      </c>
      <c r="K1113" s="57">
        <v>149</v>
      </c>
      <c r="L1113" s="57">
        <v>166</v>
      </c>
      <c r="M1113" s="57">
        <v>154</v>
      </c>
      <c r="N1113" s="187">
        <v>165</v>
      </c>
      <c r="O1113" s="187">
        <v>167</v>
      </c>
      <c r="P1113" s="187">
        <v>177</v>
      </c>
      <c r="Q1113" s="187">
        <v>189</v>
      </c>
      <c r="R1113" s="187">
        <v>177</v>
      </c>
      <c r="S1113" s="187">
        <v>174</v>
      </c>
      <c r="T1113" s="195">
        <v>160</v>
      </c>
    </row>
    <row r="1114" spans="1:20" ht="17" thickBot="1" x14ac:dyDescent="0.25">
      <c r="A1114" s="38">
        <v>6</v>
      </c>
      <c r="B1114" s="115">
        <v>112</v>
      </c>
      <c r="C1114" s="115">
        <v>118</v>
      </c>
      <c r="D1114" s="115">
        <v>140</v>
      </c>
      <c r="E1114" s="115">
        <v>166</v>
      </c>
      <c r="F1114" s="57">
        <v>162</v>
      </c>
      <c r="G1114" s="57">
        <v>177</v>
      </c>
      <c r="H1114" s="57">
        <v>227</v>
      </c>
      <c r="I1114" s="57">
        <v>201</v>
      </c>
      <c r="J1114" s="57">
        <v>243</v>
      </c>
      <c r="K1114" s="57">
        <v>228</v>
      </c>
      <c r="L1114" s="57">
        <v>215</v>
      </c>
      <c r="M1114" s="57">
        <v>243</v>
      </c>
      <c r="N1114" s="187">
        <v>227</v>
      </c>
      <c r="O1114" s="187">
        <v>221</v>
      </c>
      <c r="P1114" s="187">
        <v>227</v>
      </c>
      <c r="Q1114" s="187">
        <v>245</v>
      </c>
      <c r="R1114" s="187">
        <v>243</v>
      </c>
      <c r="S1114" s="187">
        <v>235</v>
      </c>
      <c r="T1114" s="195">
        <v>227</v>
      </c>
    </row>
    <row r="1115" spans="1:20" ht="17" thickBot="1" x14ac:dyDescent="0.25">
      <c r="A1115" s="38">
        <v>7</v>
      </c>
      <c r="B1115" s="115">
        <v>120</v>
      </c>
      <c r="C1115" s="115">
        <v>93</v>
      </c>
      <c r="D1115" s="115">
        <v>112</v>
      </c>
      <c r="E1115" s="115">
        <v>126</v>
      </c>
      <c r="F1115" s="57">
        <v>152</v>
      </c>
      <c r="G1115" s="57">
        <v>159</v>
      </c>
      <c r="H1115" s="57">
        <v>169</v>
      </c>
      <c r="I1115" s="57">
        <v>206</v>
      </c>
      <c r="J1115" s="57">
        <v>194</v>
      </c>
      <c r="K1115" s="57">
        <v>229</v>
      </c>
      <c r="L1115" s="57">
        <v>218</v>
      </c>
      <c r="M1115" s="57">
        <v>204</v>
      </c>
      <c r="N1115" s="187">
        <v>229</v>
      </c>
      <c r="O1115" s="187">
        <v>211</v>
      </c>
      <c r="P1115" s="187">
        <v>212</v>
      </c>
      <c r="Q1115" s="187">
        <v>212</v>
      </c>
      <c r="R1115" s="187">
        <v>239</v>
      </c>
      <c r="S1115" s="187">
        <v>229</v>
      </c>
      <c r="T1115" s="195">
        <v>211</v>
      </c>
    </row>
    <row r="1116" spans="1:20" ht="17" thickBot="1" x14ac:dyDescent="0.25">
      <c r="A1116" s="38">
        <v>8</v>
      </c>
      <c r="B1116" s="115">
        <v>60</v>
      </c>
      <c r="C1116" s="115">
        <v>82</v>
      </c>
      <c r="D1116" s="115">
        <v>75</v>
      </c>
      <c r="E1116" s="115">
        <v>87</v>
      </c>
      <c r="F1116" s="57">
        <v>90</v>
      </c>
      <c r="G1116" s="57">
        <v>110</v>
      </c>
      <c r="H1116" s="57">
        <v>93</v>
      </c>
      <c r="I1116" s="57">
        <v>111</v>
      </c>
      <c r="J1116" s="57">
        <v>131</v>
      </c>
      <c r="K1116" s="57">
        <v>121</v>
      </c>
      <c r="L1116" s="57">
        <v>141</v>
      </c>
      <c r="M1116" s="57">
        <v>136</v>
      </c>
      <c r="N1116" s="187">
        <v>114</v>
      </c>
      <c r="O1116" s="187">
        <v>146</v>
      </c>
      <c r="P1116" s="187">
        <v>115</v>
      </c>
      <c r="Q1116" s="187">
        <v>125</v>
      </c>
      <c r="R1116" s="187">
        <v>115</v>
      </c>
      <c r="S1116" s="187">
        <v>151</v>
      </c>
      <c r="T1116" s="195">
        <v>155</v>
      </c>
    </row>
    <row r="1117" spans="1:20" ht="17" thickBot="1" x14ac:dyDescent="0.25">
      <c r="A1117" s="38">
        <v>9</v>
      </c>
      <c r="B1117" s="115">
        <v>54</v>
      </c>
      <c r="C1117" s="115">
        <v>54</v>
      </c>
      <c r="D1117" s="115">
        <v>79</v>
      </c>
      <c r="E1117" s="115">
        <v>73</v>
      </c>
      <c r="F1117" s="57">
        <v>74</v>
      </c>
      <c r="G1117" s="57">
        <v>76</v>
      </c>
      <c r="H1117" s="57">
        <v>99</v>
      </c>
      <c r="I1117" s="57">
        <v>87</v>
      </c>
      <c r="J1117" s="57">
        <v>98</v>
      </c>
      <c r="K1117" s="57">
        <v>121</v>
      </c>
      <c r="L1117" s="57">
        <v>111</v>
      </c>
      <c r="M1117" s="57">
        <v>139</v>
      </c>
      <c r="N1117" s="187">
        <v>129</v>
      </c>
      <c r="O1117" s="187">
        <v>102</v>
      </c>
      <c r="P1117" s="187">
        <v>140</v>
      </c>
      <c r="Q1117" s="187">
        <v>106</v>
      </c>
      <c r="R1117" s="187">
        <v>113</v>
      </c>
      <c r="S1117" s="187">
        <v>103</v>
      </c>
      <c r="T1117" s="195">
        <v>145</v>
      </c>
    </row>
    <row r="1118" spans="1:20" ht="17" thickBot="1" x14ac:dyDescent="0.25">
      <c r="A1118" s="38">
        <v>10</v>
      </c>
      <c r="B1118" s="115">
        <v>53</v>
      </c>
      <c r="C1118" s="115">
        <v>48</v>
      </c>
      <c r="D1118" s="115">
        <v>52</v>
      </c>
      <c r="E1118" s="115">
        <v>75</v>
      </c>
      <c r="F1118" s="57">
        <v>64</v>
      </c>
      <c r="G1118" s="57">
        <v>62</v>
      </c>
      <c r="H1118" s="57">
        <v>71</v>
      </c>
      <c r="I1118" s="57">
        <v>85</v>
      </c>
      <c r="J1118" s="57">
        <v>75</v>
      </c>
      <c r="K1118" s="57">
        <v>92</v>
      </c>
      <c r="L1118" s="57">
        <v>113</v>
      </c>
      <c r="M1118" s="57">
        <v>110</v>
      </c>
      <c r="N1118" s="187">
        <v>137</v>
      </c>
      <c r="O1118" s="187">
        <v>122</v>
      </c>
      <c r="P1118" s="187">
        <v>100</v>
      </c>
      <c r="Q1118" s="187">
        <v>127</v>
      </c>
      <c r="R1118" s="187">
        <v>107</v>
      </c>
      <c r="S1118" s="187">
        <v>113</v>
      </c>
      <c r="T1118" s="195">
        <v>100</v>
      </c>
    </row>
    <row r="1119" spans="1:20" ht="17" thickBot="1" x14ac:dyDescent="0.25">
      <c r="A1119" s="38">
        <v>11</v>
      </c>
      <c r="B1119" s="115">
        <v>50</v>
      </c>
      <c r="C1119" s="115">
        <v>49</v>
      </c>
      <c r="D1119" s="115">
        <v>42</v>
      </c>
      <c r="E1119" s="115">
        <v>56</v>
      </c>
      <c r="F1119" s="57">
        <v>72</v>
      </c>
      <c r="G1119" s="57">
        <v>59</v>
      </c>
      <c r="H1119" s="57">
        <v>57</v>
      </c>
      <c r="I1119" s="57">
        <v>69</v>
      </c>
      <c r="J1119" s="57">
        <v>82</v>
      </c>
      <c r="K1119" s="57">
        <v>73</v>
      </c>
      <c r="L1119" s="57">
        <v>87</v>
      </c>
      <c r="M1119" s="57">
        <v>112</v>
      </c>
      <c r="N1119" s="187">
        <v>106</v>
      </c>
      <c r="O1119" s="187">
        <v>131</v>
      </c>
      <c r="P1119" s="187">
        <v>122</v>
      </c>
      <c r="Q1119" s="187">
        <v>99</v>
      </c>
      <c r="R1119" s="187">
        <v>123</v>
      </c>
      <c r="S1119" s="187">
        <v>106</v>
      </c>
      <c r="T1119" s="195">
        <v>105</v>
      </c>
    </row>
    <row r="1120" spans="1:20" ht="17" thickBot="1" x14ac:dyDescent="0.25">
      <c r="A1120" s="38">
        <v>12</v>
      </c>
      <c r="B1120" s="115">
        <v>28</v>
      </c>
      <c r="C1120" s="115">
        <v>48</v>
      </c>
      <c r="D1120" s="115">
        <v>46</v>
      </c>
      <c r="E1120" s="115">
        <v>43</v>
      </c>
      <c r="F1120" s="57">
        <v>51</v>
      </c>
      <c r="G1120" s="57">
        <v>70</v>
      </c>
      <c r="H1120" s="57">
        <v>57</v>
      </c>
      <c r="I1120" s="57">
        <v>56</v>
      </c>
      <c r="J1120" s="57">
        <v>64</v>
      </c>
      <c r="K1120" s="57">
        <v>81</v>
      </c>
      <c r="L1120" s="57">
        <v>70</v>
      </c>
      <c r="M1120" s="57">
        <v>84</v>
      </c>
      <c r="N1120" s="187">
        <v>108</v>
      </c>
      <c r="O1120" s="187">
        <v>101</v>
      </c>
      <c r="P1120" s="187">
        <v>126</v>
      </c>
      <c r="Q1120" s="187">
        <v>117</v>
      </c>
      <c r="R1120" s="187">
        <v>97</v>
      </c>
      <c r="S1120" s="187">
        <v>118</v>
      </c>
      <c r="T1120" s="195">
        <v>142</v>
      </c>
    </row>
    <row r="1121" spans="1:20" ht="18" thickBot="1" x14ac:dyDescent="0.25">
      <c r="A1121" s="38" t="s">
        <v>13</v>
      </c>
      <c r="B1121" s="115"/>
      <c r="C1121" s="115"/>
      <c r="D1121" s="115"/>
      <c r="E1121" s="115"/>
      <c r="F1121" s="57"/>
      <c r="G1121" s="57"/>
      <c r="H1121" s="57"/>
      <c r="I1121" s="57"/>
      <c r="J1121" s="57"/>
      <c r="K1121" s="57"/>
      <c r="L1121" s="57"/>
      <c r="M1121" s="57"/>
      <c r="N1121" s="57"/>
      <c r="O1121" s="57"/>
      <c r="P1121" s="57"/>
      <c r="Q1121" s="57"/>
      <c r="R1121" s="57"/>
      <c r="S1121" s="57"/>
      <c r="T1121" s="208"/>
    </row>
    <row r="1122" spans="1:20" ht="18" thickBot="1" x14ac:dyDescent="0.25">
      <c r="A1122" s="60" t="s">
        <v>14</v>
      </c>
      <c r="B1122" s="138">
        <f>SUM(B1108:B1120)</f>
        <v>1203</v>
      </c>
      <c r="C1122" s="138">
        <f>SUM(C1108:C1120)</f>
        <v>1317</v>
      </c>
      <c r="D1122" s="138">
        <f>SUM(D1108:D1120)</f>
        <v>1480</v>
      </c>
      <c r="E1122" s="138">
        <f>SUM(E1108:E1120)</f>
        <v>1636</v>
      </c>
      <c r="F1122" s="138">
        <f t="shared" ref="F1122:K1122" si="592">SUM(F1108:F1120)</f>
        <v>1727</v>
      </c>
      <c r="G1122" s="138">
        <f t="shared" si="592"/>
        <v>1809</v>
      </c>
      <c r="H1122" s="138">
        <f t="shared" si="592"/>
        <v>1877</v>
      </c>
      <c r="I1122" s="138">
        <f t="shared" si="592"/>
        <v>1905</v>
      </c>
      <c r="J1122" s="138">
        <f t="shared" si="592"/>
        <v>1996</v>
      </c>
      <c r="K1122" s="138">
        <f t="shared" si="592"/>
        <v>2086</v>
      </c>
      <c r="L1122" s="138">
        <f t="shared" ref="L1122:Q1122" si="593">SUM(L1108:L1120)</f>
        <v>2143</v>
      </c>
      <c r="M1122" s="138">
        <f t="shared" si="593"/>
        <v>2224</v>
      </c>
      <c r="N1122" s="138">
        <f t="shared" si="593"/>
        <v>2269</v>
      </c>
      <c r="O1122" s="138">
        <f t="shared" si="593"/>
        <v>2272</v>
      </c>
      <c r="P1122" s="138">
        <f t="shared" si="593"/>
        <v>2260</v>
      </c>
      <c r="Q1122" s="138">
        <f t="shared" si="593"/>
        <v>2223</v>
      </c>
      <c r="R1122" s="138">
        <f t="shared" ref="R1122:S1122" si="594">SUM(R1108:R1120)</f>
        <v>2202</v>
      </c>
      <c r="S1122" s="138">
        <f t="shared" si="594"/>
        <v>2196</v>
      </c>
      <c r="T1122" s="209">
        <f t="shared" ref="T1122" si="595">SUM(T1108:T1120)</f>
        <v>2203</v>
      </c>
    </row>
    <row r="1123" spans="1:20" ht="35" thickBot="1" x14ac:dyDescent="0.25">
      <c r="A1123" s="60" t="s">
        <v>51</v>
      </c>
      <c r="B1123" s="116"/>
      <c r="C1123" s="67">
        <f>((C1122-B1122)/B1122)</f>
        <v>9.4763092269326679E-2</v>
      </c>
      <c r="D1123" s="67">
        <f>((D1122-C1122)/C1122)</f>
        <v>0.12376613515565679</v>
      </c>
      <c r="E1123" s="67">
        <f>((E1122-D1122)/D1122)</f>
        <v>0.10540540540540541</v>
      </c>
      <c r="F1123" s="67">
        <f>((F1122-E1122)/E1122)</f>
        <v>5.5623471882640586E-2</v>
      </c>
      <c r="G1123" s="67">
        <f t="shared" ref="G1123:T1123" si="596">((G1122-F1122)/F1122)</f>
        <v>4.7481181239143022E-2</v>
      </c>
      <c r="H1123" s="67">
        <f t="shared" si="596"/>
        <v>3.7589828634604756E-2</v>
      </c>
      <c r="I1123" s="67">
        <f t="shared" si="596"/>
        <v>1.4917421417155035E-2</v>
      </c>
      <c r="J1123" s="67">
        <f t="shared" si="596"/>
        <v>4.7769028871391075E-2</v>
      </c>
      <c r="K1123" s="67">
        <f t="shared" si="596"/>
        <v>4.5090180360721446E-2</v>
      </c>
      <c r="L1123" s="67">
        <f t="shared" si="596"/>
        <v>2.7325023969319271E-2</v>
      </c>
      <c r="M1123" s="67">
        <f t="shared" si="596"/>
        <v>3.7797480167988798E-2</v>
      </c>
      <c r="N1123" s="67">
        <f t="shared" si="596"/>
        <v>2.0233812949640287E-2</v>
      </c>
      <c r="O1123" s="67">
        <f t="shared" si="596"/>
        <v>1.3221683561040105E-3</v>
      </c>
      <c r="P1123" s="67">
        <f t="shared" si="596"/>
        <v>-5.2816901408450703E-3</v>
      </c>
      <c r="Q1123" s="67">
        <f t="shared" si="596"/>
        <v>-1.6371681415929203E-2</v>
      </c>
      <c r="R1123" s="67">
        <f t="shared" si="596"/>
        <v>-9.4466936572199737E-3</v>
      </c>
      <c r="S1123" s="67">
        <f t="shared" si="596"/>
        <v>-2.7247956403269754E-3</v>
      </c>
      <c r="T1123" s="67">
        <f t="shared" si="596"/>
        <v>3.1876138433515485E-3</v>
      </c>
    </row>
    <row r="1124" spans="1:20" ht="52" thickBot="1" x14ac:dyDescent="0.25">
      <c r="A1124" s="60" t="s">
        <v>16</v>
      </c>
      <c r="B1124" s="67"/>
      <c r="C1124" s="67"/>
      <c r="D1124" s="67"/>
      <c r="E1124" s="67"/>
      <c r="F1124" s="67"/>
      <c r="G1124" s="67">
        <f t="shared" ref="G1124:T1124" si="597">(G1122-B1122)/B1122</f>
        <v>0.50374064837905241</v>
      </c>
      <c r="H1124" s="67">
        <f t="shared" si="597"/>
        <v>0.42520880789673499</v>
      </c>
      <c r="I1124" s="67">
        <f t="shared" si="597"/>
        <v>0.28716216216216217</v>
      </c>
      <c r="J1124" s="67">
        <f t="shared" si="597"/>
        <v>0.22004889975550121</v>
      </c>
      <c r="K1124" s="67">
        <f t="shared" si="597"/>
        <v>0.20787492762015056</v>
      </c>
      <c r="L1124" s="67">
        <f t="shared" si="597"/>
        <v>0.18463239358761746</v>
      </c>
      <c r="M1124" s="67">
        <f t="shared" si="597"/>
        <v>0.18486947256259989</v>
      </c>
      <c r="N1124" s="67">
        <f t="shared" si="597"/>
        <v>0.1910761154855643</v>
      </c>
      <c r="O1124" s="67">
        <f t="shared" si="597"/>
        <v>0.13827655310621242</v>
      </c>
      <c r="P1124" s="67">
        <f t="shared" si="597"/>
        <v>8.3413231064237772E-2</v>
      </c>
      <c r="Q1124" s="67">
        <f t="shared" si="597"/>
        <v>3.7330844610359307E-2</v>
      </c>
      <c r="R1124" s="67">
        <f t="shared" si="597"/>
        <v>-9.892086330935251E-3</v>
      </c>
      <c r="S1124" s="67">
        <f t="shared" si="597"/>
        <v>-3.2172763331864258E-2</v>
      </c>
      <c r="T1124" s="67">
        <f t="shared" si="597"/>
        <v>-3.0369718309859156E-2</v>
      </c>
    </row>
    <row r="1125" spans="1:20" ht="52" thickBot="1" x14ac:dyDescent="0.25">
      <c r="A1125" s="60" t="s">
        <v>17</v>
      </c>
      <c r="B1125" s="67"/>
      <c r="C1125" s="67"/>
      <c r="D1125" s="67"/>
      <c r="E1125" s="67"/>
      <c r="F1125" s="67"/>
      <c r="G1125" s="67"/>
      <c r="H1125" s="67"/>
      <c r="I1125" s="67"/>
      <c r="J1125" s="67"/>
      <c r="K1125" s="67"/>
      <c r="L1125" s="67">
        <f t="shared" ref="L1125:T1125" si="598">(L1122-B1122)/B1122</f>
        <v>0.78137988362427269</v>
      </c>
      <c r="M1125" s="67">
        <f t="shared" si="598"/>
        <v>0.68868640850417617</v>
      </c>
      <c r="N1125" s="67">
        <f t="shared" si="598"/>
        <v>0.53310810810810816</v>
      </c>
      <c r="O1125" s="67">
        <f t="shared" si="598"/>
        <v>0.38875305623471884</v>
      </c>
      <c r="P1125" s="67">
        <f t="shared" si="598"/>
        <v>0.30862767805442964</v>
      </c>
      <c r="Q1125" s="67">
        <f t="shared" si="598"/>
        <v>0.22885572139303484</v>
      </c>
      <c r="R1125" s="67">
        <f t="shared" si="598"/>
        <v>0.17314864144912093</v>
      </c>
      <c r="S1125" s="67">
        <f t="shared" si="598"/>
        <v>0.15275590551181104</v>
      </c>
      <c r="T1125" s="67">
        <f t="shared" si="598"/>
        <v>0.10370741482965933</v>
      </c>
    </row>
    <row r="1126" spans="1:20" ht="35" thickBot="1" x14ac:dyDescent="0.25">
      <c r="A1126" s="60" t="s">
        <v>18</v>
      </c>
      <c r="B1126" s="169">
        <v>25658</v>
      </c>
      <c r="C1126" s="169">
        <v>25319</v>
      </c>
      <c r="D1126" s="169">
        <v>25576</v>
      </c>
      <c r="E1126" s="169">
        <v>25588</v>
      </c>
      <c r="F1126" s="169">
        <v>25734</v>
      </c>
      <c r="G1126" s="170">
        <v>25464</v>
      </c>
      <c r="H1126" s="170">
        <v>25764</v>
      </c>
      <c r="I1126" s="170">
        <v>25655</v>
      </c>
      <c r="J1126" s="170">
        <v>25538</v>
      </c>
      <c r="K1126" s="170">
        <v>25023</v>
      </c>
      <c r="L1126" s="170">
        <v>24963</v>
      </c>
      <c r="M1126" s="170">
        <v>24753</v>
      </c>
      <c r="N1126" s="170">
        <v>24891</v>
      </c>
      <c r="O1126" s="170">
        <v>25119</v>
      </c>
      <c r="P1126" s="170">
        <v>25482</v>
      </c>
      <c r="Q1126" s="170">
        <v>25401</v>
      </c>
      <c r="R1126" s="170">
        <v>26040</v>
      </c>
      <c r="S1126" s="170">
        <v>25107</v>
      </c>
      <c r="T1126" s="170">
        <v>24301</v>
      </c>
    </row>
    <row r="1127" spans="1:20" ht="52" thickBot="1" x14ac:dyDescent="0.25">
      <c r="A1127" s="60" t="s">
        <v>19</v>
      </c>
      <c r="B1127" s="67"/>
      <c r="C1127" s="67">
        <f t="shared" ref="C1127:T1127" si="599">(C1126-B1126)/B1126</f>
        <v>-1.3212253488190818E-2</v>
      </c>
      <c r="D1127" s="67">
        <f t="shared" si="599"/>
        <v>1.0150479876772384E-2</v>
      </c>
      <c r="E1127" s="67">
        <f t="shared" si="599"/>
        <v>4.6918986549890525E-4</v>
      </c>
      <c r="F1127" s="67">
        <f t="shared" si="599"/>
        <v>5.7057995935594812E-3</v>
      </c>
      <c r="G1127" s="67">
        <f t="shared" si="599"/>
        <v>-1.049195616693868E-2</v>
      </c>
      <c r="H1127" s="67">
        <f t="shared" si="599"/>
        <v>1.17813383600377E-2</v>
      </c>
      <c r="I1127" s="67">
        <f t="shared" si="599"/>
        <v>-4.2307095171557211E-3</v>
      </c>
      <c r="J1127" s="67">
        <f t="shared" si="599"/>
        <v>-4.5605145195868248E-3</v>
      </c>
      <c r="K1127" s="67">
        <f t="shared" si="599"/>
        <v>-2.0166027096875244E-2</v>
      </c>
      <c r="L1127" s="67">
        <f t="shared" si="599"/>
        <v>-2.3977940294928664E-3</v>
      </c>
      <c r="M1127" s="67">
        <f t="shared" si="599"/>
        <v>-8.4124504266314144E-3</v>
      </c>
      <c r="N1127" s="67">
        <f t="shared" si="599"/>
        <v>5.5750818082656644E-3</v>
      </c>
      <c r="O1127" s="67">
        <f t="shared" si="599"/>
        <v>9.159937326744607E-3</v>
      </c>
      <c r="P1127" s="67">
        <f t="shared" si="599"/>
        <v>1.4451212229786218E-2</v>
      </c>
      <c r="Q1127" s="67">
        <f t="shared" si="599"/>
        <v>-3.1787143866258537E-3</v>
      </c>
      <c r="R1127" s="67">
        <f t="shared" si="599"/>
        <v>2.5156489901972362E-2</v>
      </c>
      <c r="S1127" s="67">
        <f t="shared" si="599"/>
        <v>-3.5829493087557604E-2</v>
      </c>
      <c r="T1127" s="67">
        <f t="shared" si="599"/>
        <v>-3.2102600868283745E-2</v>
      </c>
    </row>
    <row r="1128" spans="1:20" ht="52" thickBot="1" x14ac:dyDescent="0.25">
      <c r="A1128" s="60" t="s">
        <v>20</v>
      </c>
      <c r="B1128" s="67"/>
      <c r="C1128" s="67"/>
      <c r="D1128" s="67"/>
      <c r="E1128" s="67"/>
      <c r="F1128" s="67"/>
      <c r="G1128" s="67">
        <f t="shared" ref="G1128:T1128" si="600">(G1126-B1126)/B1126</f>
        <v>-7.5609946215605267E-3</v>
      </c>
      <c r="H1128" s="67">
        <f t="shared" si="600"/>
        <v>1.7575733638769304E-2</v>
      </c>
      <c r="I1128" s="67">
        <f t="shared" si="600"/>
        <v>3.0888332812011262E-3</v>
      </c>
      <c r="J1128" s="67">
        <f t="shared" si="600"/>
        <v>-1.9540409566984524E-3</v>
      </c>
      <c r="K1128" s="67">
        <f t="shared" si="600"/>
        <v>-2.762881790627186E-2</v>
      </c>
      <c r="L1128" s="67">
        <f t="shared" si="600"/>
        <v>-1.9674835061262958E-2</v>
      </c>
      <c r="M1128" s="67">
        <f t="shared" si="600"/>
        <v>-3.9240801117838842E-2</v>
      </c>
      <c r="N1128" s="67">
        <f t="shared" si="600"/>
        <v>-2.9779770025336192E-2</v>
      </c>
      <c r="O1128" s="67">
        <f t="shared" si="600"/>
        <v>-1.6406923016681025E-2</v>
      </c>
      <c r="P1128" s="67">
        <f t="shared" si="600"/>
        <v>1.8343124325620429E-2</v>
      </c>
      <c r="Q1128" s="67">
        <f t="shared" si="600"/>
        <v>1.7545968032688378E-2</v>
      </c>
      <c r="R1128" s="67">
        <f t="shared" si="600"/>
        <v>5.1993697733608048E-2</v>
      </c>
      <c r="S1128" s="67">
        <f t="shared" si="600"/>
        <v>8.677835362179101E-3</v>
      </c>
      <c r="T1128" s="67">
        <f t="shared" si="600"/>
        <v>-3.2564990644532027E-2</v>
      </c>
    </row>
    <row r="1129" spans="1:20" ht="52" thickBot="1" x14ac:dyDescent="0.25">
      <c r="A1129" s="60" t="s">
        <v>21</v>
      </c>
      <c r="B1129" s="67"/>
      <c r="C1129" s="67"/>
      <c r="D1129" s="67"/>
      <c r="E1129" s="67"/>
      <c r="F1129" s="67"/>
      <c r="G1129" s="67"/>
      <c r="H1129" s="67"/>
      <c r="I1129" s="67"/>
      <c r="J1129" s="67"/>
      <c r="K1129" s="67"/>
      <c r="L1129" s="67">
        <f t="shared" ref="L1129:T1129" si="601">(L1126-B1126)/B1126</f>
        <v>-2.7087068360745186E-2</v>
      </c>
      <c r="M1129" s="67">
        <f t="shared" si="601"/>
        <v>-2.2354753347288599E-2</v>
      </c>
      <c r="N1129" s="67">
        <f t="shared" si="601"/>
        <v>-2.6782921488895838E-2</v>
      </c>
      <c r="O1129" s="67">
        <f t="shared" si="601"/>
        <v>-1.8328904173831484E-2</v>
      </c>
      <c r="P1129" s="67">
        <f t="shared" si="601"/>
        <v>-9.7924924224761008E-3</v>
      </c>
      <c r="Q1129" s="67">
        <f t="shared" si="601"/>
        <v>-2.4740810556079171E-3</v>
      </c>
      <c r="R1129" s="67">
        <f t="shared" si="601"/>
        <v>1.0712622263623661E-2</v>
      </c>
      <c r="S1129" s="67">
        <f t="shared" si="601"/>
        <v>-2.1360358604560516E-2</v>
      </c>
      <c r="T1129" s="67">
        <f t="shared" si="601"/>
        <v>-4.8437622366669278E-2</v>
      </c>
    </row>
    <row r="1130" spans="1:20" ht="18" thickBot="1" x14ac:dyDescent="0.25">
      <c r="A1130" s="60" t="s">
        <v>22</v>
      </c>
      <c r="B1130" s="67">
        <f>B1122/B1126</f>
        <v>4.6885961493491307E-2</v>
      </c>
      <c r="C1130" s="67">
        <f>C1122/C1126</f>
        <v>5.2016272364627358E-2</v>
      </c>
      <c r="D1130" s="67">
        <f>D1122/D1126</f>
        <v>5.786675007819831E-2</v>
      </c>
      <c r="E1130" s="67">
        <f>E1122/E1126</f>
        <v>6.3936220103173361E-2</v>
      </c>
      <c r="F1130" s="67">
        <f>F1122/F1126</f>
        <v>6.7109660371492963E-2</v>
      </c>
      <c r="G1130" s="67">
        <f t="shared" ref="G1130:L1130" si="602">G1122/G1126</f>
        <v>7.1041470311027338E-2</v>
      </c>
      <c r="H1130" s="67">
        <f t="shared" si="602"/>
        <v>7.2853594162397145E-2</v>
      </c>
      <c r="I1130" s="67">
        <f t="shared" si="602"/>
        <v>7.425453128045216E-2</v>
      </c>
      <c r="J1130" s="67">
        <f t="shared" si="602"/>
        <v>7.8158039000704838E-2</v>
      </c>
      <c r="K1130" s="67">
        <f t="shared" si="602"/>
        <v>8.3363305758701989E-2</v>
      </c>
      <c r="L1130" s="67">
        <f t="shared" si="602"/>
        <v>8.5847053639386287E-2</v>
      </c>
      <c r="M1130" s="67">
        <f t="shared" ref="M1130:N1130" si="603">M1122/M1126</f>
        <v>8.9847695228861144E-2</v>
      </c>
      <c r="N1130" s="67">
        <f t="shared" si="603"/>
        <v>9.115744646659435E-2</v>
      </c>
      <c r="O1130" s="67">
        <f t="shared" ref="O1130:P1130" si="604">O1122/O1126</f>
        <v>9.0449460567697759E-2</v>
      </c>
      <c r="P1130" s="67">
        <f t="shared" si="604"/>
        <v>8.8690055725610228E-2</v>
      </c>
      <c r="Q1130" s="67">
        <f t="shared" ref="Q1130:R1130" si="605">Q1122/Q1126</f>
        <v>8.7516239518129202E-2</v>
      </c>
      <c r="R1130" s="67">
        <f t="shared" si="605"/>
        <v>8.4562211981566826E-2</v>
      </c>
      <c r="S1130" s="67">
        <f t="shared" ref="S1130:T1130" si="606">S1122/S1126</f>
        <v>8.7465647030708568E-2</v>
      </c>
      <c r="T1130" s="67">
        <f t="shared" si="606"/>
        <v>9.0654705567672106E-2</v>
      </c>
    </row>
    <row r="1131" spans="1:20" ht="52" thickBot="1" x14ac:dyDescent="0.25">
      <c r="A1131" s="60" t="s">
        <v>23</v>
      </c>
      <c r="B1131" s="67"/>
      <c r="C1131" s="67">
        <f t="shared" ref="C1131:K1131" si="607">(C1130-B1130)</f>
        <v>5.1303108711360512E-3</v>
      </c>
      <c r="D1131" s="67">
        <f t="shared" si="607"/>
        <v>5.8504777135709521E-3</v>
      </c>
      <c r="E1131" s="67">
        <f t="shared" si="607"/>
        <v>6.0694700249750502E-3</v>
      </c>
      <c r="F1131" s="67">
        <f t="shared" si="607"/>
        <v>3.1734402683196022E-3</v>
      </c>
      <c r="G1131" s="67">
        <f t="shared" si="607"/>
        <v>3.9318099395343753E-3</v>
      </c>
      <c r="H1131" s="67">
        <f t="shared" si="607"/>
        <v>1.8121238513698068E-3</v>
      </c>
      <c r="I1131" s="67">
        <f t="shared" si="607"/>
        <v>1.4009371180550151E-3</v>
      </c>
      <c r="J1131" s="67">
        <f t="shared" si="607"/>
        <v>3.9035077202526774E-3</v>
      </c>
      <c r="K1131" s="67">
        <f t="shared" si="607"/>
        <v>5.2052667579971512E-3</v>
      </c>
      <c r="L1131" s="67">
        <f t="shared" ref="L1131:T1131" si="608">(L1130-K1130)</f>
        <v>2.4837478806842977E-3</v>
      </c>
      <c r="M1131" s="67">
        <f t="shared" si="608"/>
        <v>4.000641589474857E-3</v>
      </c>
      <c r="N1131" s="67">
        <f t="shared" si="608"/>
        <v>1.309751237733206E-3</v>
      </c>
      <c r="O1131" s="67">
        <f t="shared" si="608"/>
        <v>-7.0798589889659036E-4</v>
      </c>
      <c r="P1131" s="67">
        <f t="shared" si="608"/>
        <v>-1.7594048420875308E-3</v>
      </c>
      <c r="Q1131" s="67">
        <f t="shared" si="608"/>
        <v>-1.1738162074810266E-3</v>
      </c>
      <c r="R1131" s="67">
        <f t="shared" si="608"/>
        <v>-2.9540275365623758E-3</v>
      </c>
      <c r="S1131" s="67">
        <f t="shared" si="608"/>
        <v>2.9034350491417421E-3</v>
      </c>
      <c r="T1131" s="67">
        <f t="shared" si="608"/>
        <v>3.1890585369635377E-3</v>
      </c>
    </row>
    <row r="1132" spans="1:20" ht="52" thickBot="1" x14ac:dyDescent="0.25">
      <c r="A1132" s="60" t="s">
        <v>24</v>
      </c>
      <c r="B1132" s="67"/>
      <c r="C1132" s="67"/>
      <c r="D1132" s="67"/>
      <c r="E1132" s="67"/>
      <c r="F1132" s="67"/>
      <c r="G1132" s="67">
        <f>G1130-B1130</f>
        <v>2.4155508817536031E-2</v>
      </c>
      <c r="H1132" s="67">
        <f t="shared" ref="H1132:K1132" si="609">H1130-C1130</f>
        <v>2.0837321797769787E-2</v>
      </c>
      <c r="I1132" s="67">
        <f t="shared" si="609"/>
        <v>1.638778120225385E-2</v>
      </c>
      <c r="J1132" s="67">
        <f t="shared" si="609"/>
        <v>1.4221818897531477E-2</v>
      </c>
      <c r="K1132" s="67">
        <f t="shared" si="609"/>
        <v>1.6253645387209026E-2</v>
      </c>
      <c r="L1132" s="67">
        <f t="shared" ref="L1132:T1132" si="610">L1130-G1130</f>
        <v>1.4805583328358948E-2</v>
      </c>
      <c r="M1132" s="67">
        <f t="shared" si="610"/>
        <v>1.6994101066463999E-2</v>
      </c>
      <c r="N1132" s="67">
        <f t="shared" si="610"/>
        <v>1.6902915186142189E-2</v>
      </c>
      <c r="O1132" s="67">
        <f t="shared" si="610"/>
        <v>1.2291421566992922E-2</v>
      </c>
      <c r="P1132" s="67">
        <f t="shared" si="610"/>
        <v>5.3267499669082397E-3</v>
      </c>
      <c r="Q1132" s="67">
        <f t="shared" si="610"/>
        <v>1.6691858787429154E-3</v>
      </c>
      <c r="R1132" s="67">
        <f t="shared" si="610"/>
        <v>-5.2854832472943175E-3</v>
      </c>
      <c r="S1132" s="67">
        <f t="shared" si="610"/>
        <v>-3.6917994358857814E-3</v>
      </c>
      <c r="T1132" s="67">
        <f t="shared" si="610"/>
        <v>2.0524499997434664E-4</v>
      </c>
    </row>
    <row r="1133" spans="1:20" ht="52" thickBot="1" x14ac:dyDescent="0.25">
      <c r="A1133" s="60" t="s">
        <v>25</v>
      </c>
      <c r="B1133" s="67"/>
      <c r="C1133" s="67"/>
      <c r="D1133" s="67"/>
      <c r="E1133" s="67"/>
      <c r="F1133" s="67"/>
      <c r="G1133" s="67"/>
      <c r="H1133" s="67"/>
      <c r="I1133" s="67"/>
      <c r="J1133" s="67"/>
      <c r="K1133" s="67"/>
      <c r="L1133" s="67">
        <f t="shared" ref="L1133:T1133" si="611">L1130-B1130</f>
        <v>3.8961092145894979E-2</v>
      </c>
      <c r="M1133" s="67">
        <f t="shared" si="611"/>
        <v>3.7831422864233785E-2</v>
      </c>
      <c r="N1133" s="67">
        <f t="shared" si="611"/>
        <v>3.3290696388396039E-2</v>
      </c>
      <c r="O1133" s="67">
        <f t="shared" si="611"/>
        <v>2.6513240464524399E-2</v>
      </c>
      <c r="P1133" s="67">
        <f t="shared" si="611"/>
        <v>2.1580395354117266E-2</v>
      </c>
      <c r="Q1133" s="67">
        <f t="shared" si="611"/>
        <v>1.6474769207101864E-2</v>
      </c>
      <c r="R1133" s="67">
        <f t="shared" si="611"/>
        <v>1.1708617819169681E-2</v>
      </c>
      <c r="S1133" s="67">
        <f t="shared" si="611"/>
        <v>1.3211115750256408E-2</v>
      </c>
      <c r="T1133" s="67">
        <f t="shared" si="611"/>
        <v>1.2496666566967268E-2</v>
      </c>
    </row>
    <row r="1134" spans="1:20" ht="16" x14ac:dyDescent="0.2">
      <c r="A1134" s="4"/>
      <c r="B1134" s="6"/>
      <c r="C1134" s="6"/>
      <c r="D1134" s="6"/>
      <c r="E1134" s="6"/>
      <c r="F1134" s="6"/>
      <c r="G1134" s="5"/>
      <c r="H1134" s="5"/>
      <c r="I1134" s="5"/>
      <c r="J1134" s="5"/>
      <c r="K1134" s="5"/>
      <c r="L1134" s="5"/>
    </row>
    <row r="1135" spans="1:20" ht="16" x14ac:dyDescent="0.2">
      <c r="A1135" s="7" t="s">
        <v>135</v>
      </c>
      <c r="B1135" s="7"/>
      <c r="C1135" s="7"/>
      <c r="D1135" s="7"/>
      <c r="E1135" s="7"/>
      <c r="F1135" s="7"/>
      <c r="G1135" s="8"/>
      <c r="H1135" s="8"/>
      <c r="I1135" s="8"/>
      <c r="J1135" s="8"/>
      <c r="K1135" s="8"/>
      <c r="L1135" s="8"/>
      <c r="M1135" s="9"/>
    </row>
    <row r="1136" spans="1:20" ht="17" thickBot="1" x14ac:dyDescent="0.25">
      <c r="A1136" s="10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9"/>
    </row>
    <row r="1137" spans="1:21" ht="35" thickBot="1" x14ac:dyDescent="0.25">
      <c r="A1137" s="70" t="s">
        <v>44</v>
      </c>
      <c r="B1137" s="54" t="s">
        <v>0</v>
      </c>
      <c r="C1137" s="54" t="s">
        <v>1</v>
      </c>
      <c r="D1137" s="54" t="s">
        <v>2</v>
      </c>
      <c r="E1137" s="54" t="s">
        <v>3</v>
      </c>
      <c r="F1137" s="54" t="s">
        <v>4</v>
      </c>
      <c r="G1137" s="54" t="s">
        <v>5</v>
      </c>
      <c r="H1137" s="54" t="s">
        <v>6</v>
      </c>
      <c r="I1137" s="54" t="s">
        <v>7</v>
      </c>
      <c r="J1137" s="54" t="s">
        <v>8</v>
      </c>
      <c r="K1137" s="54" t="s">
        <v>9</v>
      </c>
      <c r="L1137" s="54" t="s">
        <v>10</v>
      </c>
      <c r="M1137" s="54" t="s">
        <v>66</v>
      </c>
      <c r="N1137" s="54" t="s">
        <v>75</v>
      </c>
      <c r="O1137" s="54" t="s">
        <v>76</v>
      </c>
      <c r="P1137" s="54" t="s">
        <v>77</v>
      </c>
      <c r="Q1137" s="54" t="s">
        <v>78</v>
      </c>
      <c r="R1137" s="54" t="s">
        <v>79</v>
      </c>
      <c r="S1137" s="54" t="s">
        <v>81</v>
      </c>
      <c r="T1137" s="54" t="s">
        <v>87</v>
      </c>
      <c r="U1137" s="70" t="s">
        <v>52</v>
      </c>
    </row>
    <row r="1138" spans="1:21" ht="18" thickBot="1" x14ac:dyDescent="0.25">
      <c r="A1138" s="71" t="s">
        <v>28</v>
      </c>
      <c r="B1138" s="72"/>
      <c r="C1138" s="72">
        <f t="shared" ref="C1138:K1138" si="612">-C1108</f>
        <v>-186</v>
      </c>
      <c r="D1138" s="72">
        <f t="shared" si="612"/>
        <v>-204</v>
      </c>
      <c r="E1138" s="72">
        <f t="shared" si="612"/>
        <v>-216</v>
      </c>
      <c r="F1138" s="72">
        <f t="shared" si="612"/>
        <v>-204</v>
      </c>
      <c r="G1138" s="72">
        <f t="shared" si="612"/>
        <v>-204</v>
      </c>
      <c r="H1138" s="72">
        <f t="shared" si="612"/>
        <v>-203</v>
      </c>
      <c r="I1138" s="72">
        <f t="shared" si="612"/>
        <v>-203</v>
      </c>
      <c r="J1138" s="72">
        <f t="shared" si="612"/>
        <v>-207</v>
      </c>
      <c r="K1138" s="72">
        <f t="shared" si="612"/>
        <v>-220</v>
      </c>
      <c r="L1138" s="72">
        <f t="shared" ref="L1138:Q1138" si="613">-L1108</f>
        <v>-230</v>
      </c>
      <c r="M1138" s="72">
        <f t="shared" si="613"/>
        <v>-218</v>
      </c>
      <c r="N1138" s="72">
        <f t="shared" si="613"/>
        <v>-220</v>
      </c>
      <c r="O1138" s="72">
        <f t="shared" si="613"/>
        <v>-215</v>
      </c>
      <c r="P1138" s="72">
        <f t="shared" si="613"/>
        <v>-200</v>
      </c>
      <c r="Q1138" s="72">
        <f t="shared" si="613"/>
        <v>-198</v>
      </c>
      <c r="R1138" s="72">
        <f t="shared" ref="R1138:S1138" si="614">-R1108</f>
        <v>-196</v>
      </c>
      <c r="S1138" s="72">
        <f t="shared" si="614"/>
        <v>-196</v>
      </c>
      <c r="T1138" s="76">
        <f t="shared" ref="T1138" si="615">-T1108</f>
        <v>-197</v>
      </c>
      <c r="U1138" s="72">
        <f t="shared" ref="U1138:U1152" si="616">_xlfn.AGGREGATE(1,6,C1138:S1138)</f>
        <v>-207.05882352941177</v>
      </c>
    </row>
    <row r="1139" spans="1:21" ht="18" thickBot="1" x14ac:dyDescent="0.25">
      <c r="A1139" s="78">
        <v>1</v>
      </c>
      <c r="B1139" s="48" t="s">
        <v>53</v>
      </c>
      <c r="C1139" s="79">
        <f t="shared" ref="C1139:T1150" si="617">B1108-C1109</f>
        <v>-23</v>
      </c>
      <c r="D1139" s="79">
        <f t="shared" si="617"/>
        <v>-21</v>
      </c>
      <c r="E1139" s="79">
        <f t="shared" si="617"/>
        <v>3</v>
      </c>
      <c r="F1139" s="79">
        <f t="shared" si="617"/>
        <v>10</v>
      </c>
      <c r="G1139" s="79">
        <f t="shared" si="617"/>
        <v>4</v>
      </c>
      <c r="H1139" s="72">
        <f t="shared" si="617"/>
        <v>5</v>
      </c>
      <c r="I1139" s="72">
        <f t="shared" si="617"/>
        <v>10</v>
      </c>
      <c r="J1139" s="72">
        <f t="shared" si="617"/>
        <v>-12</v>
      </c>
      <c r="K1139" s="72">
        <f t="shared" si="617"/>
        <v>-17</v>
      </c>
      <c r="L1139" s="72">
        <f t="shared" si="617"/>
        <v>-9</v>
      </c>
      <c r="M1139" s="72">
        <f t="shared" ref="M1139:R1139" si="618">L1108-M1109</f>
        <v>-13</v>
      </c>
      <c r="N1139" s="72">
        <f t="shared" si="618"/>
        <v>-8</v>
      </c>
      <c r="O1139" s="72">
        <f t="shared" si="618"/>
        <v>-22</v>
      </c>
      <c r="P1139" s="72">
        <f t="shared" si="618"/>
        <v>-5</v>
      </c>
      <c r="Q1139" s="72">
        <f t="shared" si="618"/>
        <v>-13</v>
      </c>
      <c r="R1139" s="72">
        <f t="shared" si="618"/>
        <v>-15</v>
      </c>
      <c r="S1139" s="72">
        <f t="shared" ref="S1139:T1139" si="619">R1108-S1109</f>
        <v>-14</v>
      </c>
      <c r="T1139" s="76">
        <f t="shared" si="619"/>
        <v>-12</v>
      </c>
      <c r="U1139" s="72">
        <f t="shared" si="616"/>
        <v>-8.235294117647058</v>
      </c>
    </row>
    <row r="1140" spans="1:21" ht="18" thickBot="1" x14ac:dyDescent="0.25">
      <c r="A1140" s="78">
        <v>2</v>
      </c>
      <c r="B1140" s="48" t="s">
        <v>53</v>
      </c>
      <c r="C1140" s="79">
        <f t="shared" si="617"/>
        <v>20</v>
      </c>
      <c r="D1140" s="79">
        <f t="shared" si="617"/>
        <v>16</v>
      </c>
      <c r="E1140" s="79">
        <f t="shared" si="617"/>
        <v>15</v>
      </c>
      <c r="F1140" s="79">
        <f t="shared" si="617"/>
        <v>9</v>
      </c>
      <c r="G1140" s="79">
        <f t="shared" si="617"/>
        <v>7</v>
      </c>
      <c r="H1140" s="72">
        <f t="shared" si="617"/>
        <v>7</v>
      </c>
      <c r="I1140" s="72">
        <f t="shared" si="617"/>
        <v>14</v>
      </c>
      <c r="J1140" s="72">
        <f t="shared" si="617"/>
        <v>14</v>
      </c>
      <c r="K1140" s="72">
        <f t="shared" si="617"/>
        <v>14</v>
      </c>
      <c r="L1140" s="72">
        <f t="shared" si="617"/>
        <v>18</v>
      </c>
      <c r="M1140" s="72">
        <f t="shared" si="617"/>
        <v>21</v>
      </c>
      <c r="N1140" s="72">
        <f t="shared" si="617"/>
        <v>17</v>
      </c>
      <c r="O1140" s="72">
        <f t="shared" si="617"/>
        <v>13</v>
      </c>
      <c r="P1140" s="72">
        <f t="shared" si="617"/>
        <v>24</v>
      </c>
      <c r="Q1140" s="72">
        <f t="shared" si="617"/>
        <v>16</v>
      </c>
      <c r="R1140" s="72">
        <f t="shared" si="617"/>
        <v>11</v>
      </c>
      <c r="S1140" s="72">
        <f t="shared" si="617"/>
        <v>12</v>
      </c>
      <c r="T1140" s="76">
        <f t="shared" si="617"/>
        <v>12</v>
      </c>
      <c r="U1140" s="72">
        <f t="shared" si="616"/>
        <v>14.588235294117647</v>
      </c>
    </row>
    <row r="1141" spans="1:21" ht="18" thickBot="1" x14ac:dyDescent="0.25">
      <c r="A1141" s="78">
        <v>3</v>
      </c>
      <c r="B1141" s="48" t="s">
        <v>53</v>
      </c>
      <c r="C1141" s="79">
        <f t="shared" si="617"/>
        <v>12</v>
      </c>
      <c r="D1141" s="79">
        <f t="shared" si="617"/>
        <v>7</v>
      </c>
      <c r="E1141" s="79">
        <f t="shared" si="617"/>
        <v>11</v>
      </c>
      <c r="F1141" s="79">
        <f t="shared" si="617"/>
        <v>18</v>
      </c>
      <c r="G1141" s="79">
        <f t="shared" si="617"/>
        <v>8</v>
      </c>
      <c r="H1141" s="72">
        <f t="shared" si="617"/>
        <v>11</v>
      </c>
      <c r="I1141" s="72">
        <f t="shared" si="617"/>
        <v>22</v>
      </c>
      <c r="J1141" s="72">
        <f t="shared" si="617"/>
        <v>2</v>
      </c>
      <c r="K1141" s="72">
        <f t="shared" si="617"/>
        <v>9</v>
      </c>
      <c r="L1141" s="72">
        <f t="shared" si="617"/>
        <v>9</v>
      </c>
      <c r="M1141" s="72">
        <f t="shared" ref="M1141:R1141" si="620">L1110-M1111</f>
        <v>10</v>
      </c>
      <c r="N1141" s="72">
        <f t="shared" si="620"/>
        <v>4</v>
      </c>
      <c r="O1141" s="72">
        <f t="shared" si="620"/>
        <v>13</v>
      </c>
      <c r="P1141" s="72">
        <f t="shared" si="620"/>
        <v>13</v>
      </c>
      <c r="Q1141" s="72">
        <f t="shared" si="620"/>
        <v>16</v>
      </c>
      <c r="R1141" s="72">
        <f t="shared" si="620"/>
        <v>14</v>
      </c>
      <c r="S1141" s="72">
        <f t="shared" ref="S1141:T1141" si="621">R1110-S1111</f>
        <v>13</v>
      </c>
      <c r="T1141" s="76">
        <f t="shared" si="621"/>
        <v>18</v>
      </c>
      <c r="U1141" s="72">
        <f t="shared" si="616"/>
        <v>11.294117647058824</v>
      </c>
    </row>
    <row r="1142" spans="1:21" ht="18" thickBot="1" x14ac:dyDescent="0.25">
      <c r="A1142" s="78">
        <v>4</v>
      </c>
      <c r="B1142" s="48" t="s">
        <v>53</v>
      </c>
      <c r="C1142" s="79">
        <f t="shared" si="617"/>
        <v>5</v>
      </c>
      <c r="D1142" s="79">
        <f t="shared" si="617"/>
        <v>5</v>
      </c>
      <c r="E1142" s="79">
        <f t="shared" si="617"/>
        <v>8</v>
      </c>
      <c r="F1142" s="79">
        <f t="shared" si="617"/>
        <v>12</v>
      </c>
      <c r="G1142" s="79">
        <f t="shared" si="617"/>
        <v>21</v>
      </c>
      <c r="H1142" s="72">
        <f t="shared" si="617"/>
        <v>12</v>
      </c>
      <c r="I1142" s="72">
        <f t="shared" si="617"/>
        <v>15</v>
      </c>
      <c r="J1142" s="72">
        <f t="shared" si="617"/>
        <v>10</v>
      </c>
      <c r="K1142" s="72">
        <f t="shared" si="617"/>
        <v>6</v>
      </c>
      <c r="L1142" s="72">
        <f t="shared" si="617"/>
        <v>5</v>
      </c>
      <c r="M1142" s="72">
        <f t="shared" si="617"/>
        <v>15</v>
      </c>
      <c r="N1142" s="72">
        <f t="shared" si="617"/>
        <v>18</v>
      </c>
      <c r="O1142" s="72">
        <f t="shared" si="617"/>
        <v>16</v>
      </c>
      <c r="P1142" s="72">
        <f t="shared" si="617"/>
        <v>10</v>
      </c>
      <c r="Q1142" s="72">
        <f t="shared" si="617"/>
        <v>14</v>
      </c>
      <c r="R1142" s="72">
        <f t="shared" si="617"/>
        <v>15</v>
      </c>
      <c r="S1142" s="72">
        <f t="shared" si="617"/>
        <v>19</v>
      </c>
      <c r="T1142" s="76">
        <f t="shared" si="617"/>
        <v>17</v>
      </c>
      <c r="U1142" s="72">
        <f t="shared" si="616"/>
        <v>12.117647058823529</v>
      </c>
    </row>
    <row r="1143" spans="1:21" ht="18" thickBot="1" x14ac:dyDescent="0.25">
      <c r="A1143" s="78">
        <v>5</v>
      </c>
      <c r="B1143" s="48" t="s">
        <v>53</v>
      </c>
      <c r="C1143" s="79">
        <f t="shared" si="617"/>
        <v>4</v>
      </c>
      <c r="D1143" s="79">
        <f t="shared" si="617"/>
        <v>7</v>
      </c>
      <c r="E1143" s="79">
        <f t="shared" si="617"/>
        <v>9</v>
      </c>
      <c r="F1143" s="79">
        <f t="shared" si="617"/>
        <v>5</v>
      </c>
      <c r="G1143" s="79">
        <f t="shared" si="617"/>
        <v>7</v>
      </c>
      <c r="H1143" s="72">
        <f t="shared" si="617"/>
        <v>4</v>
      </c>
      <c r="I1143" s="72">
        <f t="shared" si="617"/>
        <v>7</v>
      </c>
      <c r="J1143" s="72">
        <f t="shared" si="617"/>
        <v>9</v>
      </c>
      <c r="K1143" s="72">
        <f t="shared" si="617"/>
        <v>12</v>
      </c>
      <c r="L1143" s="72">
        <f t="shared" si="617"/>
        <v>11</v>
      </c>
      <c r="M1143" s="72">
        <f t="shared" ref="M1143:R1143" si="622">L1112-M1113</f>
        <v>11</v>
      </c>
      <c r="N1143" s="72">
        <f t="shared" si="622"/>
        <v>12</v>
      </c>
      <c r="O1143" s="72">
        <f t="shared" si="622"/>
        <v>11</v>
      </c>
      <c r="P1143" s="72">
        <f t="shared" si="622"/>
        <v>11</v>
      </c>
      <c r="Q1143" s="72">
        <f t="shared" si="622"/>
        <v>14</v>
      </c>
      <c r="R1143" s="72">
        <f t="shared" si="622"/>
        <v>9</v>
      </c>
      <c r="S1143" s="72">
        <f t="shared" ref="S1143:T1143" si="623">R1112-S1113</f>
        <v>13</v>
      </c>
      <c r="T1143" s="76">
        <f t="shared" si="623"/>
        <v>11</v>
      </c>
      <c r="U1143" s="72">
        <f t="shared" si="616"/>
        <v>9.1764705882352935</v>
      </c>
    </row>
    <row r="1144" spans="1:21" ht="18" thickBot="1" x14ac:dyDescent="0.25">
      <c r="A1144" s="78">
        <v>6</v>
      </c>
      <c r="B1144" s="48" t="s">
        <v>53</v>
      </c>
      <c r="C1144" s="79">
        <f t="shared" si="617"/>
        <v>-49</v>
      </c>
      <c r="D1144" s="79">
        <f t="shared" si="617"/>
        <v>-59</v>
      </c>
      <c r="E1144" s="79">
        <f t="shared" si="617"/>
        <v>-72</v>
      </c>
      <c r="F1144" s="79">
        <f t="shared" si="617"/>
        <v>-64</v>
      </c>
      <c r="G1144" s="79">
        <f t="shared" si="617"/>
        <v>-54</v>
      </c>
      <c r="H1144" s="72">
        <f t="shared" si="617"/>
        <v>-71</v>
      </c>
      <c r="I1144" s="72">
        <f t="shared" si="617"/>
        <v>-52</v>
      </c>
      <c r="J1144" s="72">
        <f t="shared" si="617"/>
        <v>-78</v>
      </c>
      <c r="K1144" s="72">
        <f t="shared" si="617"/>
        <v>-64</v>
      </c>
      <c r="L1144" s="72">
        <f t="shared" si="617"/>
        <v>-66</v>
      </c>
      <c r="M1144" s="72">
        <f t="shared" si="617"/>
        <v>-77</v>
      </c>
      <c r="N1144" s="72">
        <f t="shared" si="617"/>
        <v>-73</v>
      </c>
      <c r="O1144" s="72">
        <f t="shared" si="617"/>
        <v>-56</v>
      </c>
      <c r="P1144" s="72">
        <f t="shared" si="617"/>
        <v>-60</v>
      </c>
      <c r="Q1144" s="72">
        <f t="shared" si="617"/>
        <v>-68</v>
      </c>
      <c r="R1144" s="72">
        <f t="shared" si="617"/>
        <v>-54</v>
      </c>
      <c r="S1144" s="72">
        <f t="shared" si="617"/>
        <v>-58</v>
      </c>
      <c r="T1144" s="76">
        <f t="shared" si="617"/>
        <v>-53</v>
      </c>
      <c r="U1144" s="72">
        <f t="shared" si="616"/>
        <v>-63.235294117647058</v>
      </c>
    </row>
    <row r="1145" spans="1:21" ht="18" thickBot="1" x14ac:dyDescent="0.25">
      <c r="A1145" s="78">
        <v>7</v>
      </c>
      <c r="B1145" s="48" t="s">
        <v>53</v>
      </c>
      <c r="C1145" s="79">
        <f t="shared" si="617"/>
        <v>19</v>
      </c>
      <c r="D1145" s="79">
        <f t="shared" si="617"/>
        <v>6</v>
      </c>
      <c r="E1145" s="79">
        <f t="shared" si="617"/>
        <v>14</v>
      </c>
      <c r="F1145" s="79">
        <f t="shared" si="617"/>
        <v>14</v>
      </c>
      <c r="G1145" s="79">
        <f t="shared" si="617"/>
        <v>3</v>
      </c>
      <c r="H1145" s="72">
        <f t="shared" si="617"/>
        <v>8</v>
      </c>
      <c r="I1145" s="72">
        <f t="shared" si="617"/>
        <v>21</v>
      </c>
      <c r="J1145" s="72">
        <f t="shared" si="617"/>
        <v>7</v>
      </c>
      <c r="K1145" s="72">
        <f t="shared" si="617"/>
        <v>14</v>
      </c>
      <c r="L1145" s="72">
        <f t="shared" si="617"/>
        <v>10</v>
      </c>
      <c r="M1145" s="72">
        <f t="shared" si="617"/>
        <v>11</v>
      </c>
      <c r="N1145" s="72">
        <f t="shared" si="617"/>
        <v>14</v>
      </c>
      <c r="O1145" s="72">
        <f t="shared" si="617"/>
        <v>16</v>
      </c>
      <c r="P1145" s="72">
        <f t="shared" si="617"/>
        <v>9</v>
      </c>
      <c r="Q1145" s="72">
        <f t="shared" si="617"/>
        <v>15</v>
      </c>
      <c r="R1145" s="72">
        <f t="shared" si="617"/>
        <v>6</v>
      </c>
      <c r="S1145" s="72">
        <f t="shared" si="617"/>
        <v>14</v>
      </c>
      <c r="T1145" s="76">
        <f t="shared" si="617"/>
        <v>24</v>
      </c>
      <c r="U1145" s="72">
        <f t="shared" si="616"/>
        <v>11.823529411764707</v>
      </c>
    </row>
    <row r="1146" spans="1:21" ht="18" thickBot="1" x14ac:dyDescent="0.25">
      <c r="A1146" s="78">
        <v>8</v>
      </c>
      <c r="B1146" s="48" t="s">
        <v>53</v>
      </c>
      <c r="C1146" s="79">
        <f t="shared" si="617"/>
        <v>38</v>
      </c>
      <c r="D1146" s="79">
        <f t="shared" si="617"/>
        <v>18</v>
      </c>
      <c r="E1146" s="79">
        <f t="shared" si="617"/>
        <v>25</v>
      </c>
      <c r="F1146" s="79">
        <f t="shared" si="617"/>
        <v>36</v>
      </c>
      <c r="G1146" s="79">
        <f t="shared" si="617"/>
        <v>42</v>
      </c>
      <c r="H1146" s="72">
        <f t="shared" si="617"/>
        <v>66</v>
      </c>
      <c r="I1146" s="72">
        <f t="shared" si="617"/>
        <v>58</v>
      </c>
      <c r="J1146" s="72">
        <f t="shared" si="617"/>
        <v>75</v>
      </c>
      <c r="K1146" s="72">
        <f t="shared" si="617"/>
        <v>73</v>
      </c>
      <c r="L1146" s="72">
        <f t="shared" si="617"/>
        <v>88</v>
      </c>
      <c r="M1146" s="72">
        <f t="shared" si="617"/>
        <v>82</v>
      </c>
      <c r="N1146" s="72">
        <f t="shared" si="617"/>
        <v>90</v>
      </c>
      <c r="O1146" s="72">
        <f t="shared" si="617"/>
        <v>83</v>
      </c>
      <c r="P1146" s="72">
        <f t="shared" si="617"/>
        <v>96</v>
      </c>
      <c r="Q1146" s="72">
        <f t="shared" si="617"/>
        <v>87</v>
      </c>
      <c r="R1146" s="72">
        <f t="shared" si="617"/>
        <v>97</v>
      </c>
      <c r="S1146" s="72">
        <f t="shared" si="617"/>
        <v>88</v>
      </c>
      <c r="T1146" s="76">
        <f t="shared" si="617"/>
        <v>74</v>
      </c>
      <c r="U1146" s="72">
        <f t="shared" si="616"/>
        <v>67.17647058823529</v>
      </c>
    </row>
    <row r="1147" spans="1:21" ht="18" thickBot="1" x14ac:dyDescent="0.25">
      <c r="A1147" s="78">
        <v>9</v>
      </c>
      <c r="B1147" s="48" t="s">
        <v>53</v>
      </c>
      <c r="C1147" s="79">
        <f t="shared" si="617"/>
        <v>6</v>
      </c>
      <c r="D1147" s="79">
        <f t="shared" si="617"/>
        <v>3</v>
      </c>
      <c r="E1147" s="79">
        <f t="shared" si="617"/>
        <v>2</v>
      </c>
      <c r="F1147" s="79">
        <f t="shared" si="617"/>
        <v>13</v>
      </c>
      <c r="G1147" s="79">
        <f t="shared" si="617"/>
        <v>14</v>
      </c>
      <c r="H1147" s="72">
        <f t="shared" si="617"/>
        <v>11</v>
      </c>
      <c r="I1147" s="72">
        <f t="shared" si="617"/>
        <v>6</v>
      </c>
      <c r="J1147" s="72">
        <f t="shared" si="617"/>
        <v>13</v>
      </c>
      <c r="K1147" s="72">
        <f t="shared" si="617"/>
        <v>10</v>
      </c>
      <c r="L1147" s="72">
        <f t="shared" si="617"/>
        <v>10</v>
      </c>
      <c r="M1147" s="72">
        <f t="shared" si="617"/>
        <v>2</v>
      </c>
      <c r="N1147" s="72">
        <f t="shared" si="617"/>
        <v>7</v>
      </c>
      <c r="O1147" s="72">
        <f t="shared" si="617"/>
        <v>12</v>
      </c>
      <c r="P1147" s="72">
        <f t="shared" si="617"/>
        <v>6</v>
      </c>
      <c r="Q1147" s="72">
        <f t="shared" si="617"/>
        <v>9</v>
      </c>
      <c r="R1147" s="72">
        <f t="shared" si="617"/>
        <v>12</v>
      </c>
      <c r="S1147" s="72">
        <f t="shared" si="617"/>
        <v>12</v>
      </c>
      <c r="T1147" s="76">
        <f t="shared" si="617"/>
        <v>6</v>
      </c>
      <c r="U1147" s="72">
        <f t="shared" si="616"/>
        <v>8.7058823529411757</v>
      </c>
    </row>
    <row r="1148" spans="1:21" ht="18" thickBot="1" x14ac:dyDescent="0.25">
      <c r="A1148" s="78">
        <v>10</v>
      </c>
      <c r="B1148" s="48" t="s">
        <v>53</v>
      </c>
      <c r="C1148" s="79">
        <f t="shared" si="617"/>
        <v>6</v>
      </c>
      <c r="D1148" s="79">
        <f t="shared" si="617"/>
        <v>2</v>
      </c>
      <c r="E1148" s="79">
        <f t="shared" si="617"/>
        <v>4</v>
      </c>
      <c r="F1148" s="79">
        <f t="shared" si="617"/>
        <v>9</v>
      </c>
      <c r="G1148" s="79">
        <f t="shared" si="617"/>
        <v>12</v>
      </c>
      <c r="H1148" s="72">
        <f t="shared" si="617"/>
        <v>5</v>
      </c>
      <c r="I1148" s="72">
        <f t="shared" si="617"/>
        <v>14</v>
      </c>
      <c r="J1148" s="72">
        <f t="shared" si="617"/>
        <v>12</v>
      </c>
      <c r="K1148" s="72">
        <f t="shared" si="617"/>
        <v>6</v>
      </c>
      <c r="L1148" s="72">
        <f t="shared" si="617"/>
        <v>8</v>
      </c>
      <c r="M1148" s="72">
        <f t="shared" si="617"/>
        <v>1</v>
      </c>
      <c r="N1148" s="72">
        <f t="shared" si="617"/>
        <v>2</v>
      </c>
      <c r="O1148" s="72">
        <f t="shared" si="617"/>
        <v>7</v>
      </c>
      <c r="P1148" s="72">
        <f t="shared" si="617"/>
        <v>2</v>
      </c>
      <c r="Q1148" s="72">
        <f t="shared" si="617"/>
        <v>13</v>
      </c>
      <c r="R1148" s="72">
        <f t="shared" si="617"/>
        <v>-1</v>
      </c>
      <c r="S1148" s="72">
        <f t="shared" si="617"/>
        <v>0</v>
      </c>
      <c r="T1148" s="76">
        <f t="shared" si="617"/>
        <v>3</v>
      </c>
      <c r="U1148" s="72">
        <f t="shared" si="616"/>
        <v>6</v>
      </c>
    </row>
    <row r="1149" spans="1:21" ht="18" thickBot="1" x14ac:dyDescent="0.25">
      <c r="A1149" s="78">
        <v>11</v>
      </c>
      <c r="B1149" s="48" t="s">
        <v>53</v>
      </c>
      <c r="C1149" s="79">
        <f t="shared" si="617"/>
        <v>4</v>
      </c>
      <c r="D1149" s="79">
        <f t="shared" si="617"/>
        <v>6</v>
      </c>
      <c r="E1149" s="79">
        <f t="shared" si="617"/>
        <v>-4</v>
      </c>
      <c r="F1149" s="79">
        <f t="shared" si="617"/>
        <v>3</v>
      </c>
      <c r="G1149" s="79">
        <f t="shared" si="617"/>
        <v>5</v>
      </c>
      <c r="H1149" s="72">
        <f t="shared" si="617"/>
        <v>5</v>
      </c>
      <c r="I1149" s="72">
        <f t="shared" si="617"/>
        <v>2</v>
      </c>
      <c r="J1149" s="72">
        <f t="shared" si="617"/>
        <v>3</v>
      </c>
      <c r="K1149" s="72">
        <f t="shared" si="617"/>
        <v>2</v>
      </c>
      <c r="L1149" s="72">
        <f t="shared" si="617"/>
        <v>5</v>
      </c>
      <c r="M1149" s="72">
        <f t="shared" si="617"/>
        <v>1</v>
      </c>
      <c r="N1149" s="72">
        <f t="shared" si="617"/>
        <v>4</v>
      </c>
      <c r="O1149" s="72">
        <f t="shared" si="617"/>
        <v>6</v>
      </c>
      <c r="P1149" s="72">
        <f t="shared" si="617"/>
        <v>0</v>
      </c>
      <c r="Q1149" s="72">
        <f t="shared" si="617"/>
        <v>1</v>
      </c>
      <c r="R1149" s="72">
        <f t="shared" si="617"/>
        <v>4</v>
      </c>
      <c r="S1149" s="72">
        <f t="shared" si="617"/>
        <v>1</v>
      </c>
      <c r="T1149" s="76">
        <f t="shared" si="617"/>
        <v>8</v>
      </c>
      <c r="U1149" s="72">
        <f t="shared" si="616"/>
        <v>2.8235294117647061</v>
      </c>
    </row>
    <row r="1150" spans="1:21" ht="18" thickBot="1" x14ac:dyDescent="0.25">
      <c r="A1150" s="78">
        <v>12</v>
      </c>
      <c r="B1150" s="48" t="s">
        <v>53</v>
      </c>
      <c r="C1150" s="79">
        <f t="shared" si="617"/>
        <v>2</v>
      </c>
      <c r="D1150" s="79">
        <f t="shared" si="617"/>
        <v>3</v>
      </c>
      <c r="E1150" s="79">
        <f t="shared" si="617"/>
        <v>-1</v>
      </c>
      <c r="F1150" s="79">
        <f t="shared" si="617"/>
        <v>5</v>
      </c>
      <c r="G1150" s="79">
        <f t="shared" si="617"/>
        <v>2</v>
      </c>
      <c r="H1150" s="72">
        <f t="shared" si="617"/>
        <v>2</v>
      </c>
      <c r="I1150" s="72">
        <f t="shared" si="617"/>
        <v>1</v>
      </c>
      <c r="J1150" s="72">
        <f t="shared" si="617"/>
        <v>5</v>
      </c>
      <c r="K1150" s="72">
        <f t="shared" si="617"/>
        <v>1</v>
      </c>
      <c r="L1150" s="72">
        <f t="shared" si="617"/>
        <v>3</v>
      </c>
      <c r="M1150" s="72">
        <f t="shared" si="617"/>
        <v>3</v>
      </c>
      <c r="N1150" s="72">
        <f t="shared" si="617"/>
        <v>4</v>
      </c>
      <c r="O1150" s="72">
        <f t="shared" si="617"/>
        <v>5</v>
      </c>
      <c r="P1150" s="72">
        <f t="shared" si="617"/>
        <v>5</v>
      </c>
      <c r="Q1150" s="72">
        <f t="shared" si="617"/>
        <v>5</v>
      </c>
      <c r="R1150" s="72">
        <f t="shared" si="617"/>
        <v>2</v>
      </c>
      <c r="S1150" s="72">
        <f t="shared" si="617"/>
        <v>5</v>
      </c>
      <c r="T1150" s="76">
        <f t="shared" si="617"/>
        <v>-36</v>
      </c>
      <c r="U1150" s="72">
        <f t="shared" si="616"/>
        <v>3.0588235294117645</v>
      </c>
    </row>
    <row r="1151" spans="1:21" ht="18" thickBot="1" x14ac:dyDescent="0.25">
      <c r="A1151" s="47" t="s">
        <v>47</v>
      </c>
      <c r="B1151" s="48" t="s">
        <v>59</v>
      </c>
      <c r="C1151" s="75" t="s">
        <v>46</v>
      </c>
      <c r="D1151" s="75" t="s">
        <v>46</v>
      </c>
      <c r="E1151" s="75" t="s">
        <v>46</v>
      </c>
      <c r="F1151" s="75">
        <f t="shared" ref="F1151:T1151" si="624">B1109-F1113</f>
        <v>40</v>
      </c>
      <c r="G1151" s="75">
        <f t="shared" si="624"/>
        <v>46</v>
      </c>
      <c r="H1151" s="75">
        <f t="shared" si="624"/>
        <v>58</v>
      </c>
      <c r="I1151" s="75">
        <f t="shared" si="624"/>
        <v>36</v>
      </c>
      <c r="J1151" s="75">
        <f t="shared" si="624"/>
        <v>42</v>
      </c>
      <c r="K1151" s="75">
        <f t="shared" si="624"/>
        <v>51</v>
      </c>
      <c r="L1151" s="75">
        <f t="shared" si="624"/>
        <v>33</v>
      </c>
      <c r="M1151" s="75">
        <f t="shared" si="624"/>
        <v>39</v>
      </c>
      <c r="N1151" s="75">
        <f t="shared" si="624"/>
        <v>50</v>
      </c>
      <c r="O1151" s="75">
        <f t="shared" si="624"/>
        <v>57</v>
      </c>
      <c r="P1151" s="75">
        <f t="shared" si="624"/>
        <v>52</v>
      </c>
      <c r="Q1151" s="75">
        <f t="shared" si="624"/>
        <v>54</v>
      </c>
      <c r="R1151" s="75">
        <f t="shared" si="624"/>
        <v>49</v>
      </c>
      <c r="S1151" s="75">
        <f t="shared" si="624"/>
        <v>68</v>
      </c>
      <c r="T1151" s="106">
        <f t="shared" si="624"/>
        <v>60</v>
      </c>
      <c r="U1151" s="72">
        <f t="shared" si="616"/>
        <v>48.214285714285715</v>
      </c>
    </row>
    <row r="1152" spans="1:21" ht="18" thickBot="1" x14ac:dyDescent="0.25">
      <c r="A1152" s="47" t="s">
        <v>54</v>
      </c>
      <c r="B1152" s="48" t="s">
        <v>59</v>
      </c>
      <c r="C1152" s="75" t="s">
        <v>46</v>
      </c>
      <c r="D1152" s="75" t="s">
        <v>46</v>
      </c>
      <c r="E1152" s="75" t="s">
        <v>46</v>
      </c>
      <c r="F1152" s="75" t="s">
        <v>46</v>
      </c>
      <c r="G1152" s="75">
        <f t="shared" ref="G1152:T1152" si="625">B1115-G1120</f>
        <v>50</v>
      </c>
      <c r="H1152" s="75">
        <f t="shared" si="625"/>
        <v>36</v>
      </c>
      <c r="I1152" s="75">
        <f t="shared" si="625"/>
        <v>56</v>
      </c>
      <c r="J1152" s="75">
        <f t="shared" si="625"/>
        <v>62</v>
      </c>
      <c r="K1152" s="75">
        <f t="shared" si="625"/>
        <v>71</v>
      </c>
      <c r="L1152" s="75">
        <f t="shared" si="625"/>
        <v>89</v>
      </c>
      <c r="M1152" s="75">
        <f t="shared" si="625"/>
        <v>85</v>
      </c>
      <c r="N1152" s="75">
        <f t="shared" si="625"/>
        <v>98</v>
      </c>
      <c r="O1152" s="75">
        <f t="shared" si="625"/>
        <v>93</v>
      </c>
      <c r="P1152" s="75">
        <f t="shared" si="625"/>
        <v>103</v>
      </c>
      <c r="Q1152" s="75">
        <f t="shared" si="625"/>
        <v>101</v>
      </c>
      <c r="R1152" s="75">
        <f t="shared" si="625"/>
        <v>107</v>
      </c>
      <c r="S1152" s="75">
        <f t="shared" si="625"/>
        <v>111</v>
      </c>
      <c r="T1152" s="106">
        <f t="shared" si="625"/>
        <v>69</v>
      </c>
      <c r="U1152" s="72">
        <f t="shared" si="616"/>
        <v>81.692307692307693</v>
      </c>
    </row>
    <row r="1153" spans="1:21" ht="16" x14ac:dyDescent="0.2">
      <c r="A1153" s="32"/>
      <c r="B1153" s="33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</row>
    <row r="1154" spans="1:21" ht="16" x14ac:dyDescent="0.2">
      <c r="A1154" s="7" t="s">
        <v>136</v>
      </c>
      <c r="B1154" s="7"/>
      <c r="C1154" s="7"/>
      <c r="D1154" s="7"/>
      <c r="E1154" s="7"/>
      <c r="F1154" s="7"/>
      <c r="G1154" s="7"/>
      <c r="H1154" s="8"/>
      <c r="I1154" s="8"/>
      <c r="J1154" s="8"/>
      <c r="K1154" s="8"/>
      <c r="L1154" s="8"/>
      <c r="M1154" s="9"/>
    </row>
    <row r="1155" spans="1:21" ht="17" thickBot="1" x14ac:dyDescent="0.25">
      <c r="A1155" s="10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9"/>
    </row>
    <row r="1156" spans="1:21" ht="35" thickBot="1" x14ac:dyDescent="0.25">
      <c r="A1156" s="80" t="s">
        <v>44</v>
      </c>
      <c r="B1156" s="54" t="s">
        <v>0</v>
      </c>
      <c r="C1156" s="54" t="s">
        <v>1</v>
      </c>
      <c r="D1156" s="54" t="s">
        <v>2</v>
      </c>
      <c r="E1156" s="54" t="s">
        <v>3</v>
      </c>
      <c r="F1156" s="54" t="s">
        <v>4</v>
      </c>
      <c r="G1156" s="54" t="s">
        <v>5</v>
      </c>
      <c r="H1156" s="54" t="s">
        <v>6</v>
      </c>
      <c r="I1156" s="54" t="s">
        <v>7</v>
      </c>
      <c r="J1156" s="54" t="s">
        <v>8</v>
      </c>
      <c r="K1156" s="54" t="s">
        <v>9</v>
      </c>
      <c r="L1156" s="54" t="s">
        <v>10</v>
      </c>
      <c r="M1156" s="54" t="s">
        <v>66</v>
      </c>
      <c r="N1156" s="54" t="s">
        <v>75</v>
      </c>
      <c r="O1156" s="54" t="s">
        <v>76</v>
      </c>
      <c r="P1156" s="54" t="s">
        <v>77</v>
      </c>
      <c r="Q1156" s="54" t="s">
        <v>78</v>
      </c>
      <c r="R1156" s="54" t="s">
        <v>79</v>
      </c>
      <c r="S1156" s="54" t="s">
        <v>81</v>
      </c>
      <c r="T1156" s="54" t="s">
        <v>87</v>
      </c>
      <c r="U1156" s="80" t="s">
        <v>52</v>
      </c>
    </row>
    <row r="1157" spans="1:21" ht="18" thickBot="1" x14ac:dyDescent="0.25">
      <c r="A1157" s="81">
        <v>1</v>
      </c>
      <c r="B1157" s="94" t="s">
        <v>42</v>
      </c>
      <c r="C1157" s="83">
        <f t="shared" ref="C1157:T1168" si="626">(B1108-C1109)/B1108</f>
        <v>-0.12849162011173185</v>
      </c>
      <c r="D1157" s="83">
        <f t="shared" si="626"/>
        <v>-0.11290322580645161</v>
      </c>
      <c r="E1157" s="83">
        <f t="shared" si="626"/>
        <v>1.4705882352941176E-2</v>
      </c>
      <c r="F1157" s="83">
        <f t="shared" si="626"/>
        <v>4.6296296296296294E-2</v>
      </c>
      <c r="G1157" s="83">
        <f t="shared" si="626"/>
        <v>1.9607843137254902E-2</v>
      </c>
      <c r="H1157" s="83">
        <f t="shared" si="626"/>
        <v>2.4509803921568627E-2</v>
      </c>
      <c r="I1157" s="83">
        <f t="shared" si="626"/>
        <v>4.9261083743842367E-2</v>
      </c>
      <c r="J1157" s="83">
        <f t="shared" si="626"/>
        <v>-5.9113300492610835E-2</v>
      </c>
      <c r="K1157" s="83">
        <f t="shared" si="626"/>
        <v>-8.2125603864734303E-2</v>
      </c>
      <c r="L1157" s="83">
        <f t="shared" si="626"/>
        <v>-4.0909090909090909E-2</v>
      </c>
      <c r="M1157" s="83">
        <f t="shared" ref="M1157:T1158" si="627">(L1108-M1109)/L1108</f>
        <v>-5.6521739130434782E-2</v>
      </c>
      <c r="N1157" s="83">
        <f t="shared" si="627"/>
        <v>-3.669724770642202E-2</v>
      </c>
      <c r="O1157" s="83">
        <f t="shared" si="627"/>
        <v>-0.1</v>
      </c>
      <c r="P1157" s="83">
        <f t="shared" si="627"/>
        <v>-2.3255813953488372E-2</v>
      </c>
      <c r="Q1157" s="83">
        <f t="shared" si="627"/>
        <v>-6.5000000000000002E-2</v>
      </c>
      <c r="R1157" s="83">
        <f t="shared" si="627"/>
        <v>-7.575757575757576E-2</v>
      </c>
      <c r="S1157" s="83">
        <f t="shared" si="627"/>
        <v>-7.1428571428571425E-2</v>
      </c>
      <c r="T1157" s="109">
        <f t="shared" si="627"/>
        <v>-6.1224489795918366E-2</v>
      </c>
      <c r="U1157" s="44">
        <f t="shared" ref="U1157:U1172" si="628">_xlfn.AGGREGATE(1,6,C1157:S1157)</f>
        <v>-4.104840468877697E-2</v>
      </c>
    </row>
    <row r="1158" spans="1:21" ht="18" thickBot="1" x14ac:dyDescent="0.25">
      <c r="A1158" s="81">
        <v>2</v>
      </c>
      <c r="B1158" s="94" t="s">
        <v>42</v>
      </c>
      <c r="C1158" s="83">
        <f t="shared" si="626"/>
        <v>0.12269938650306748</v>
      </c>
      <c r="D1158" s="83">
        <f t="shared" si="626"/>
        <v>7.9207920792079209E-2</v>
      </c>
      <c r="E1158" s="83">
        <f t="shared" si="626"/>
        <v>7.2463768115942032E-2</v>
      </c>
      <c r="F1158" s="83">
        <f t="shared" si="626"/>
        <v>4.4776119402985072E-2</v>
      </c>
      <c r="G1158" s="83">
        <f t="shared" si="626"/>
        <v>3.3980582524271843E-2</v>
      </c>
      <c r="H1158" s="83">
        <f t="shared" si="626"/>
        <v>3.5000000000000003E-2</v>
      </c>
      <c r="I1158" s="83">
        <f t="shared" si="626"/>
        <v>7.0351758793969849E-2</v>
      </c>
      <c r="J1158" s="83">
        <f t="shared" si="626"/>
        <v>7.2538860103626937E-2</v>
      </c>
      <c r="K1158" s="83">
        <f t="shared" si="626"/>
        <v>6.5116279069767441E-2</v>
      </c>
      <c r="L1158" s="83">
        <f t="shared" si="626"/>
        <v>8.0357142857142863E-2</v>
      </c>
      <c r="M1158" s="83">
        <f t="shared" si="627"/>
        <v>9.1703056768558958E-2</v>
      </c>
      <c r="N1158" s="83">
        <f t="shared" si="627"/>
        <v>6.9958847736625515E-2</v>
      </c>
      <c r="O1158" s="83">
        <f t="shared" si="627"/>
        <v>5.7522123893805309E-2</v>
      </c>
      <c r="P1158" s="83">
        <f t="shared" si="627"/>
        <v>9.9173553719008267E-2</v>
      </c>
      <c r="Q1158" s="83">
        <f t="shared" si="627"/>
        <v>7.2727272727272724E-2</v>
      </c>
      <c r="R1158" s="83">
        <f t="shared" si="627"/>
        <v>5.1643192488262914E-2</v>
      </c>
      <c r="S1158" s="83">
        <f t="shared" si="627"/>
        <v>5.6338028169014086E-2</v>
      </c>
      <c r="T1158" s="109">
        <f t="shared" si="627"/>
        <v>5.7142857142857141E-2</v>
      </c>
      <c r="U1158" s="44">
        <f t="shared" si="628"/>
        <v>6.915046433325886E-2</v>
      </c>
    </row>
    <row r="1159" spans="1:21" ht="18" thickBot="1" x14ac:dyDescent="0.25">
      <c r="A1159" s="81">
        <v>3</v>
      </c>
      <c r="B1159" s="94" t="s">
        <v>42</v>
      </c>
      <c r="C1159" s="83">
        <f t="shared" si="626"/>
        <v>9.6774193548387094E-2</v>
      </c>
      <c r="D1159" s="83">
        <f t="shared" si="626"/>
        <v>4.8951048951048952E-2</v>
      </c>
      <c r="E1159" s="83">
        <f t="shared" si="626"/>
        <v>5.9139784946236562E-2</v>
      </c>
      <c r="F1159" s="83">
        <f t="shared" si="626"/>
        <v>9.375E-2</v>
      </c>
      <c r="G1159" s="83">
        <f t="shared" si="626"/>
        <v>4.1666666666666664E-2</v>
      </c>
      <c r="H1159" s="83">
        <f t="shared" si="626"/>
        <v>5.5276381909547742E-2</v>
      </c>
      <c r="I1159" s="83">
        <f t="shared" si="626"/>
        <v>0.11398963730569948</v>
      </c>
      <c r="J1159" s="83">
        <f t="shared" si="626"/>
        <v>1.0810810810810811E-2</v>
      </c>
      <c r="K1159" s="83">
        <f t="shared" si="626"/>
        <v>5.027932960893855E-2</v>
      </c>
      <c r="L1159" s="83">
        <f t="shared" si="626"/>
        <v>4.4776119402985072E-2</v>
      </c>
      <c r="M1159" s="83">
        <f t="shared" si="626"/>
        <v>4.8543689320388349E-2</v>
      </c>
      <c r="N1159" s="83">
        <f t="shared" si="626"/>
        <v>1.9230769230769232E-2</v>
      </c>
      <c r="O1159" s="83">
        <f t="shared" si="626"/>
        <v>5.7522123893805309E-2</v>
      </c>
      <c r="P1159" s="83">
        <f t="shared" si="626"/>
        <v>6.1032863849765258E-2</v>
      </c>
      <c r="Q1159" s="83">
        <f t="shared" si="626"/>
        <v>7.3394495412844041E-2</v>
      </c>
      <c r="R1159" s="83">
        <f t="shared" si="626"/>
        <v>6.8627450980392163E-2</v>
      </c>
      <c r="S1159" s="83">
        <f t="shared" si="626"/>
        <v>6.4356435643564358E-2</v>
      </c>
      <c r="T1159" s="109">
        <f t="shared" si="626"/>
        <v>8.9552238805970144E-2</v>
      </c>
      <c r="U1159" s="44">
        <f t="shared" si="628"/>
        <v>5.93012824401088E-2</v>
      </c>
    </row>
    <row r="1160" spans="1:21" ht="18" thickBot="1" x14ac:dyDescent="0.25">
      <c r="A1160" s="81">
        <v>4</v>
      </c>
      <c r="B1160" s="94" t="s">
        <v>42</v>
      </c>
      <c r="C1160" s="83">
        <f t="shared" si="626"/>
        <v>4.716981132075472E-2</v>
      </c>
      <c r="D1160" s="83">
        <f t="shared" si="626"/>
        <v>4.4642857142857144E-2</v>
      </c>
      <c r="E1160" s="83">
        <f t="shared" si="626"/>
        <v>5.8823529411764705E-2</v>
      </c>
      <c r="F1160" s="83">
        <f t="shared" si="626"/>
        <v>6.8571428571428575E-2</v>
      </c>
      <c r="G1160" s="83">
        <f t="shared" si="626"/>
        <v>0.1206896551724138</v>
      </c>
      <c r="H1160" s="83">
        <f t="shared" si="626"/>
        <v>6.5217391304347824E-2</v>
      </c>
      <c r="I1160" s="83">
        <f t="shared" si="626"/>
        <v>7.9787234042553196E-2</v>
      </c>
      <c r="J1160" s="83">
        <f t="shared" si="626"/>
        <v>5.8479532163742687E-2</v>
      </c>
      <c r="K1160" s="83">
        <f t="shared" si="626"/>
        <v>3.2786885245901641E-2</v>
      </c>
      <c r="L1160" s="83">
        <f t="shared" si="626"/>
        <v>2.9411764705882353E-2</v>
      </c>
      <c r="M1160" s="83">
        <f t="shared" si="626"/>
        <v>7.8125E-2</v>
      </c>
      <c r="N1160" s="83">
        <f t="shared" si="626"/>
        <v>9.1836734693877556E-2</v>
      </c>
      <c r="O1160" s="83">
        <f t="shared" si="626"/>
        <v>7.8431372549019607E-2</v>
      </c>
      <c r="P1160" s="83">
        <f t="shared" si="626"/>
        <v>4.6948356807511735E-2</v>
      </c>
      <c r="Q1160" s="83">
        <f t="shared" si="626"/>
        <v>7.0000000000000007E-2</v>
      </c>
      <c r="R1160" s="83">
        <f t="shared" si="626"/>
        <v>7.4257425742574254E-2</v>
      </c>
      <c r="S1160" s="83">
        <f t="shared" si="626"/>
        <v>0.1</v>
      </c>
      <c r="T1160" s="109">
        <f t="shared" si="626"/>
        <v>8.9947089947089942E-2</v>
      </c>
      <c r="U1160" s="44">
        <f t="shared" si="628"/>
        <v>6.7363469345566473E-2</v>
      </c>
    </row>
    <row r="1161" spans="1:21" ht="18" thickBot="1" x14ac:dyDescent="0.25">
      <c r="A1161" s="81">
        <v>5</v>
      </c>
      <c r="B1161" s="94" t="s">
        <v>42</v>
      </c>
      <c r="C1161" s="83">
        <f t="shared" si="626"/>
        <v>4.7058823529411764E-2</v>
      </c>
      <c r="D1161" s="83">
        <f t="shared" si="626"/>
        <v>6.9306930693069313E-2</v>
      </c>
      <c r="E1161" s="83">
        <f t="shared" si="626"/>
        <v>8.4112149532710276E-2</v>
      </c>
      <c r="F1161" s="83">
        <f t="shared" si="626"/>
        <v>3.90625E-2</v>
      </c>
      <c r="G1161" s="83">
        <f t="shared" si="626"/>
        <v>4.2944785276073622E-2</v>
      </c>
      <c r="H1161" s="83">
        <f t="shared" si="626"/>
        <v>2.6143790849673203E-2</v>
      </c>
      <c r="I1161" s="83">
        <f t="shared" si="626"/>
        <v>4.0697674418604654E-2</v>
      </c>
      <c r="J1161" s="83">
        <f t="shared" si="626"/>
        <v>5.2023121387283239E-2</v>
      </c>
      <c r="K1161" s="83">
        <f t="shared" si="626"/>
        <v>7.4534161490683232E-2</v>
      </c>
      <c r="L1161" s="83">
        <f t="shared" si="626"/>
        <v>6.2146892655367235E-2</v>
      </c>
      <c r="M1161" s="83">
        <f t="shared" si="626"/>
        <v>6.6666666666666666E-2</v>
      </c>
      <c r="N1161" s="83">
        <f t="shared" si="626"/>
        <v>6.7796610169491525E-2</v>
      </c>
      <c r="O1161" s="83">
        <f t="shared" si="626"/>
        <v>6.1797752808988762E-2</v>
      </c>
      <c r="P1161" s="83">
        <f t="shared" si="626"/>
        <v>5.8510638297872342E-2</v>
      </c>
      <c r="Q1161" s="83">
        <f t="shared" si="626"/>
        <v>6.8965517241379309E-2</v>
      </c>
      <c r="R1161" s="83">
        <f t="shared" si="626"/>
        <v>4.8387096774193547E-2</v>
      </c>
      <c r="S1161" s="83">
        <f t="shared" si="626"/>
        <v>6.9518716577540107E-2</v>
      </c>
      <c r="T1161" s="109">
        <f t="shared" si="626"/>
        <v>6.4327485380116955E-2</v>
      </c>
      <c r="U1161" s="44">
        <f t="shared" si="628"/>
        <v>5.7627872257000515E-2</v>
      </c>
    </row>
    <row r="1162" spans="1:21" ht="18" thickBot="1" x14ac:dyDescent="0.25">
      <c r="A1162" s="81">
        <v>6</v>
      </c>
      <c r="B1162" s="94" t="s">
        <v>42</v>
      </c>
      <c r="C1162" s="83">
        <f t="shared" si="626"/>
        <v>-0.71014492753623193</v>
      </c>
      <c r="D1162" s="83">
        <f t="shared" si="626"/>
        <v>-0.72839506172839508</v>
      </c>
      <c r="E1162" s="83">
        <f t="shared" si="626"/>
        <v>-0.76595744680851063</v>
      </c>
      <c r="F1162" s="83">
        <f t="shared" si="626"/>
        <v>-0.65306122448979587</v>
      </c>
      <c r="G1162" s="83">
        <f t="shared" si="626"/>
        <v>-0.43902439024390244</v>
      </c>
      <c r="H1162" s="83">
        <f t="shared" si="626"/>
        <v>-0.45512820512820512</v>
      </c>
      <c r="I1162" s="83">
        <f t="shared" si="626"/>
        <v>-0.34899328859060402</v>
      </c>
      <c r="J1162" s="83">
        <f t="shared" si="626"/>
        <v>-0.47272727272727272</v>
      </c>
      <c r="K1162" s="83">
        <f t="shared" si="626"/>
        <v>-0.3902439024390244</v>
      </c>
      <c r="L1162" s="83">
        <f t="shared" si="626"/>
        <v>-0.44295302013422821</v>
      </c>
      <c r="M1162" s="83">
        <f t="shared" si="626"/>
        <v>-0.46385542168674698</v>
      </c>
      <c r="N1162" s="83">
        <f t="shared" si="626"/>
        <v>-0.47402597402597402</v>
      </c>
      <c r="O1162" s="83">
        <f t="shared" si="626"/>
        <v>-0.33939393939393941</v>
      </c>
      <c r="P1162" s="83">
        <f t="shared" si="626"/>
        <v>-0.3592814371257485</v>
      </c>
      <c r="Q1162" s="83">
        <f t="shared" si="626"/>
        <v>-0.38418079096045199</v>
      </c>
      <c r="R1162" s="83">
        <f t="shared" si="626"/>
        <v>-0.2857142857142857</v>
      </c>
      <c r="S1162" s="83">
        <f t="shared" si="626"/>
        <v>-0.32768361581920902</v>
      </c>
      <c r="T1162" s="109">
        <f t="shared" si="626"/>
        <v>-0.3045977011494253</v>
      </c>
      <c r="U1162" s="44">
        <f t="shared" si="628"/>
        <v>-0.47298612967956033</v>
      </c>
    </row>
    <row r="1163" spans="1:21" ht="18" thickBot="1" x14ac:dyDescent="0.25">
      <c r="A1163" s="81">
        <v>7</v>
      </c>
      <c r="B1163" s="94" t="s">
        <v>42</v>
      </c>
      <c r="C1163" s="83">
        <f t="shared" si="626"/>
        <v>0.16964285714285715</v>
      </c>
      <c r="D1163" s="83">
        <f t="shared" si="626"/>
        <v>5.0847457627118647E-2</v>
      </c>
      <c r="E1163" s="83">
        <f t="shared" si="626"/>
        <v>0.1</v>
      </c>
      <c r="F1163" s="83">
        <f t="shared" si="626"/>
        <v>8.4337349397590355E-2</v>
      </c>
      <c r="G1163" s="83">
        <f t="shared" si="626"/>
        <v>1.8518518518518517E-2</v>
      </c>
      <c r="H1163" s="83">
        <f t="shared" si="626"/>
        <v>4.519774011299435E-2</v>
      </c>
      <c r="I1163" s="83">
        <f t="shared" si="626"/>
        <v>9.2511013215859028E-2</v>
      </c>
      <c r="J1163" s="83">
        <f t="shared" si="626"/>
        <v>3.482587064676617E-2</v>
      </c>
      <c r="K1163" s="83">
        <f t="shared" si="626"/>
        <v>5.7613168724279837E-2</v>
      </c>
      <c r="L1163" s="83">
        <f t="shared" si="626"/>
        <v>4.3859649122807015E-2</v>
      </c>
      <c r="M1163" s="83">
        <f t="shared" si="626"/>
        <v>5.1162790697674418E-2</v>
      </c>
      <c r="N1163" s="83">
        <f t="shared" si="626"/>
        <v>5.7613168724279837E-2</v>
      </c>
      <c r="O1163" s="83">
        <f t="shared" si="626"/>
        <v>7.0484581497797363E-2</v>
      </c>
      <c r="P1163" s="83">
        <f t="shared" si="626"/>
        <v>4.072398190045249E-2</v>
      </c>
      <c r="Q1163" s="83">
        <f t="shared" si="626"/>
        <v>6.6079295154185022E-2</v>
      </c>
      <c r="R1163" s="83">
        <f t="shared" si="626"/>
        <v>2.4489795918367346E-2</v>
      </c>
      <c r="S1163" s="83">
        <f t="shared" si="626"/>
        <v>5.7613168724279837E-2</v>
      </c>
      <c r="T1163" s="109">
        <f t="shared" si="626"/>
        <v>0.10212765957446808</v>
      </c>
      <c r="U1163" s="44">
        <f t="shared" si="628"/>
        <v>6.2677671007401611E-2</v>
      </c>
    </row>
    <row r="1164" spans="1:21" ht="18" thickBot="1" x14ac:dyDescent="0.25">
      <c r="A1164" s="81">
        <v>8</v>
      </c>
      <c r="B1164" s="94" t="s">
        <v>42</v>
      </c>
      <c r="C1164" s="83">
        <f t="shared" si="626"/>
        <v>0.31666666666666665</v>
      </c>
      <c r="D1164" s="83">
        <f t="shared" si="626"/>
        <v>0.19354838709677419</v>
      </c>
      <c r="E1164" s="83">
        <f t="shared" si="626"/>
        <v>0.22321428571428573</v>
      </c>
      <c r="F1164" s="83">
        <f t="shared" si="626"/>
        <v>0.2857142857142857</v>
      </c>
      <c r="G1164" s="83">
        <f t="shared" si="626"/>
        <v>0.27631578947368424</v>
      </c>
      <c r="H1164" s="83">
        <f t="shared" si="626"/>
        <v>0.41509433962264153</v>
      </c>
      <c r="I1164" s="83">
        <f t="shared" si="626"/>
        <v>0.34319526627218933</v>
      </c>
      <c r="J1164" s="83">
        <f t="shared" si="626"/>
        <v>0.36407766990291263</v>
      </c>
      <c r="K1164" s="83">
        <f t="shared" si="626"/>
        <v>0.37628865979381443</v>
      </c>
      <c r="L1164" s="83">
        <f t="shared" si="626"/>
        <v>0.38427947598253276</v>
      </c>
      <c r="M1164" s="83">
        <f t="shared" si="626"/>
        <v>0.37614678899082571</v>
      </c>
      <c r="N1164" s="83">
        <f t="shared" si="626"/>
        <v>0.44117647058823528</v>
      </c>
      <c r="O1164" s="83">
        <f t="shared" si="626"/>
        <v>0.36244541484716158</v>
      </c>
      <c r="P1164" s="83">
        <f t="shared" si="626"/>
        <v>0.45497630331753552</v>
      </c>
      <c r="Q1164" s="83">
        <f t="shared" si="626"/>
        <v>0.41037735849056606</v>
      </c>
      <c r="R1164" s="83">
        <f t="shared" si="626"/>
        <v>0.45754716981132076</v>
      </c>
      <c r="S1164" s="83">
        <f t="shared" si="626"/>
        <v>0.3682008368200837</v>
      </c>
      <c r="T1164" s="109">
        <f t="shared" si="626"/>
        <v>0.32314410480349343</v>
      </c>
      <c r="U1164" s="44">
        <f t="shared" si="628"/>
        <v>0.35583912759444203</v>
      </c>
    </row>
    <row r="1165" spans="1:21" ht="18" thickBot="1" x14ac:dyDescent="0.25">
      <c r="A1165" s="81">
        <v>9</v>
      </c>
      <c r="B1165" s="94" t="s">
        <v>42</v>
      </c>
      <c r="C1165" s="83">
        <f t="shared" si="626"/>
        <v>0.1</v>
      </c>
      <c r="D1165" s="83">
        <f t="shared" si="626"/>
        <v>3.6585365853658534E-2</v>
      </c>
      <c r="E1165" s="83">
        <f t="shared" si="626"/>
        <v>2.6666666666666668E-2</v>
      </c>
      <c r="F1165" s="83">
        <f t="shared" si="626"/>
        <v>0.14942528735632185</v>
      </c>
      <c r="G1165" s="83">
        <f t="shared" si="626"/>
        <v>0.15555555555555556</v>
      </c>
      <c r="H1165" s="83">
        <f t="shared" si="626"/>
        <v>0.1</v>
      </c>
      <c r="I1165" s="83">
        <f t="shared" si="626"/>
        <v>6.4516129032258063E-2</v>
      </c>
      <c r="J1165" s="83">
        <f t="shared" si="626"/>
        <v>0.11711711711711711</v>
      </c>
      <c r="K1165" s="83">
        <f t="shared" si="626"/>
        <v>7.6335877862595422E-2</v>
      </c>
      <c r="L1165" s="83">
        <f t="shared" si="626"/>
        <v>8.2644628099173556E-2</v>
      </c>
      <c r="M1165" s="83">
        <f t="shared" si="626"/>
        <v>1.4184397163120567E-2</v>
      </c>
      <c r="N1165" s="83">
        <f t="shared" si="626"/>
        <v>5.1470588235294115E-2</v>
      </c>
      <c r="O1165" s="83">
        <f t="shared" si="626"/>
        <v>0.10526315789473684</v>
      </c>
      <c r="P1165" s="83">
        <f t="shared" si="626"/>
        <v>4.1095890410958902E-2</v>
      </c>
      <c r="Q1165" s="83">
        <f t="shared" si="626"/>
        <v>7.8260869565217397E-2</v>
      </c>
      <c r="R1165" s="83">
        <f t="shared" si="626"/>
        <v>9.6000000000000002E-2</v>
      </c>
      <c r="S1165" s="83">
        <f t="shared" si="626"/>
        <v>0.10434782608695652</v>
      </c>
      <c r="T1165" s="109">
        <f t="shared" si="626"/>
        <v>3.9735099337748346E-2</v>
      </c>
      <c r="U1165" s="44">
        <f t="shared" si="628"/>
        <v>8.2321726876448884E-2</v>
      </c>
    </row>
    <row r="1166" spans="1:21" ht="18" thickBot="1" x14ac:dyDescent="0.25">
      <c r="A1166" s="81">
        <v>10</v>
      </c>
      <c r="B1166" s="94" t="s">
        <v>42</v>
      </c>
      <c r="C1166" s="83">
        <f t="shared" si="626"/>
        <v>0.1111111111111111</v>
      </c>
      <c r="D1166" s="83">
        <f t="shared" si="626"/>
        <v>3.7037037037037035E-2</v>
      </c>
      <c r="E1166" s="83">
        <f t="shared" si="626"/>
        <v>5.0632911392405063E-2</v>
      </c>
      <c r="F1166" s="83">
        <f t="shared" si="626"/>
        <v>0.12328767123287671</v>
      </c>
      <c r="G1166" s="83">
        <f t="shared" si="626"/>
        <v>0.16216216216216217</v>
      </c>
      <c r="H1166" s="83">
        <f t="shared" si="626"/>
        <v>6.5789473684210523E-2</v>
      </c>
      <c r="I1166" s="83">
        <f t="shared" si="626"/>
        <v>0.14141414141414141</v>
      </c>
      <c r="J1166" s="83">
        <f t="shared" si="626"/>
        <v>0.13793103448275862</v>
      </c>
      <c r="K1166" s="83">
        <f t="shared" si="626"/>
        <v>6.1224489795918366E-2</v>
      </c>
      <c r="L1166" s="83">
        <f t="shared" si="626"/>
        <v>6.6115702479338845E-2</v>
      </c>
      <c r="M1166" s="83">
        <f t="shared" si="626"/>
        <v>9.0090090090090089E-3</v>
      </c>
      <c r="N1166" s="83">
        <f t="shared" si="626"/>
        <v>1.4388489208633094E-2</v>
      </c>
      <c r="O1166" s="83">
        <f t="shared" si="626"/>
        <v>5.4263565891472867E-2</v>
      </c>
      <c r="P1166" s="83">
        <f t="shared" si="626"/>
        <v>1.9607843137254902E-2</v>
      </c>
      <c r="Q1166" s="83">
        <f t="shared" si="626"/>
        <v>9.285714285714286E-2</v>
      </c>
      <c r="R1166" s="83">
        <f t="shared" si="626"/>
        <v>-9.433962264150943E-3</v>
      </c>
      <c r="S1166" s="83">
        <f t="shared" si="626"/>
        <v>0</v>
      </c>
      <c r="T1166" s="109">
        <f t="shared" si="626"/>
        <v>2.9126213592233011E-2</v>
      </c>
      <c r="U1166" s="44">
        <f t="shared" si="628"/>
        <v>6.6905754272430659E-2</v>
      </c>
    </row>
    <row r="1167" spans="1:21" ht="18" thickBot="1" x14ac:dyDescent="0.25">
      <c r="A1167" s="81">
        <v>11</v>
      </c>
      <c r="B1167" s="94" t="s">
        <v>42</v>
      </c>
      <c r="C1167" s="83">
        <f t="shared" si="626"/>
        <v>7.5471698113207544E-2</v>
      </c>
      <c r="D1167" s="83">
        <f t="shared" si="626"/>
        <v>0.125</v>
      </c>
      <c r="E1167" s="83">
        <f t="shared" si="626"/>
        <v>-7.6923076923076927E-2</v>
      </c>
      <c r="F1167" s="83">
        <f t="shared" si="626"/>
        <v>0.04</v>
      </c>
      <c r="G1167" s="83">
        <f t="shared" si="626"/>
        <v>7.8125E-2</v>
      </c>
      <c r="H1167" s="83">
        <f t="shared" si="626"/>
        <v>8.0645161290322578E-2</v>
      </c>
      <c r="I1167" s="83">
        <f t="shared" si="626"/>
        <v>2.8169014084507043E-2</v>
      </c>
      <c r="J1167" s="83">
        <f t="shared" si="626"/>
        <v>3.5294117647058823E-2</v>
      </c>
      <c r="K1167" s="83">
        <f t="shared" si="626"/>
        <v>2.6666666666666668E-2</v>
      </c>
      <c r="L1167" s="83">
        <f t="shared" si="626"/>
        <v>5.434782608695652E-2</v>
      </c>
      <c r="M1167" s="83">
        <f t="shared" si="626"/>
        <v>8.8495575221238937E-3</v>
      </c>
      <c r="N1167" s="83">
        <f t="shared" si="626"/>
        <v>3.6363636363636362E-2</v>
      </c>
      <c r="O1167" s="83">
        <f t="shared" si="626"/>
        <v>4.3795620437956206E-2</v>
      </c>
      <c r="P1167" s="83">
        <f t="shared" si="626"/>
        <v>0</v>
      </c>
      <c r="Q1167" s="83">
        <f t="shared" si="626"/>
        <v>0.01</v>
      </c>
      <c r="R1167" s="83">
        <f t="shared" si="626"/>
        <v>3.1496062992125984E-2</v>
      </c>
      <c r="S1167" s="83">
        <f t="shared" si="626"/>
        <v>9.3457943925233638E-3</v>
      </c>
      <c r="T1167" s="109">
        <f t="shared" si="626"/>
        <v>7.0796460176991149E-2</v>
      </c>
      <c r="U1167" s="44">
        <f t="shared" si="628"/>
        <v>3.5685122274941646E-2</v>
      </c>
    </row>
    <row r="1168" spans="1:21" ht="18" thickBot="1" x14ac:dyDescent="0.25">
      <c r="A1168" s="81">
        <v>12</v>
      </c>
      <c r="B1168" s="94" t="s">
        <v>42</v>
      </c>
      <c r="C1168" s="83">
        <f t="shared" si="626"/>
        <v>0.04</v>
      </c>
      <c r="D1168" s="83">
        <f t="shared" si="626"/>
        <v>6.1224489795918366E-2</v>
      </c>
      <c r="E1168" s="83">
        <f t="shared" si="626"/>
        <v>-2.3809523809523808E-2</v>
      </c>
      <c r="F1168" s="83">
        <f t="shared" si="626"/>
        <v>8.9285714285714288E-2</v>
      </c>
      <c r="G1168" s="83">
        <f t="shared" si="626"/>
        <v>2.7777777777777776E-2</v>
      </c>
      <c r="H1168" s="83">
        <f t="shared" si="626"/>
        <v>3.3898305084745763E-2</v>
      </c>
      <c r="I1168" s="83">
        <f t="shared" si="626"/>
        <v>1.7543859649122806E-2</v>
      </c>
      <c r="J1168" s="83">
        <f t="shared" si="626"/>
        <v>7.2463768115942032E-2</v>
      </c>
      <c r="K1168" s="83">
        <f t="shared" si="626"/>
        <v>1.2195121951219513E-2</v>
      </c>
      <c r="L1168" s="83">
        <f t="shared" si="626"/>
        <v>4.1095890410958902E-2</v>
      </c>
      <c r="M1168" s="83">
        <f t="shared" si="626"/>
        <v>3.4482758620689655E-2</v>
      </c>
      <c r="N1168" s="83">
        <f t="shared" si="626"/>
        <v>3.5714285714285712E-2</v>
      </c>
      <c r="O1168" s="83">
        <f t="shared" si="626"/>
        <v>4.716981132075472E-2</v>
      </c>
      <c r="P1168" s="83">
        <f t="shared" si="626"/>
        <v>3.8167938931297711E-2</v>
      </c>
      <c r="Q1168" s="83">
        <f t="shared" si="626"/>
        <v>4.0983606557377046E-2</v>
      </c>
      <c r="R1168" s="83">
        <f t="shared" si="626"/>
        <v>2.0202020202020204E-2</v>
      </c>
      <c r="S1168" s="83">
        <f t="shared" si="626"/>
        <v>4.065040650406504E-2</v>
      </c>
      <c r="T1168" s="109">
        <f t="shared" si="626"/>
        <v>-0.33962264150943394</v>
      </c>
      <c r="U1168" s="44">
        <f t="shared" si="628"/>
        <v>3.7002719477197986E-2</v>
      </c>
    </row>
    <row r="1169" spans="1:21" ht="18" thickBot="1" x14ac:dyDescent="0.25">
      <c r="A1169" s="84" t="s">
        <v>47</v>
      </c>
      <c r="B1169" s="85" t="s">
        <v>57</v>
      </c>
      <c r="C1169" s="95" t="s">
        <v>46</v>
      </c>
      <c r="D1169" s="95" t="s">
        <v>46</v>
      </c>
      <c r="E1169" s="95" t="s">
        <v>46</v>
      </c>
      <c r="F1169" s="86">
        <f t="shared" ref="F1169:T1169" si="629">(B1109-F1113)/B1109</f>
        <v>0.24539877300613497</v>
      </c>
      <c r="G1169" s="86">
        <f t="shared" si="629"/>
        <v>0.22772277227722773</v>
      </c>
      <c r="H1169" s="86">
        <f t="shared" si="629"/>
        <v>0.28019323671497587</v>
      </c>
      <c r="I1169" s="86">
        <f t="shared" si="629"/>
        <v>0.17910447761194029</v>
      </c>
      <c r="J1169" s="86">
        <f t="shared" si="629"/>
        <v>0.20388349514563106</v>
      </c>
      <c r="K1169" s="86">
        <f t="shared" si="629"/>
        <v>0.255</v>
      </c>
      <c r="L1169" s="86">
        <f t="shared" si="629"/>
        <v>0.16582914572864321</v>
      </c>
      <c r="M1169" s="86">
        <f t="shared" si="629"/>
        <v>0.20207253886010362</v>
      </c>
      <c r="N1169" s="86">
        <f t="shared" si="629"/>
        <v>0.23255813953488372</v>
      </c>
      <c r="O1169" s="86">
        <f t="shared" si="629"/>
        <v>0.2544642857142857</v>
      </c>
      <c r="P1169" s="86">
        <f t="shared" si="629"/>
        <v>0.22707423580786026</v>
      </c>
      <c r="Q1169" s="86">
        <f t="shared" si="629"/>
        <v>0.22222222222222221</v>
      </c>
      <c r="R1169" s="86">
        <f t="shared" si="629"/>
        <v>0.2168141592920354</v>
      </c>
      <c r="S1169" s="86">
        <f t="shared" si="629"/>
        <v>0.28099173553719009</v>
      </c>
      <c r="T1169" s="109">
        <f t="shared" si="629"/>
        <v>0.27272727272727271</v>
      </c>
      <c r="U1169" s="44">
        <f t="shared" si="628"/>
        <v>0.2280949441037953</v>
      </c>
    </row>
    <row r="1170" spans="1:21" ht="35" thickBot="1" x14ac:dyDescent="0.25">
      <c r="A1170" s="84" t="s">
        <v>48</v>
      </c>
      <c r="B1170" s="85"/>
      <c r="C1170" s="86"/>
      <c r="D1170" s="86"/>
      <c r="E1170" s="86"/>
      <c r="F1170" s="86"/>
      <c r="G1170" s="86"/>
      <c r="H1170" s="86"/>
      <c r="I1170" s="86"/>
      <c r="J1170" s="86">
        <f t="shared" ref="J1170:T1170" si="630">AVERAGE(F1169:J1169)</f>
        <v>0.22726055095118197</v>
      </c>
      <c r="K1170" s="86">
        <f t="shared" si="630"/>
        <v>0.22918079634995497</v>
      </c>
      <c r="L1170" s="86">
        <f t="shared" si="630"/>
        <v>0.21680207104023808</v>
      </c>
      <c r="M1170" s="86">
        <f t="shared" si="630"/>
        <v>0.20117793146926366</v>
      </c>
      <c r="N1170" s="86">
        <f t="shared" si="630"/>
        <v>0.21186866385385233</v>
      </c>
      <c r="O1170" s="86">
        <f t="shared" si="630"/>
        <v>0.22198482196758323</v>
      </c>
      <c r="P1170" s="86">
        <f t="shared" si="630"/>
        <v>0.21639966912915529</v>
      </c>
      <c r="Q1170" s="86">
        <f t="shared" si="630"/>
        <v>0.22767828442787108</v>
      </c>
      <c r="R1170" s="86">
        <f t="shared" si="630"/>
        <v>0.23062660851425748</v>
      </c>
      <c r="S1170" s="86">
        <f t="shared" si="630"/>
        <v>0.24031332771471875</v>
      </c>
      <c r="T1170" s="109">
        <f t="shared" si="630"/>
        <v>0.24396592511731613</v>
      </c>
      <c r="U1170" s="44">
        <f t="shared" si="628"/>
        <v>0.2223292725418077</v>
      </c>
    </row>
    <row r="1171" spans="1:21" ht="18" thickBot="1" x14ac:dyDescent="0.25">
      <c r="A1171" s="84" t="s">
        <v>54</v>
      </c>
      <c r="B1171" s="85" t="s">
        <v>57</v>
      </c>
      <c r="C1171" s="95" t="s">
        <v>46</v>
      </c>
      <c r="D1171" s="95" t="s">
        <v>46</v>
      </c>
      <c r="E1171" s="95" t="s">
        <v>46</v>
      </c>
      <c r="F1171" s="95" t="s">
        <v>46</v>
      </c>
      <c r="G1171" s="89">
        <f t="shared" ref="G1171:T1171" si="631">(B1115-G1120)/B1115</f>
        <v>0.41666666666666669</v>
      </c>
      <c r="H1171" s="89">
        <f t="shared" si="631"/>
        <v>0.38709677419354838</v>
      </c>
      <c r="I1171" s="89">
        <f t="shared" si="631"/>
        <v>0.5</v>
      </c>
      <c r="J1171" s="89">
        <f t="shared" si="631"/>
        <v>0.49206349206349204</v>
      </c>
      <c r="K1171" s="89">
        <f t="shared" si="631"/>
        <v>0.46710526315789475</v>
      </c>
      <c r="L1171" s="89">
        <f t="shared" si="631"/>
        <v>0.55974842767295596</v>
      </c>
      <c r="M1171" s="89">
        <f t="shared" si="631"/>
        <v>0.50295857988165682</v>
      </c>
      <c r="N1171" s="89">
        <f t="shared" si="631"/>
        <v>0.47572815533980584</v>
      </c>
      <c r="O1171" s="89">
        <f t="shared" si="631"/>
        <v>0.47938144329896909</v>
      </c>
      <c r="P1171" s="89">
        <f t="shared" si="631"/>
        <v>0.44978165938864628</v>
      </c>
      <c r="Q1171" s="89">
        <f t="shared" si="631"/>
        <v>0.46330275229357798</v>
      </c>
      <c r="R1171" s="89">
        <f t="shared" si="631"/>
        <v>0.52450980392156865</v>
      </c>
      <c r="S1171" s="89">
        <f t="shared" si="631"/>
        <v>0.48471615720524019</v>
      </c>
      <c r="T1171" s="110">
        <f t="shared" si="631"/>
        <v>0.32701421800947866</v>
      </c>
      <c r="U1171" s="44">
        <f t="shared" si="628"/>
        <v>0.47715839808338639</v>
      </c>
    </row>
    <row r="1172" spans="1:21" ht="35" thickBot="1" x14ac:dyDescent="0.25">
      <c r="A1172" s="88" t="s">
        <v>50</v>
      </c>
      <c r="B1172" s="89"/>
      <c r="C1172" s="89"/>
      <c r="D1172" s="89"/>
      <c r="E1172" s="89"/>
      <c r="F1172" s="89"/>
      <c r="G1172" s="89"/>
      <c r="H1172" s="89"/>
      <c r="I1172" s="89"/>
      <c r="J1172" s="86"/>
      <c r="K1172" s="86">
        <f t="shared" ref="K1172:T1172" si="632">AVERAGE(G1171:K1171)</f>
        <v>0.45258643921632036</v>
      </c>
      <c r="L1172" s="86">
        <f t="shared" si="632"/>
        <v>0.48120279141757816</v>
      </c>
      <c r="M1172" s="86">
        <f t="shared" si="632"/>
        <v>0.50437515255519993</v>
      </c>
      <c r="N1172" s="86">
        <f t="shared" si="632"/>
        <v>0.4995207836231611</v>
      </c>
      <c r="O1172" s="86">
        <f t="shared" si="632"/>
        <v>0.49698437387025651</v>
      </c>
      <c r="P1172" s="86">
        <f t="shared" si="632"/>
        <v>0.49351965311640678</v>
      </c>
      <c r="Q1172" s="86">
        <f t="shared" si="632"/>
        <v>0.47423051804053118</v>
      </c>
      <c r="R1172" s="86">
        <f t="shared" si="632"/>
        <v>0.4785407628485136</v>
      </c>
      <c r="S1172" s="86">
        <f t="shared" si="632"/>
        <v>0.4803383632216004</v>
      </c>
      <c r="T1172" s="109">
        <f t="shared" si="632"/>
        <v>0.44986491816370233</v>
      </c>
      <c r="U1172" s="44">
        <f t="shared" si="628"/>
        <v>0.4845887597677298</v>
      </c>
    </row>
    <row r="1174" spans="1:21" ht="16" x14ac:dyDescent="0.2">
      <c r="A1174" s="140" t="s">
        <v>137</v>
      </c>
      <c r="B1174" s="141"/>
      <c r="C1174" s="141"/>
      <c r="D1174" s="141"/>
      <c r="E1174" s="141"/>
      <c r="F1174" s="141"/>
      <c r="G1174" s="141"/>
      <c r="H1174" s="141"/>
      <c r="I1174" s="141"/>
      <c r="J1174" s="141"/>
      <c r="K1174" s="141"/>
      <c r="L1174" s="141"/>
      <c r="M1174" s="142"/>
    </row>
    <row r="1175" spans="1:21" ht="17" thickBot="1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1:21" ht="18" thickBot="1" x14ac:dyDescent="0.25">
      <c r="A1176" s="54"/>
      <c r="B1176" s="54" t="s">
        <v>0</v>
      </c>
      <c r="C1176" s="54" t="s">
        <v>1</v>
      </c>
      <c r="D1176" s="54" t="s">
        <v>2</v>
      </c>
      <c r="E1176" s="54" t="s">
        <v>3</v>
      </c>
      <c r="F1176" s="54" t="s">
        <v>4</v>
      </c>
      <c r="G1176" s="54" t="s">
        <v>5</v>
      </c>
      <c r="H1176" s="54" t="s">
        <v>6</v>
      </c>
      <c r="I1176" s="54" t="s">
        <v>7</v>
      </c>
      <c r="J1176" s="54" t="s">
        <v>8</v>
      </c>
      <c r="K1176" s="54" t="s">
        <v>9</v>
      </c>
      <c r="L1176" s="54" t="s">
        <v>10</v>
      </c>
      <c r="M1176" s="54" t="s">
        <v>66</v>
      </c>
      <c r="N1176" s="54" t="s">
        <v>75</v>
      </c>
      <c r="O1176" s="54" t="s">
        <v>76</v>
      </c>
      <c r="P1176" s="54" t="s">
        <v>77</v>
      </c>
      <c r="Q1176" s="54" t="s">
        <v>78</v>
      </c>
      <c r="R1176" s="54" t="s">
        <v>79</v>
      </c>
      <c r="S1176" s="54" t="s">
        <v>81</v>
      </c>
      <c r="T1176" s="54" t="s">
        <v>87</v>
      </c>
    </row>
    <row r="1177" spans="1:21" ht="18" thickBot="1" x14ac:dyDescent="0.25">
      <c r="A1177" s="38" t="s">
        <v>11</v>
      </c>
      <c r="B1177" s="147">
        <v>122</v>
      </c>
      <c r="C1177" s="147">
        <v>130</v>
      </c>
      <c r="D1177" s="147">
        <v>120</v>
      </c>
      <c r="E1177" s="147">
        <v>136</v>
      </c>
      <c r="F1177" s="156">
        <v>129</v>
      </c>
      <c r="G1177" s="156">
        <v>146</v>
      </c>
      <c r="H1177" s="156">
        <v>125</v>
      </c>
      <c r="I1177" s="156">
        <v>121</v>
      </c>
      <c r="J1177" s="156">
        <v>170</v>
      </c>
      <c r="K1177" s="156">
        <v>168</v>
      </c>
      <c r="L1177" s="156">
        <v>142</v>
      </c>
      <c r="M1177" s="156">
        <v>168</v>
      </c>
      <c r="N1177" s="156">
        <v>176</v>
      </c>
      <c r="O1177" s="156">
        <v>164</v>
      </c>
      <c r="P1177" s="156">
        <v>144</v>
      </c>
      <c r="Q1177" s="156">
        <v>157</v>
      </c>
      <c r="R1177" s="156">
        <v>169</v>
      </c>
      <c r="S1177" s="156">
        <v>175</v>
      </c>
      <c r="T1177" s="185">
        <v>152</v>
      </c>
    </row>
    <row r="1178" spans="1:21" ht="17" thickBot="1" x14ac:dyDescent="0.25">
      <c r="A1178" s="38">
        <v>1</v>
      </c>
      <c r="B1178" s="147">
        <v>138</v>
      </c>
      <c r="C1178" s="147">
        <v>116</v>
      </c>
      <c r="D1178" s="147">
        <v>133</v>
      </c>
      <c r="E1178" s="147">
        <v>118</v>
      </c>
      <c r="F1178" s="156">
        <v>128</v>
      </c>
      <c r="G1178" s="156">
        <v>117</v>
      </c>
      <c r="H1178" s="156">
        <v>145</v>
      </c>
      <c r="I1178" s="156">
        <v>132</v>
      </c>
      <c r="J1178" s="156">
        <v>128</v>
      </c>
      <c r="K1178" s="156">
        <v>173</v>
      </c>
      <c r="L1178" s="156">
        <v>167</v>
      </c>
      <c r="M1178" s="156">
        <v>144</v>
      </c>
      <c r="N1178" s="187">
        <v>176</v>
      </c>
      <c r="O1178" s="187">
        <v>175</v>
      </c>
      <c r="P1178" s="187">
        <v>158</v>
      </c>
      <c r="Q1178" s="187">
        <v>156</v>
      </c>
      <c r="R1178" s="187">
        <v>168</v>
      </c>
      <c r="S1178" s="187">
        <v>169</v>
      </c>
      <c r="T1178" s="195">
        <v>183</v>
      </c>
    </row>
    <row r="1179" spans="1:21" ht="17" thickBot="1" x14ac:dyDescent="0.25">
      <c r="A1179" s="38">
        <v>2</v>
      </c>
      <c r="B1179" s="147">
        <v>127</v>
      </c>
      <c r="C1179" s="147">
        <v>128</v>
      </c>
      <c r="D1179" s="147">
        <v>114</v>
      </c>
      <c r="E1179" s="147">
        <v>118</v>
      </c>
      <c r="F1179" s="156">
        <v>110</v>
      </c>
      <c r="G1179" s="156">
        <v>122</v>
      </c>
      <c r="H1179" s="156">
        <v>110</v>
      </c>
      <c r="I1179" s="156">
        <v>141</v>
      </c>
      <c r="J1179" s="156">
        <v>128</v>
      </c>
      <c r="K1179" s="156">
        <v>116</v>
      </c>
      <c r="L1179" s="156">
        <v>165</v>
      </c>
      <c r="M1179" s="156">
        <v>156</v>
      </c>
      <c r="N1179" s="187">
        <v>144</v>
      </c>
      <c r="O1179" s="187">
        <v>166</v>
      </c>
      <c r="P1179" s="187">
        <v>169</v>
      </c>
      <c r="Q1179" s="187">
        <v>151</v>
      </c>
      <c r="R1179" s="187">
        <v>148</v>
      </c>
      <c r="S1179" s="187">
        <v>152</v>
      </c>
      <c r="T1179" s="195">
        <v>167</v>
      </c>
    </row>
    <row r="1180" spans="1:21" ht="17" thickBot="1" x14ac:dyDescent="0.25">
      <c r="A1180" s="38">
        <v>3</v>
      </c>
      <c r="B1180" s="147">
        <v>119</v>
      </c>
      <c r="C1180" s="147">
        <v>123</v>
      </c>
      <c r="D1180" s="147">
        <v>119</v>
      </c>
      <c r="E1180" s="147">
        <v>107</v>
      </c>
      <c r="F1180" s="156">
        <v>112</v>
      </c>
      <c r="G1180" s="156">
        <v>109</v>
      </c>
      <c r="H1180" s="156">
        <v>117</v>
      </c>
      <c r="I1180" s="156">
        <v>112</v>
      </c>
      <c r="J1180" s="156">
        <v>139</v>
      </c>
      <c r="K1180" s="156">
        <v>123</v>
      </c>
      <c r="L1180" s="156">
        <v>110</v>
      </c>
      <c r="M1180" s="156">
        <v>155</v>
      </c>
      <c r="N1180" s="187">
        <v>151</v>
      </c>
      <c r="O1180" s="187">
        <v>141</v>
      </c>
      <c r="P1180" s="187">
        <v>154</v>
      </c>
      <c r="Q1180" s="187">
        <v>163</v>
      </c>
      <c r="R1180" s="187">
        <v>146</v>
      </c>
      <c r="S1180" s="187">
        <v>131</v>
      </c>
      <c r="T1180" s="195">
        <v>137</v>
      </c>
    </row>
    <row r="1181" spans="1:21" ht="17" thickBot="1" x14ac:dyDescent="0.25">
      <c r="A1181" s="38">
        <v>4</v>
      </c>
      <c r="B1181" s="147">
        <v>94</v>
      </c>
      <c r="C1181" s="147">
        <v>108</v>
      </c>
      <c r="D1181" s="147">
        <v>114</v>
      </c>
      <c r="E1181" s="147">
        <v>111</v>
      </c>
      <c r="F1181" s="156">
        <v>100</v>
      </c>
      <c r="G1181" s="156">
        <v>112</v>
      </c>
      <c r="H1181" s="156">
        <v>104</v>
      </c>
      <c r="I1181" s="156">
        <v>113</v>
      </c>
      <c r="J1181" s="156">
        <v>105</v>
      </c>
      <c r="K1181" s="156">
        <v>133</v>
      </c>
      <c r="L1181" s="156">
        <v>117</v>
      </c>
      <c r="M1181" s="156">
        <v>99</v>
      </c>
      <c r="N1181" s="187">
        <v>154</v>
      </c>
      <c r="O1181" s="187">
        <v>148</v>
      </c>
      <c r="P1181" s="187">
        <v>132</v>
      </c>
      <c r="Q1181" s="187">
        <v>146</v>
      </c>
      <c r="R1181" s="187">
        <v>152</v>
      </c>
      <c r="S1181" s="187">
        <v>134</v>
      </c>
      <c r="T1181" s="195">
        <v>123</v>
      </c>
    </row>
    <row r="1182" spans="1:21" ht="17" thickBot="1" x14ac:dyDescent="0.25">
      <c r="A1182" s="38">
        <v>5</v>
      </c>
      <c r="B1182" s="147">
        <v>101</v>
      </c>
      <c r="C1182" s="147">
        <v>89</v>
      </c>
      <c r="D1182" s="147">
        <v>100</v>
      </c>
      <c r="E1182" s="147">
        <v>106</v>
      </c>
      <c r="F1182" s="156">
        <v>102</v>
      </c>
      <c r="G1182" s="156">
        <v>92</v>
      </c>
      <c r="H1182" s="156">
        <v>104</v>
      </c>
      <c r="I1182" s="156">
        <v>99</v>
      </c>
      <c r="J1182" s="156">
        <v>107</v>
      </c>
      <c r="K1182" s="156">
        <v>98</v>
      </c>
      <c r="L1182" s="156">
        <v>131</v>
      </c>
      <c r="M1182" s="156">
        <v>113</v>
      </c>
      <c r="N1182" s="187">
        <v>97</v>
      </c>
      <c r="O1182" s="187">
        <v>150</v>
      </c>
      <c r="P1182" s="187">
        <v>148</v>
      </c>
      <c r="Q1182" s="187">
        <v>124</v>
      </c>
      <c r="R1182" s="187">
        <v>143</v>
      </c>
      <c r="S1182" s="187">
        <v>143</v>
      </c>
      <c r="T1182" s="195">
        <v>129</v>
      </c>
    </row>
    <row r="1183" spans="1:21" ht="17" thickBot="1" x14ac:dyDescent="0.25">
      <c r="A1183" s="38">
        <v>6</v>
      </c>
      <c r="B1183" s="147">
        <v>127</v>
      </c>
      <c r="C1183" s="147">
        <v>170</v>
      </c>
      <c r="D1183" s="147">
        <v>164</v>
      </c>
      <c r="E1183" s="147">
        <v>175</v>
      </c>
      <c r="F1183" s="156">
        <v>177</v>
      </c>
      <c r="G1183" s="156">
        <v>161</v>
      </c>
      <c r="H1183" s="156">
        <v>117</v>
      </c>
      <c r="I1183" s="156">
        <v>126</v>
      </c>
      <c r="J1183" s="156">
        <v>124</v>
      </c>
      <c r="K1183" s="156">
        <v>133</v>
      </c>
      <c r="L1183" s="156">
        <v>121</v>
      </c>
      <c r="M1183" s="156">
        <v>121</v>
      </c>
      <c r="N1183" s="187">
        <v>139</v>
      </c>
      <c r="O1183" s="187">
        <v>94</v>
      </c>
      <c r="P1183" s="187">
        <v>172</v>
      </c>
      <c r="Q1183" s="187">
        <v>172</v>
      </c>
      <c r="R1183" s="187">
        <v>150</v>
      </c>
      <c r="S1183" s="187">
        <v>168</v>
      </c>
      <c r="T1183" s="195">
        <v>166</v>
      </c>
    </row>
    <row r="1184" spans="1:21" ht="17" thickBot="1" x14ac:dyDescent="0.25">
      <c r="A1184" s="38">
        <v>7</v>
      </c>
      <c r="B1184" s="147">
        <v>140</v>
      </c>
      <c r="C1184" s="147">
        <v>123</v>
      </c>
      <c r="D1184" s="147">
        <v>162</v>
      </c>
      <c r="E1184" s="147">
        <v>144</v>
      </c>
      <c r="F1184" s="156">
        <v>161</v>
      </c>
      <c r="G1184" s="156">
        <v>169</v>
      </c>
      <c r="H1184" s="156">
        <v>149</v>
      </c>
      <c r="I1184" s="156">
        <v>117</v>
      </c>
      <c r="J1184" s="156">
        <v>117</v>
      </c>
      <c r="K1184" s="156">
        <v>116</v>
      </c>
      <c r="L1184" s="156">
        <v>129</v>
      </c>
      <c r="M1184" s="156">
        <v>115</v>
      </c>
      <c r="N1184" s="187">
        <v>123</v>
      </c>
      <c r="O1184" s="187">
        <v>134</v>
      </c>
      <c r="P1184" s="187">
        <v>94</v>
      </c>
      <c r="Q1184" s="187">
        <v>164</v>
      </c>
      <c r="R1184" s="187">
        <v>165</v>
      </c>
      <c r="S1184" s="187">
        <v>145</v>
      </c>
      <c r="T1184" s="195">
        <v>162</v>
      </c>
    </row>
    <row r="1185" spans="1:20" ht="17" thickBot="1" x14ac:dyDescent="0.25">
      <c r="A1185" s="38">
        <v>8</v>
      </c>
      <c r="B1185" s="147">
        <v>89</v>
      </c>
      <c r="C1185" s="147">
        <v>108</v>
      </c>
      <c r="D1185" s="147">
        <v>98</v>
      </c>
      <c r="E1185" s="147">
        <v>117</v>
      </c>
      <c r="F1185" s="156">
        <v>98</v>
      </c>
      <c r="G1185" s="156">
        <v>126</v>
      </c>
      <c r="H1185" s="156">
        <v>147</v>
      </c>
      <c r="I1185" s="156">
        <v>122</v>
      </c>
      <c r="J1185" s="156">
        <v>103</v>
      </c>
      <c r="K1185" s="156">
        <v>80</v>
      </c>
      <c r="L1185" s="156">
        <v>98</v>
      </c>
      <c r="M1185" s="156">
        <v>96</v>
      </c>
      <c r="N1185" s="187">
        <v>86</v>
      </c>
      <c r="O1185" s="187">
        <v>113</v>
      </c>
      <c r="P1185" s="187">
        <v>105</v>
      </c>
      <c r="Q1185" s="187">
        <v>85</v>
      </c>
      <c r="R1185" s="187">
        <v>138</v>
      </c>
      <c r="S1185" s="187">
        <v>115</v>
      </c>
      <c r="T1185" s="195">
        <v>127</v>
      </c>
    </row>
    <row r="1186" spans="1:20" ht="17" thickBot="1" x14ac:dyDescent="0.25">
      <c r="A1186" s="38">
        <v>9</v>
      </c>
      <c r="B1186" s="147">
        <v>88</v>
      </c>
      <c r="C1186" s="147">
        <v>83</v>
      </c>
      <c r="D1186" s="147">
        <v>97</v>
      </c>
      <c r="E1186" s="147">
        <v>92</v>
      </c>
      <c r="F1186" s="156">
        <v>125</v>
      </c>
      <c r="G1186" s="156">
        <v>107</v>
      </c>
      <c r="H1186" s="156">
        <v>108</v>
      </c>
      <c r="I1186" s="156">
        <v>138</v>
      </c>
      <c r="J1186" s="156">
        <v>116</v>
      </c>
      <c r="K1186" s="156">
        <v>87</v>
      </c>
      <c r="L1186" s="156">
        <v>79</v>
      </c>
      <c r="M1186" s="156">
        <v>97</v>
      </c>
      <c r="N1186" s="187">
        <v>94</v>
      </c>
      <c r="O1186" s="187">
        <v>85</v>
      </c>
      <c r="P1186" s="187">
        <v>107</v>
      </c>
      <c r="Q1186" s="187">
        <v>98</v>
      </c>
      <c r="R1186" s="187">
        <v>78</v>
      </c>
      <c r="S1186" s="187">
        <v>123</v>
      </c>
      <c r="T1186" s="195">
        <v>101</v>
      </c>
    </row>
    <row r="1187" spans="1:20" ht="17" thickBot="1" x14ac:dyDescent="0.25">
      <c r="A1187" s="38">
        <v>10</v>
      </c>
      <c r="B1187" s="147">
        <v>72</v>
      </c>
      <c r="C1187" s="147">
        <v>75</v>
      </c>
      <c r="D1187" s="147">
        <v>76</v>
      </c>
      <c r="E1187" s="147">
        <v>88</v>
      </c>
      <c r="F1187" s="156">
        <v>84</v>
      </c>
      <c r="G1187" s="156">
        <v>114</v>
      </c>
      <c r="H1187" s="156">
        <v>95</v>
      </c>
      <c r="I1187" s="156">
        <v>87</v>
      </c>
      <c r="J1187" s="156">
        <v>93</v>
      </c>
      <c r="K1187" s="156">
        <v>81</v>
      </c>
      <c r="L1187" s="156">
        <v>71</v>
      </c>
      <c r="M1187" s="156">
        <v>68</v>
      </c>
      <c r="N1187" s="187">
        <v>89</v>
      </c>
      <c r="O1187" s="187">
        <v>80</v>
      </c>
      <c r="P1187" s="187">
        <v>73</v>
      </c>
      <c r="Q1187" s="187">
        <v>90</v>
      </c>
      <c r="R1187" s="187">
        <v>66</v>
      </c>
      <c r="S1187" s="187">
        <v>54</v>
      </c>
      <c r="T1187" s="195">
        <v>109</v>
      </c>
    </row>
    <row r="1188" spans="1:20" ht="17" thickBot="1" x14ac:dyDescent="0.25">
      <c r="A1188" s="38">
        <v>11</v>
      </c>
      <c r="B1188" s="147">
        <v>77</v>
      </c>
      <c r="C1188" s="147">
        <v>61</v>
      </c>
      <c r="D1188" s="147">
        <v>68</v>
      </c>
      <c r="E1188" s="147">
        <v>63</v>
      </c>
      <c r="F1188" s="156">
        <v>73</v>
      </c>
      <c r="G1188" s="156">
        <v>77</v>
      </c>
      <c r="H1188" s="156">
        <v>85</v>
      </c>
      <c r="I1188" s="156">
        <v>74</v>
      </c>
      <c r="J1188" s="156">
        <v>60</v>
      </c>
      <c r="K1188" s="156">
        <v>71</v>
      </c>
      <c r="L1188" s="156">
        <v>74</v>
      </c>
      <c r="M1188" s="156">
        <v>54</v>
      </c>
      <c r="N1188" s="187">
        <v>52</v>
      </c>
      <c r="O1188" s="187">
        <v>77</v>
      </c>
      <c r="P1188" s="187">
        <v>66</v>
      </c>
      <c r="Q1188" s="187">
        <v>64</v>
      </c>
      <c r="R1188" s="187">
        <v>77</v>
      </c>
      <c r="S1188" s="187">
        <v>59</v>
      </c>
      <c r="T1188" s="195">
        <v>40</v>
      </c>
    </row>
    <row r="1189" spans="1:20" ht="17" thickBot="1" x14ac:dyDescent="0.25">
      <c r="A1189" s="38">
        <v>12</v>
      </c>
      <c r="B1189" s="147">
        <v>46</v>
      </c>
      <c r="C1189" s="147">
        <v>64</v>
      </c>
      <c r="D1189" s="147">
        <v>59</v>
      </c>
      <c r="E1189" s="147">
        <v>50</v>
      </c>
      <c r="F1189" s="156">
        <v>41</v>
      </c>
      <c r="G1189" s="156">
        <v>62</v>
      </c>
      <c r="H1189" s="156">
        <v>61</v>
      </c>
      <c r="I1189" s="156">
        <v>74</v>
      </c>
      <c r="J1189" s="156">
        <v>62</v>
      </c>
      <c r="K1189" s="156">
        <v>52</v>
      </c>
      <c r="L1189" s="156">
        <v>70</v>
      </c>
      <c r="M1189" s="156">
        <v>72</v>
      </c>
      <c r="N1189" s="187">
        <v>55</v>
      </c>
      <c r="O1189" s="187">
        <v>42</v>
      </c>
      <c r="P1189" s="187">
        <v>69</v>
      </c>
      <c r="Q1189" s="187">
        <v>58</v>
      </c>
      <c r="R1189" s="187">
        <v>56</v>
      </c>
      <c r="S1189" s="187">
        <v>70</v>
      </c>
      <c r="T1189" s="195">
        <v>54</v>
      </c>
    </row>
    <row r="1190" spans="1:20" ht="18" thickBot="1" x14ac:dyDescent="0.25">
      <c r="A1190" s="38" t="s">
        <v>13</v>
      </c>
      <c r="B1190" s="147" t="s">
        <v>65</v>
      </c>
      <c r="C1190" s="158"/>
      <c r="D1190" s="147" t="s">
        <v>65</v>
      </c>
      <c r="E1190" s="158"/>
      <c r="F1190" s="156"/>
      <c r="G1190" s="156"/>
      <c r="H1190" s="156"/>
      <c r="I1190" s="156"/>
      <c r="J1190" s="156"/>
      <c r="K1190" s="156"/>
      <c r="L1190" s="156"/>
      <c r="M1190" s="156"/>
      <c r="N1190" s="156"/>
      <c r="O1190" s="156"/>
      <c r="P1190" s="156"/>
      <c r="Q1190" s="156"/>
      <c r="R1190" s="156"/>
      <c r="S1190" s="156"/>
      <c r="T1190" s="185"/>
    </row>
    <row r="1191" spans="1:20" ht="18" thickBot="1" x14ac:dyDescent="0.25">
      <c r="A1191" s="60" t="s">
        <v>14</v>
      </c>
      <c r="B1191" s="147" t="s">
        <v>65</v>
      </c>
      <c r="C1191" s="159">
        <v>1378</v>
      </c>
      <c r="D1191" s="147">
        <v>1424</v>
      </c>
      <c r="E1191" s="159">
        <v>1425</v>
      </c>
      <c r="F1191" s="159">
        <v>1440</v>
      </c>
      <c r="G1191" s="159">
        <v>1514</v>
      </c>
      <c r="H1191" s="159">
        <v>1467</v>
      </c>
      <c r="I1191" s="159">
        <v>1456</v>
      </c>
      <c r="J1191" s="159">
        <v>1452</v>
      </c>
      <c r="K1191" s="159">
        <v>1431</v>
      </c>
      <c r="L1191" s="159">
        <v>1474</v>
      </c>
      <c r="M1191" s="159">
        <f t="shared" ref="M1191:R1191" si="633">SUM(M1177:M1189)</f>
        <v>1458</v>
      </c>
      <c r="N1191" s="159">
        <f t="shared" si="633"/>
        <v>1536</v>
      </c>
      <c r="O1191" s="159">
        <f t="shared" si="633"/>
        <v>1569</v>
      </c>
      <c r="P1191" s="159">
        <f t="shared" si="633"/>
        <v>1591</v>
      </c>
      <c r="Q1191" s="159">
        <f t="shared" si="633"/>
        <v>1628</v>
      </c>
      <c r="R1191" s="159">
        <f t="shared" si="633"/>
        <v>1656</v>
      </c>
      <c r="S1191" s="159">
        <f t="shared" ref="S1191:T1191" si="634">SUM(S1177:S1189)</f>
        <v>1638</v>
      </c>
      <c r="T1191" s="162">
        <f t="shared" si="634"/>
        <v>1650</v>
      </c>
    </row>
    <row r="1192" spans="1:20" ht="35" thickBot="1" x14ac:dyDescent="0.25">
      <c r="A1192" s="60" t="s">
        <v>51</v>
      </c>
      <c r="B1192" s="149"/>
      <c r="C1192" s="160" t="e">
        <f>((C1191-B1191)/B1191)</f>
        <v>#VALUE!</v>
      </c>
      <c r="D1192" s="160">
        <f>((D1191-C1191)/C1191)</f>
        <v>3.3381712626995644E-2</v>
      </c>
      <c r="E1192" s="160">
        <f>((E1191-D1191)/D1191)</f>
        <v>7.0224719101123594E-4</v>
      </c>
      <c r="F1192" s="160">
        <f>((F1191-E1191)/E1191)</f>
        <v>1.0526315789473684E-2</v>
      </c>
      <c r="G1192" s="160">
        <f t="shared" ref="G1192:T1192" si="635">((G1191-F1191)/F1191)</f>
        <v>5.1388888888888887E-2</v>
      </c>
      <c r="H1192" s="160">
        <f t="shared" si="635"/>
        <v>-3.1043593130779392E-2</v>
      </c>
      <c r="I1192" s="160">
        <f t="shared" si="635"/>
        <v>-7.498295841854124E-3</v>
      </c>
      <c r="J1192" s="160">
        <f t="shared" si="635"/>
        <v>-2.7472527472527475E-3</v>
      </c>
      <c r="K1192" s="160">
        <f t="shared" si="635"/>
        <v>-1.4462809917355372E-2</v>
      </c>
      <c r="L1192" s="160">
        <f t="shared" si="635"/>
        <v>3.004891684136967E-2</v>
      </c>
      <c r="M1192" s="160">
        <f t="shared" si="635"/>
        <v>-1.0854816824966078E-2</v>
      </c>
      <c r="N1192" s="160">
        <f t="shared" si="635"/>
        <v>5.3497942386831275E-2</v>
      </c>
      <c r="O1192" s="160">
        <f t="shared" si="635"/>
        <v>2.1484375E-2</v>
      </c>
      <c r="P1192" s="160">
        <f t="shared" si="635"/>
        <v>1.4021669853409816E-2</v>
      </c>
      <c r="Q1192" s="160">
        <f t="shared" si="635"/>
        <v>2.3255813953488372E-2</v>
      </c>
      <c r="R1192" s="160">
        <f t="shared" si="635"/>
        <v>1.7199017199017199E-2</v>
      </c>
      <c r="S1192" s="160">
        <f t="shared" si="635"/>
        <v>-1.0869565217391304E-2</v>
      </c>
      <c r="T1192" s="160">
        <f t="shared" si="635"/>
        <v>7.326007326007326E-3</v>
      </c>
    </row>
    <row r="1193" spans="1:20" ht="52" thickBot="1" x14ac:dyDescent="0.25">
      <c r="A1193" s="60" t="s">
        <v>16</v>
      </c>
      <c r="B1193" s="160"/>
      <c r="C1193" s="160"/>
      <c r="D1193" s="160"/>
      <c r="E1193" s="160"/>
      <c r="F1193" s="160"/>
      <c r="G1193" s="160" t="e">
        <f t="shared" ref="G1193:T1193" si="636">(G1191-B1191)/B1191</f>
        <v>#VALUE!</v>
      </c>
      <c r="H1193" s="160">
        <f t="shared" si="636"/>
        <v>6.4586357039187234E-2</v>
      </c>
      <c r="I1193" s="160">
        <f t="shared" si="636"/>
        <v>2.247191011235955E-2</v>
      </c>
      <c r="J1193" s="160">
        <f t="shared" si="636"/>
        <v>1.8947368421052633E-2</v>
      </c>
      <c r="K1193" s="160">
        <f t="shared" si="636"/>
        <v>-6.2500000000000003E-3</v>
      </c>
      <c r="L1193" s="160">
        <f t="shared" si="636"/>
        <v>-2.6420079260237782E-2</v>
      </c>
      <c r="M1193" s="160">
        <f t="shared" si="636"/>
        <v>-6.1349693251533744E-3</v>
      </c>
      <c r="N1193" s="160">
        <f t="shared" si="636"/>
        <v>5.4945054945054944E-2</v>
      </c>
      <c r="O1193" s="160">
        <f t="shared" si="636"/>
        <v>8.057851239669421E-2</v>
      </c>
      <c r="P1193" s="160">
        <f t="shared" si="636"/>
        <v>0.11180992313067785</v>
      </c>
      <c r="Q1193" s="160">
        <f t="shared" si="636"/>
        <v>0.1044776119402985</v>
      </c>
      <c r="R1193" s="160">
        <f t="shared" si="636"/>
        <v>0.13580246913580246</v>
      </c>
      <c r="S1193" s="160">
        <f t="shared" si="636"/>
        <v>6.640625E-2</v>
      </c>
      <c r="T1193" s="160">
        <f t="shared" si="636"/>
        <v>5.1625239005736137E-2</v>
      </c>
    </row>
    <row r="1194" spans="1:20" ht="52" thickBot="1" x14ac:dyDescent="0.25">
      <c r="A1194" s="60" t="s">
        <v>17</v>
      </c>
      <c r="B1194" s="160"/>
      <c r="C1194" s="160"/>
      <c r="D1194" s="160"/>
      <c r="E1194" s="160"/>
      <c r="F1194" s="160"/>
      <c r="G1194" s="160"/>
      <c r="H1194" s="160"/>
      <c r="I1194" s="160"/>
      <c r="J1194" s="160"/>
      <c r="K1194" s="160"/>
      <c r="L1194" s="160" t="e">
        <f t="shared" ref="L1194:T1194" si="637">(L1191-B1191)/B1191</f>
        <v>#VALUE!</v>
      </c>
      <c r="M1194" s="160">
        <f t="shared" si="637"/>
        <v>5.8055152394775038E-2</v>
      </c>
      <c r="N1194" s="160">
        <f t="shared" si="637"/>
        <v>7.8651685393258425E-2</v>
      </c>
      <c r="O1194" s="160">
        <f t="shared" si="637"/>
        <v>0.10105263157894737</v>
      </c>
      <c r="P1194" s="160">
        <f t="shared" si="637"/>
        <v>0.10486111111111111</v>
      </c>
      <c r="Q1194" s="160">
        <f t="shared" si="637"/>
        <v>7.5297225891677672E-2</v>
      </c>
      <c r="R1194" s="160">
        <f t="shared" si="637"/>
        <v>0.12883435582822086</v>
      </c>
      <c r="S1194" s="160">
        <f t="shared" si="637"/>
        <v>0.125</v>
      </c>
      <c r="T1194" s="160">
        <f t="shared" si="637"/>
        <v>0.13636363636363635</v>
      </c>
    </row>
    <row r="1195" spans="1:20" ht="35" thickBot="1" x14ac:dyDescent="0.25">
      <c r="A1195" s="60" t="s">
        <v>18</v>
      </c>
      <c r="B1195" s="161">
        <v>15889</v>
      </c>
      <c r="C1195" s="161">
        <v>15871</v>
      </c>
      <c r="D1195" s="161">
        <v>15721</v>
      </c>
      <c r="E1195" s="161">
        <v>15515</v>
      </c>
      <c r="F1195" s="161">
        <v>15358</v>
      </c>
      <c r="G1195" s="92">
        <v>15355</v>
      </c>
      <c r="H1195" s="92">
        <v>15509</v>
      </c>
      <c r="I1195" s="92">
        <v>15309</v>
      </c>
      <c r="J1195" s="92">
        <v>15188</v>
      </c>
      <c r="K1195" s="92">
        <v>14759</v>
      </c>
      <c r="L1195" s="92">
        <v>14623</v>
      </c>
      <c r="M1195" s="92">
        <v>14488</v>
      </c>
      <c r="N1195" s="92">
        <v>14999</v>
      </c>
      <c r="O1195" s="92">
        <v>15036</v>
      </c>
      <c r="P1195" s="92">
        <v>15074</v>
      </c>
      <c r="Q1195" s="92">
        <v>15294</v>
      </c>
      <c r="R1195" s="92">
        <v>15494</v>
      </c>
      <c r="S1195" s="92">
        <v>15200</v>
      </c>
      <c r="T1195" s="92">
        <v>15303</v>
      </c>
    </row>
    <row r="1196" spans="1:20" ht="52" thickBot="1" x14ac:dyDescent="0.25">
      <c r="A1196" s="60" t="s">
        <v>19</v>
      </c>
      <c r="B1196" s="160"/>
      <c r="C1196" s="160">
        <f t="shared" ref="C1196:T1196" si="638">(C1195-B1195)/B1195</f>
        <v>-1.1328592107747498E-3</v>
      </c>
      <c r="D1196" s="160">
        <f t="shared" si="638"/>
        <v>-9.4512003024384093E-3</v>
      </c>
      <c r="E1196" s="160">
        <f t="shared" si="638"/>
        <v>-1.3103492144265632E-2</v>
      </c>
      <c r="F1196" s="160">
        <f t="shared" si="638"/>
        <v>-1.0119239445697712E-2</v>
      </c>
      <c r="G1196" s="160">
        <f t="shared" si="638"/>
        <v>-1.9533793462690453E-4</v>
      </c>
      <c r="H1196" s="160">
        <f t="shared" si="638"/>
        <v>1.0029306414848584E-2</v>
      </c>
      <c r="I1196" s="160">
        <f t="shared" si="638"/>
        <v>-1.2895737958604681E-2</v>
      </c>
      <c r="J1196" s="160">
        <f t="shared" si="638"/>
        <v>-7.903847410020249E-3</v>
      </c>
      <c r="K1196" s="160">
        <f t="shared" si="638"/>
        <v>-2.8245983671319464E-2</v>
      </c>
      <c r="L1196" s="160">
        <f t="shared" si="638"/>
        <v>-9.2147164442035363E-3</v>
      </c>
      <c r="M1196" s="160">
        <f t="shared" si="638"/>
        <v>-9.2320317308349862E-3</v>
      </c>
      <c r="N1196" s="160">
        <f t="shared" si="638"/>
        <v>3.5270568746548867E-2</v>
      </c>
      <c r="O1196" s="160">
        <f t="shared" si="638"/>
        <v>2.4668311220748052E-3</v>
      </c>
      <c r="P1196" s="160">
        <f t="shared" si="638"/>
        <v>2.5272678903963822E-3</v>
      </c>
      <c r="Q1196" s="160">
        <f t="shared" si="638"/>
        <v>1.4594666312856575E-2</v>
      </c>
      <c r="R1196" s="160">
        <f t="shared" si="638"/>
        <v>1.3077023669412841E-2</v>
      </c>
      <c r="S1196" s="160">
        <f t="shared" si="638"/>
        <v>-1.8975087130502132E-2</v>
      </c>
      <c r="T1196" s="160">
        <f t="shared" si="638"/>
        <v>6.7763157894736841E-3</v>
      </c>
    </row>
    <row r="1197" spans="1:20" ht="52" thickBot="1" x14ac:dyDescent="0.25">
      <c r="A1197" s="60" t="s">
        <v>20</v>
      </c>
      <c r="B1197" s="160"/>
      <c r="C1197" s="160"/>
      <c r="D1197" s="160"/>
      <c r="E1197" s="160"/>
      <c r="F1197" s="160"/>
      <c r="G1197" s="160">
        <f t="shared" ref="G1197:T1197" si="639">(G1195-B1195)/B1195</f>
        <v>-3.3608156586317578E-2</v>
      </c>
      <c r="H1197" s="160">
        <f t="shared" si="639"/>
        <v>-2.2808896729884696E-2</v>
      </c>
      <c r="I1197" s="160">
        <f t="shared" si="639"/>
        <v>-2.6206984288531264E-2</v>
      </c>
      <c r="J1197" s="160">
        <f t="shared" si="639"/>
        <v>-2.1076377699000969E-2</v>
      </c>
      <c r="K1197" s="160">
        <f t="shared" si="639"/>
        <v>-3.9002474280505274E-2</v>
      </c>
      <c r="L1197" s="160">
        <f t="shared" si="639"/>
        <v>-4.7671768153695865E-2</v>
      </c>
      <c r="M1197" s="160">
        <f t="shared" si="639"/>
        <v>-6.5832742278676901E-2</v>
      </c>
      <c r="N1197" s="160">
        <f t="shared" si="639"/>
        <v>-2.0249526422365927E-2</v>
      </c>
      <c r="O1197" s="160">
        <f t="shared" si="639"/>
        <v>-1.0007900974453516E-2</v>
      </c>
      <c r="P1197" s="160">
        <f t="shared" si="639"/>
        <v>2.1342909411206722E-2</v>
      </c>
      <c r="Q1197" s="160">
        <f t="shared" si="639"/>
        <v>4.5886616973261303E-2</v>
      </c>
      <c r="R1197" s="160">
        <f t="shared" si="639"/>
        <v>6.9436775262286032E-2</v>
      </c>
      <c r="S1197" s="160">
        <f t="shared" si="639"/>
        <v>1.3400893392892859E-2</v>
      </c>
      <c r="T1197" s="160">
        <f t="shared" si="639"/>
        <v>1.7757382282521949E-2</v>
      </c>
    </row>
    <row r="1198" spans="1:20" ht="52" thickBot="1" x14ac:dyDescent="0.25">
      <c r="A1198" s="60" t="s">
        <v>21</v>
      </c>
      <c r="B1198" s="160"/>
      <c r="C1198" s="160"/>
      <c r="D1198" s="160"/>
      <c r="E1198" s="160"/>
      <c r="F1198" s="160"/>
      <c r="G1198" s="160"/>
      <c r="H1198" s="160"/>
      <c r="I1198" s="160"/>
      <c r="J1198" s="160"/>
      <c r="K1198" s="160"/>
      <c r="L1198" s="160">
        <f t="shared" ref="L1198:T1198" si="640">(L1195-B1195)/B1195</f>
        <v>-7.9677764491157405E-2</v>
      </c>
      <c r="M1198" s="160">
        <f t="shared" si="640"/>
        <v>-8.7140066788482143E-2</v>
      </c>
      <c r="N1198" s="160">
        <f t="shared" si="640"/>
        <v>-4.592583169009605E-2</v>
      </c>
      <c r="O1198" s="160">
        <f t="shared" si="640"/>
        <v>-3.08733483725427E-2</v>
      </c>
      <c r="P1198" s="160">
        <f t="shared" si="640"/>
        <v>-1.8491991144680298E-2</v>
      </c>
      <c r="Q1198" s="160">
        <f t="shared" si="640"/>
        <v>-3.9726473461413224E-3</v>
      </c>
      <c r="R1198" s="160">
        <f t="shared" si="640"/>
        <v>-9.6718034689535109E-4</v>
      </c>
      <c r="S1198" s="160">
        <f t="shared" si="640"/>
        <v>-7.1199947743157618E-3</v>
      </c>
      <c r="T1198" s="160">
        <f t="shared" si="640"/>
        <v>7.5717671846194361E-3</v>
      </c>
    </row>
    <row r="1199" spans="1:20" ht="18" thickBot="1" x14ac:dyDescent="0.25">
      <c r="A1199" s="60" t="s">
        <v>22</v>
      </c>
      <c r="B1199" s="160" t="e">
        <f>B1191/B1195</f>
        <v>#VALUE!</v>
      </c>
      <c r="C1199" s="160">
        <f>C1191/C1195</f>
        <v>8.6825026778400857E-2</v>
      </c>
      <c r="D1199" s="160">
        <f>D1191/D1195</f>
        <v>9.0579479676865346E-2</v>
      </c>
      <c r="E1199" s="160">
        <f>E1191/E1195</f>
        <v>9.1846600064453748E-2</v>
      </c>
      <c r="F1199" s="160">
        <f>F1191/F1195</f>
        <v>9.3762208620914181E-2</v>
      </c>
      <c r="G1199" s="160">
        <f t="shared" ref="G1199:L1199" si="641">G1191/G1195</f>
        <v>9.8599804623901013E-2</v>
      </c>
      <c r="H1199" s="160">
        <f t="shared" si="641"/>
        <v>9.4590237926365339E-2</v>
      </c>
      <c r="I1199" s="160">
        <f t="shared" si="641"/>
        <v>9.5107453132144484E-2</v>
      </c>
      <c r="J1199" s="160">
        <f t="shared" si="641"/>
        <v>9.5601790887542795E-2</v>
      </c>
      <c r="K1199" s="160">
        <f t="shared" si="641"/>
        <v>9.6957788468053391E-2</v>
      </c>
      <c r="L1199" s="160">
        <f t="shared" si="641"/>
        <v>0.10080010941667236</v>
      </c>
      <c r="M1199" s="160">
        <f t="shared" ref="M1199:N1199" si="642">M1191/M1195</f>
        <v>0.10063500828271674</v>
      </c>
      <c r="N1199" s="160">
        <f t="shared" si="642"/>
        <v>0.10240682712180812</v>
      </c>
      <c r="O1199" s="160">
        <f t="shared" ref="O1199:P1199" si="643">O1191/O1195</f>
        <v>0.10434956105347166</v>
      </c>
      <c r="P1199" s="160">
        <f t="shared" si="643"/>
        <v>0.10554597319888549</v>
      </c>
      <c r="Q1199" s="160">
        <f t="shared" ref="Q1199:R1199" si="644">Q1191/Q1195</f>
        <v>0.10644697266902053</v>
      </c>
      <c r="R1199" s="160">
        <f t="shared" si="644"/>
        <v>0.10688008261262424</v>
      </c>
      <c r="S1199" s="160">
        <f t="shared" ref="S1199:T1199" si="645">S1191/S1195</f>
        <v>0.10776315789473684</v>
      </c>
      <c r="T1199" s="160">
        <f t="shared" si="645"/>
        <v>0.10782199568712017</v>
      </c>
    </row>
    <row r="1200" spans="1:20" ht="52" thickBot="1" x14ac:dyDescent="0.25">
      <c r="A1200" s="60" t="s">
        <v>23</v>
      </c>
      <c r="B1200" s="160"/>
      <c r="C1200" s="160" t="e">
        <f t="shared" ref="C1200:K1200" si="646">(C1199-B1199)</f>
        <v>#VALUE!</v>
      </c>
      <c r="D1200" s="160">
        <f t="shared" si="646"/>
        <v>3.7544528984644887E-3</v>
      </c>
      <c r="E1200" s="160">
        <f t="shared" si="646"/>
        <v>1.2671203875884024E-3</v>
      </c>
      <c r="F1200" s="160">
        <f t="shared" si="646"/>
        <v>1.9156085564604325E-3</v>
      </c>
      <c r="G1200" s="160">
        <f t="shared" si="646"/>
        <v>4.8375960029868326E-3</v>
      </c>
      <c r="H1200" s="160">
        <f t="shared" si="646"/>
        <v>-4.0095666975356742E-3</v>
      </c>
      <c r="I1200" s="160">
        <f t="shared" si="646"/>
        <v>5.1721520577914515E-4</v>
      </c>
      <c r="J1200" s="160">
        <f t="shared" si="646"/>
        <v>4.9433775539831082E-4</v>
      </c>
      <c r="K1200" s="160">
        <f t="shared" si="646"/>
        <v>1.3559975805105956E-3</v>
      </c>
      <c r="L1200" s="160">
        <f t="shared" ref="L1200:T1200" si="647">(L1199-K1199)</f>
        <v>3.8423209486189713E-3</v>
      </c>
      <c r="M1200" s="160">
        <f t="shared" si="647"/>
        <v>-1.651011339556252E-4</v>
      </c>
      <c r="N1200" s="160">
        <f t="shared" si="647"/>
        <v>1.771818839091388E-3</v>
      </c>
      <c r="O1200" s="160">
        <f t="shared" si="647"/>
        <v>1.94273393166354E-3</v>
      </c>
      <c r="P1200" s="160">
        <f t="shared" si="647"/>
        <v>1.1964121454138277E-3</v>
      </c>
      <c r="Q1200" s="160">
        <f t="shared" si="647"/>
        <v>9.0099947013504156E-4</v>
      </c>
      <c r="R1200" s="160">
        <f t="shared" si="647"/>
        <v>4.3310994360371002E-4</v>
      </c>
      <c r="S1200" s="160">
        <f t="shared" si="647"/>
        <v>8.8307528211259423E-4</v>
      </c>
      <c r="T1200" s="160">
        <f t="shared" si="647"/>
        <v>5.8837792383331644E-5</v>
      </c>
    </row>
    <row r="1201" spans="1:21" ht="52" thickBot="1" x14ac:dyDescent="0.25">
      <c r="A1201" s="60" t="s">
        <v>24</v>
      </c>
      <c r="B1201" s="160"/>
      <c r="C1201" s="160"/>
      <c r="D1201" s="160"/>
      <c r="E1201" s="160"/>
      <c r="F1201" s="160"/>
      <c r="G1201" s="160" t="e">
        <f>G1199-B1199</f>
        <v>#VALUE!</v>
      </c>
      <c r="H1201" s="160">
        <f t="shared" ref="H1201:K1201" si="648">H1199-C1199</f>
        <v>7.765211147964482E-3</v>
      </c>
      <c r="I1201" s="160">
        <f t="shared" si="648"/>
        <v>4.5279734552791384E-3</v>
      </c>
      <c r="J1201" s="160">
        <f t="shared" si="648"/>
        <v>3.7551908230890468E-3</v>
      </c>
      <c r="K1201" s="160">
        <f t="shared" si="648"/>
        <v>3.19557984713921E-3</v>
      </c>
      <c r="L1201" s="160">
        <f t="shared" ref="L1201:T1201" si="649">L1199-G1199</f>
        <v>2.2003047927713487E-3</v>
      </c>
      <c r="M1201" s="160">
        <f t="shared" si="649"/>
        <v>6.0447703563513977E-3</v>
      </c>
      <c r="N1201" s="160">
        <f t="shared" si="649"/>
        <v>7.2993739896636406E-3</v>
      </c>
      <c r="O1201" s="160">
        <f t="shared" si="649"/>
        <v>8.7477701659288698E-3</v>
      </c>
      <c r="P1201" s="160">
        <f t="shared" si="649"/>
        <v>8.5881847308321019E-3</v>
      </c>
      <c r="Q1201" s="160">
        <f t="shared" si="649"/>
        <v>5.6468632523481721E-3</v>
      </c>
      <c r="R1201" s="160">
        <f t="shared" si="649"/>
        <v>6.2450743299075073E-3</v>
      </c>
      <c r="S1201" s="160">
        <f t="shared" si="649"/>
        <v>5.3563307729287135E-3</v>
      </c>
      <c r="T1201" s="160">
        <f t="shared" si="649"/>
        <v>3.4724346336485051E-3</v>
      </c>
    </row>
    <row r="1202" spans="1:21" ht="52" thickBot="1" x14ac:dyDescent="0.25">
      <c r="A1202" s="60" t="s">
        <v>25</v>
      </c>
      <c r="B1202" s="160"/>
      <c r="C1202" s="160"/>
      <c r="D1202" s="160"/>
      <c r="E1202" s="160"/>
      <c r="F1202" s="160"/>
      <c r="G1202" s="160"/>
      <c r="H1202" s="160"/>
      <c r="I1202" s="160"/>
      <c r="J1202" s="160"/>
      <c r="K1202" s="160"/>
      <c r="L1202" s="160" t="e">
        <f t="shared" ref="L1202:T1202" si="650">L1199-B1199</f>
        <v>#VALUE!</v>
      </c>
      <c r="M1202" s="160">
        <f t="shared" si="650"/>
        <v>1.380998150431588E-2</v>
      </c>
      <c r="N1202" s="160">
        <f t="shared" si="650"/>
        <v>1.1827347444942779E-2</v>
      </c>
      <c r="O1202" s="160">
        <f t="shared" si="650"/>
        <v>1.2502960989017917E-2</v>
      </c>
      <c r="P1202" s="160">
        <f t="shared" si="650"/>
        <v>1.1783764577971312E-2</v>
      </c>
      <c r="Q1202" s="160">
        <f t="shared" si="650"/>
        <v>7.8471680451195208E-3</v>
      </c>
      <c r="R1202" s="160">
        <f t="shared" si="650"/>
        <v>1.2289844686258905E-2</v>
      </c>
      <c r="S1202" s="160">
        <f t="shared" si="650"/>
        <v>1.2655704762592354E-2</v>
      </c>
      <c r="T1202" s="160">
        <f t="shared" si="650"/>
        <v>1.2220204799577375E-2</v>
      </c>
    </row>
    <row r="1203" spans="1:21" ht="16" x14ac:dyDescent="0.2">
      <c r="A1203" s="4"/>
      <c r="B1203" s="6"/>
      <c r="C1203" s="6"/>
      <c r="D1203" s="6"/>
      <c r="E1203" s="6"/>
      <c r="F1203" s="6"/>
      <c r="G1203" s="5"/>
      <c r="H1203" s="5"/>
      <c r="I1203" s="5"/>
      <c r="J1203" s="5"/>
      <c r="K1203" s="5"/>
      <c r="L1203" s="5"/>
    </row>
    <row r="1204" spans="1:21" ht="16" x14ac:dyDescent="0.2">
      <c r="A1204" s="7" t="s">
        <v>138</v>
      </c>
      <c r="B1204" s="7"/>
      <c r="C1204" s="7"/>
      <c r="D1204" s="7"/>
      <c r="E1204" s="7"/>
      <c r="F1204" s="7"/>
      <c r="G1204" s="8"/>
      <c r="H1204" s="8"/>
      <c r="I1204" s="8"/>
      <c r="J1204" s="8"/>
      <c r="K1204" s="8"/>
      <c r="L1204" s="8"/>
      <c r="M1204" s="9"/>
    </row>
    <row r="1205" spans="1:21" ht="17" thickBot="1" x14ac:dyDescent="0.25">
      <c r="A1205" s="10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9"/>
    </row>
    <row r="1206" spans="1:21" ht="35" thickBot="1" x14ac:dyDescent="0.25">
      <c r="A1206" s="80" t="s">
        <v>44</v>
      </c>
      <c r="B1206" s="54" t="s">
        <v>0</v>
      </c>
      <c r="C1206" s="54" t="s">
        <v>1</v>
      </c>
      <c r="D1206" s="54" t="s">
        <v>2</v>
      </c>
      <c r="E1206" s="54" t="s">
        <v>3</v>
      </c>
      <c r="F1206" s="54" t="s">
        <v>4</v>
      </c>
      <c r="G1206" s="54" t="s">
        <v>5</v>
      </c>
      <c r="H1206" s="54" t="s">
        <v>6</v>
      </c>
      <c r="I1206" s="54" t="s">
        <v>7</v>
      </c>
      <c r="J1206" s="54" t="s">
        <v>8</v>
      </c>
      <c r="K1206" s="54" t="s">
        <v>9</v>
      </c>
      <c r="L1206" s="54" t="s">
        <v>10</v>
      </c>
      <c r="M1206" s="54" t="s">
        <v>66</v>
      </c>
      <c r="N1206" s="54" t="s">
        <v>75</v>
      </c>
      <c r="O1206" s="54" t="s">
        <v>76</v>
      </c>
      <c r="P1206" s="54" t="s">
        <v>77</v>
      </c>
      <c r="Q1206" s="54" t="s">
        <v>78</v>
      </c>
      <c r="R1206" s="54" t="s">
        <v>79</v>
      </c>
      <c r="S1206" s="54" t="s">
        <v>81</v>
      </c>
      <c r="T1206" s="54" t="s">
        <v>87</v>
      </c>
      <c r="U1206" s="80" t="s">
        <v>52</v>
      </c>
    </row>
    <row r="1207" spans="1:21" ht="18" thickBot="1" x14ac:dyDescent="0.25">
      <c r="A1207" s="98" t="s">
        <v>28</v>
      </c>
      <c r="B1207" s="72"/>
      <c r="C1207" s="72">
        <f t="shared" ref="C1207:K1207" si="651">-C1177</f>
        <v>-130</v>
      </c>
      <c r="D1207" s="72">
        <f t="shared" si="651"/>
        <v>-120</v>
      </c>
      <c r="E1207" s="72">
        <f t="shared" si="651"/>
        <v>-136</v>
      </c>
      <c r="F1207" s="72">
        <f t="shared" si="651"/>
        <v>-129</v>
      </c>
      <c r="G1207" s="72">
        <f t="shared" si="651"/>
        <v>-146</v>
      </c>
      <c r="H1207" s="72">
        <f t="shared" si="651"/>
        <v>-125</v>
      </c>
      <c r="I1207" s="72">
        <f t="shared" si="651"/>
        <v>-121</v>
      </c>
      <c r="J1207" s="72">
        <f t="shared" si="651"/>
        <v>-170</v>
      </c>
      <c r="K1207" s="72">
        <f t="shared" si="651"/>
        <v>-168</v>
      </c>
      <c r="L1207" s="72">
        <f t="shared" ref="L1207:Q1207" si="652">-L1177</f>
        <v>-142</v>
      </c>
      <c r="M1207" s="72">
        <f t="shared" si="652"/>
        <v>-168</v>
      </c>
      <c r="N1207" s="72">
        <f t="shared" si="652"/>
        <v>-176</v>
      </c>
      <c r="O1207" s="72">
        <f t="shared" si="652"/>
        <v>-164</v>
      </c>
      <c r="P1207" s="72">
        <f t="shared" si="652"/>
        <v>-144</v>
      </c>
      <c r="Q1207" s="72">
        <f t="shared" si="652"/>
        <v>-157</v>
      </c>
      <c r="R1207" s="72">
        <f t="shared" ref="R1207:S1207" si="653">-R1177</f>
        <v>-169</v>
      </c>
      <c r="S1207" s="72">
        <f t="shared" si="653"/>
        <v>-175</v>
      </c>
      <c r="T1207" s="76">
        <f t="shared" ref="T1207" si="654">-T1177</f>
        <v>-152</v>
      </c>
      <c r="U1207" s="72">
        <f t="shared" ref="U1207:U1221" si="655">_xlfn.AGGREGATE(1,6,C1207:S1207)</f>
        <v>-149.41176470588235</v>
      </c>
    </row>
    <row r="1208" spans="1:21" ht="18" thickBot="1" x14ac:dyDescent="0.25">
      <c r="A1208" s="81">
        <v>1</v>
      </c>
      <c r="B1208" s="85" t="s">
        <v>53</v>
      </c>
      <c r="C1208" s="99">
        <f t="shared" ref="C1208:T1219" si="656">B1177-C1178</f>
        <v>6</v>
      </c>
      <c r="D1208" s="99">
        <f t="shared" si="656"/>
        <v>-3</v>
      </c>
      <c r="E1208" s="99">
        <f t="shared" si="656"/>
        <v>2</v>
      </c>
      <c r="F1208" s="99">
        <f t="shared" si="656"/>
        <v>8</v>
      </c>
      <c r="G1208" s="99">
        <f t="shared" si="656"/>
        <v>12</v>
      </c>
      <c r="H1208" s="72">
        <f t="shared" si="656"/>
        <v>1</v>
      </c>
      <c r="I1208" s="72">
        <f t="shared" si="656"/>
        <v>-7</v>
      </c>
      <c r="J1208" s="72">
        <f t="shared" si="656"/>
        <v>-7</v>
      </c>
      <c r="K1208" s="72">
        <f t="shared" si="656"/>
        <v>-3</v>
      </c>
      <c r="L1208" s="72">
        <f t="shared" si="656"/>
        <v>1</v>
      </c>
      <c r="M1208" s="72">
        <f t="shared" si="656"/>
        <v>-2</v>
      </c>
      <c r="N1208" s="72">
        <f t="shared" si="656"/>
        <v>-8</v>
      </c>
      <c r="O1208" s="72">
        <f t="shared" si="656"/>
        <v>1</v>
      </c>
      <c r="P1208" s="72">
        <f t="shared" si="656"/>
        <v>6</v>
      </c>
      <c r="Q1208" s="72">
        <f t="shared" si="656"/>
        <v>-12</v>
      </c>
      <c r="R1208" s="72">
        <f t="shared" si="656"/>
        <v>-11</v>
      </c>
      <c r="S1208" s="72">
        <f t="shared" si="656"/>
        <v>0</v>
      </c>
      <c r="T1208" s="76">
        <f t="shared" si="656"/>
        <v>-8</v>
      </c>
      <c r="U1208" s="72">
        <f t="shared" si="655"/>
        <v>-0.94117647058823528</v>
      </c>
    </row>
    <row r="1209" spans="1:21" ht="18" thickBot="1" x14ac:dyDescent="0.25">
      <c r="A1209" s="81">
        <v>2</v>
      </c>
      <c r="B1209" s="85" t="s">
        <v>53</v>
      </c>
      <c r="C1209" s="99">
        <f t="shared" si="656"/>
        <v>10</v>
      </c>
      <c r="D1209" s="99">
        <f t="shared" si="656"/>
        <v>2</v>
      </c>
      <c r="E1209" s="99">
        <f t="shared" si="656"/>
        <v>15</v>
      </c>
      <c r="F1209" s="99">
        <f t="shared" si="656"/>
        <v>8</v>
      </c>
      <c r="G1209" s="99">
        <f t="shared" si="656"/>
        <v>6</v>
      </c>
      <c r="H1209" s="72">
        <f t="shared" si="656"/>
        <v>7</v>
      </c>
      <c r="I1209" s="72">
        <f t="shared" si="656"/>
        <v>4</v>
      </c>
      <c r="J1209" s="72">
        <f t="shared" si="656"/>
        <v>4</v>
      </c>
      <c r="K1209" s="72">
        <f t="shared" si="656"/>
        <v>12</v>
      </c>
      <c r="L1209" s="72">
        <f t="shared" si="656"/>
        <v>8</v>
      </c>
      <c r="M1209" s="72">
        <f t="shared" si="656"/>
        <v>11</v>
      </c>
      <c r="N1209" s="72">
        <f t="shared" si="656"/>
        <v>0</v>
      </c>
      <c r="O1209" s="72">
        <f t="shared" si="656"/>
        <v>10</v>
      </c>
      <c r="P1209" s="72">
        <f t="shared" si="656"/>
        <v>6</v>
      </c>
      <c r="Q1209" s="72">
        <f t="shared" si="656"/>
        <v>7</v>
      </c>
      <c r="R1209" s="72">
        <f t="shared" si="656"/>
        <v>8</v>
      </c>
      <c r="S1209" s="72">
        <f t="shared" si="656"/>
        <v>16</v>
      </c>
      <c r="T1209" s="76">
        <f t="shared" si="656"/>
        <v>2</v>
      </c>
      <c r="U1209" s="72">
        <f t="shared" si="655"/>
        <v>7.882352941176471</v>
      </c>
    </row>
    <row r="1210" spans="1:21" ht="18" thickBot="1" x14ac:dyDescent="0.25">
      <c r="A1210" s="81">
        <v>3</v>
      </c>
      <c r="B1210" s="85" t="s">
        <v>53</v>
      </c>
      <c r="C1210" s="99">
        <f t="shared" si="656"/>
        <v>4</v>
      </c>
      <c r="D1210" s="99">
        <f t="shared" si="656"/>
        <v>9</v>
      </c>
      <c r="E1210" s="99">
        <f t="shared" si="656"/>
        <v>7</v>
      </c>
      <c r="F1210" s="99">
        <f t="shared" si="656"/>
        <v>6</v>
      </c>
      <c r="G1210" s="99">
        <f t="shared" si="656"/>
        <v>1</v>
      </c>
      <c r="H1210" s="72">
        <f t="shared" si="656"/>
        <v>5</v>
      </c>
      <c r="I1210" s="72">
        <f t="shared" si="656"/>
        <v>-2</v>
      </c>
      <c r="J1210" s="72">
        <f t="shared" si="656"/>
        <v>2</v>
      </c>
      <c r="K1210" s="72">
        <f t="shared" si="656"/>
        <v>5</v>
      </c>
      <c r="L1210" s="72">
        <f t="shared" si="656"/>
        <v>6</v>
      </c>
      <c r="M1210" s="72">
        <f t="shared" si="656"/>
        <v>10</v>
      </c>
      <c r="N1210" s="72">
        <f t="shared" si="656"/>
        <v>5</v>
      </c>
      <c r="O1210" s="72">
        <f t="shared" si="656"/>
        <v>3</v>
      </c>
      <c r="P1210" s="72">
        <f t="shared" si="656"/>
        <v>12</v>
      </c>
      <c r="Q1210" s="72">
        <f t="shared" si="656"/>
        <v>6</v>
      </c>
      <c r="R1210" s="72">
        <f t="shared" si="656"/>
        <v>5</v>
      </c>
      <c r="S1210" s="72">
        <f t="shared" si="656"/>
        <v>17</v>
      </c>
      <c r="T1210" s="76">
        <f t="shared" si="656"/>
        <v>15</v>
      </c>
      <c r="U1210" s="72">
        <f t="shared" si="655"/>
        <v>5.9411764705882355</v>
      </c>
    </row>
    <row r="1211" spans="1:21" ht="18" thickBot="1" x14ac:dyDescent="0.25">
      <c r="A1211" s="81">
        <v>4</v>
      </c>
      <c r="B1211" s="85" t="s">
        <v>53</v>
      </c>
      <c r="C1211" s="99">
        <f t="shared" si="656"/>
        <v>11</v>
      </c>
      <c r="D1211" s="99">
        <f t="shared" si="656"/>
        <v>9</v>
      </c>
      <c r="E1211" s="99">
        <f t="shared" si="656"/>
        <v>8</v>
      </c>
      <c r="F1211" s="99">
        <f t="shared" si="656"/>
        <v>7</v>
      </c>
      <c r="G1211" s="99">
        <f t="shared" si="656"/>
        <v>0</v>
      </c>
      <c r="H1211" s="72">
        <f t="shared" si="656"/>
        <v>5</v>
      </c>
      <c r="I1211" s="72">
        <f t="shared" si="656"/>
        <v>4</v>
      </c>
      <c r="J1211" s="72">
        <f t="shared" si="656"/>
        <v>7</v>
      </c>
      <c r="K1211" s="72">
        <f t="shared" si="656"/>
        <v>6</v>
      </c>
      <c r="L1211" s="72">
        <f t="shared" si="656"/>
        <v>6</v>
      </c>
      <c r="M1211" s="72">
        <f t="shared" si="656"/>
        <v>11</v>
      </c>
      <c r="N1211" s="72">
        <f t="shared" si="656"/>
        <v>1</v>
      </c>
      <c r="O1211" s="72">
        <f t="shared" si="656"/>
        <v>3</v>
      </c>
      <c r="P1211" s="72">
        <f t="shared" si="656"/>
        <v>9</v>
      </c>
      <c r="Q1211" s="72">
        <f t="shared" si="656"/>
        <v>8</v>
      </c>
      <c r="R1211" s="72">
        <f t="shared" si="656"/>
        <v>11</v>
      </c>
      <c r="S1211" s="72">
        <f t="shared" si="656"/>
        <v>12</v>
      </c>
      <c r="T1211" s="76">
        <f t="shared" si="656"/>
        <v>8</v>
      </c>
      <c r="U1211" s="72">
        <f t="shared" si="655"/>
        <v>6.9411764705882355</v>
      </c>
    </row>
    <row r="1212" spans="1:21" ht="18" thickBot="1" x14ac:dyDescent="0.25">
      <c r="A1212" s="81">
        <v>5</v>
      </c>
      <c r="B1212" s="85" t="s">
        <v>53</v>
      </c>
      <c r="C1212" s="99">
        <f t="shared" si="656"/>
        <v>5</v>
      </c>
      <c r="D1212" s="99">
        <f t="shared" si="656"/>
        <v>8</v>
      </c>
      <c r="E1212" s="99">
        <f t="shared" si="656"/>
        <v>8</v>
      </c>
      <c r="F1212" s="99">
        <f t="shared" si="656"/>
        <v>9</v>
      </c>
      <c r="G1212" s="99">
        <f t="shared" si="656"/>
        <v>8</v>
      </c>
      <c r="H1212" s="72">
        <f t="shared" si="656"/>
        <v>8</v>
      </c>
      <c r="I1212" s="72">
        <f t="shared" si="656"/>
        <v>5</v>
      </c>
      <c r="J1212" s="72">
        <f t="shared" si="656"/>
        <v>6</v>
      </c>
      <c r="K1212" s="72">
        <f t="shared" si="656"/>
        <v>7</v>
      </c>
      <c r="L1212" s="72">
        <f t="shared" si="656"/>
        <v>2</v>
      </c>
      <c r="M1212" s="72">
        <f t="shared" si="656"/>
        <v>4</v>
      </c>
      <c r="N1212" s="72">
        <f t="shared" si="656"/>
        <v>2</v>
      </c>
      <c r="O1212" s="72">
        <f t="shared" si="656"/>
        <v>4</v>
      </c>
      <c r="P1212" s="72">
        <f t="shared" si="656"/>
        <v>0</v>
      </c>
      <c r="Q1212" s="72">
        <f t="shared" si="656"/>
        <v>8</v>
      </c>
      <c r="R1212" s="72">
        <f t="shared" si="656"/>
        <v>3</v>
      </c>
      <c r="S1212" s="72">
        <f t="shared" si="656"/>
        <v>9</v>
      </c>
      <c r="T1212" s="76">
        <f t="shared" si="656"/>
        <v>5</v>
      </c>
      <c r="U1212" s="72">
        <f t="shared" si="655"/>
        <v>5.6470588235294121</v>
      </c>
    </row>
    <row r="1213" spans="1:21" ht="18" thickBot="1" x14ac:dyDescent="0.25">
      <c r="A1213" s="81">
        <v>6</v>
      </c>
      <c r="B1213" s="85" t="s">
        <v>53</v>
      </c>
      <c r="C1213" s="99">
        <f t="shared" si="656"/>
        <v>-69</v>
      </c>
      <c r="D1213" s="99">
        <f t="shared" si="656"/>
        <v>-75</v>
      </c>
      <c r="E1213" s="99">
        <f t="shared" si="656"/>
        <v>-75</v>
      </c>
      <c r="F1213" s="99">
        <f t="shared" si="656"/>
        <v>-71</v>
      </c>
      <c r="G1213" s="99">
        <f t="shared" si="656"/>
        <v>-59</v>
      </c>
      <c r="H1213" s="72">
        <f t="shared" si="656"/>
        <v>-25</v>
      </c>
      <c r="I1213" s="72">
        <f t="shared" si="656"/>
        <v>-22</v>
      </c>
      <c r="J1213" s="72">
        <f t="shared" si="656"/>
        <v>-25</v>
      </c>
      <c r="K1213" s="72">
        <f t="shared" si="656"/>
        <v>-26</v>
      </c>
      <c r="L1213" s="72">
        <f t="shared" si="656"/>
        <v>-23</v>
      </c>
      <c r="M1213" s="72">
        <f t="shared" si="656"/>
        <v>10</v>
      </c>
      <c r="N1213" s="72">
        <f t="shared" si="656"/>
        <v>-26</v>
      </c>
      <c r="O1213" s="72">
        <f t="shared" si="656"/>
        <v>3</v>
      </c>
      <c r="P1213" s="72">
        <f t="shared" si="656"/>
        <v>-22</v>
      </c>
      <c r="Q1213" s="72">
        <f t="shared" si="656"/>
        <v>-24</v>
      </c>
      <c r="R1213" s="72">
        <f t="shared" si="656"/>
        <v>-26</v>
      </c>
      <c r="S1213" s="72">
        <f t="shared" si="656"/>
        <v>-25</v>
      </c>
      <c r="T1213" s="76">
        <f t="shared" si="656"/>
        <v>-23</v>
      </c>
      <c r="U1213" s="72">
        <f t="shared" si="655"/>
        <v>-34.117647058823529</v>
      </c>
    </row>
    <row r="1214" spans="1:21" ht="18" thickBot="1" x14ac:dyDescent="0.25">
      <c r="A1214" s="81">
        <v>7</v>
      </c>
      <c r="B1214" s="85" t="s">
        <v>53</v>
      </c>
      <c r="C1214" s="99">
        <f t="shared" si="656"/>
        <v>4</v>
      </c>
      <c r="D1214" s="99">
        <f t="shared" si="656"/>
        <v>8</v>
      </c>
      <c r="E1214" s="99">
        <f t="shared" si="656"/>
        <v>20</v>
      </c>
      <c r="F1214" s="99">
        <f t="shared" si="656"/>
        <v>14</v>
      </c>
      <c r="G1214" s="99">
        <f t="shared" si="656"/>
        <v>8</v>
      </c>
      <c r="H1214" s="72">
        <f t="shared" si="656"/>
        <v>12</v>
      </c>
      <c r="I1214" s="72">
        <f t="shared" si="656"/>
        <v>0</v>
      </c>
      <c r="J1214" s="72">
        <f t="shared" si="656"/>
        <v>9</v>
      </c>
      <c r="K1214" s="72">
        <f t="shared" si="656"/>
        <v>8</v>
      </c>
      <c r="L1214" s="72">
        <f t="shared" si="656"/>
        <v>4</v>
      </c>
      <c r="M1214" s="72">
        <f t="shared" si="656"/>
        <v>6</v>
      </c>
      <c r="N1214" s="72">
        <f t="shared" si="656"/>
        <v>-2</v>
      </c>
      <c r="O1214" s="72">
        <f t="shared" si="656"/>
        <v>5</v>
      </c>
      <c r="P1214" s="72">
        <f t="shared" si="656"/>
        <v>0</v>
      </c>
      <c r="Q1214" s="72">
        <f t="shared" si="656"/>
        <v>8</v>
      </c>
      <c r="R1214" s="72">
        <f t="shared" si="656"/>
        <v>7</v>
      </c>
      <c r="S1214" s="72">
        <f t="shared" si="656"/>
        <v>5</v>
      </c>
      <c r="T1214" s="76">
        <f t="shared" si="656"/>
        <v>6</v>
      </c>
      <c r="U1214" s="72">
        <f t="shared" si="655"/>
        <v>6.8235294117647056</v>
      </c>
    </row>
    <row r="1215" spans="1:21" ht="18" thickBot="1" x14ac:dyDescent="0.25">
      <c r="A1215" s="81">
        <v>8</v>
      </c>
      <c r="B1215" s="85" t="s">
        <v>53</v>
      </c>
      <c r="C1215" s="99">
        <f t="shared" si="656"/>
        <v>32</v>
      </c>
      <c r="D1215" s="99">
        <f t="shared" si="656"/>
        <v>25</v>
      </c>
      <c r="E1215" s="99">
        <f t="shared" si="656"/>
        <v>45</v>
      </c>
      <c r="F1215" s="99">
        <f t="shared" si="656"/>
        <v>46</v>
      </c>
      <c r="G1215" s="99">
        <f t="shared" si="656"/>
        <v>35</v>
      </c>
      <c r="H1215" s="72">
        <f t="shared" si="656"/>
        <v>22</v>
      </c>
      <c r="I1215" s="72">
        <f t="shared" si="656"/>
        <v>27</v>
      </c>
      <c r="J1215" s="72">
        <f t="shared" si="656"/>
        <v>14</v>
      </c>
      <c r="K1215" s="72">
        <f t="shared" si="656"/>
        <v>37</v>
      </c>
      <c r="L1215" s="72">
        <f t="shared" si="656"/>
        <v>18</v>
      </c>
      <c r="M1215" s="72">
        <f t="shared" si="656"/>
        <v>33</v>
      </c>
      <c r="N1215" s="72">
        <f t="shared" si="656"/>
        <v>29</v>
      </c>
      <c r="O1215" s="72">
        <f t="shared" si="656"/>
        <v>10</v>
      </c>
      <c r="P1215" s="72">
        <f t="shared" si="656"/>
        <v>29</v>
      </c>
      <c r="Q1215" s="72">
        <f t="shared" si="656"/>
        <v>9</v>
      </c>
      <c r="R1215" s="72">
        <f t="shared" si="656"/>
        <v>26</v>
      </c>
      <c r="S1215" s="72">
        <f t="shared" si="656"/>
        <v>50</v>
      </c>
      <c r="T1215" s="76">
        <f t="shared" si="656"/>
        <v>18</v>
      </c>
      <c r="U1215" s="72">
        <f t="shared" si="655"/>
        <v>28.647058823529413</v>
      </c>
    </row>
    <row r="1216" spans="1:21" ht="18" thickBot="1" x14ac:dyDescent="0.25">
      <c r="A1216" s="81">
        <v>9</v>
      </c>
      <c r="B1216" s="85" t="s">
        <v>53</v>
      </c>
      <c r="C1216" s="99">
        <f t="shared" si="656"/>
        <v>6</v>
      </c>
      <c r="D1216" s="99">
        <f t="shared" si="656"/>
        <v>11</v>
      </c>
      <c r="E1216" s="99">
        <f t="shared" si="656"/>
        <v>6</v>
      </c>
      <c r="F1216" s="99">
        <f t="shared" si="656"/>
        <v>-8</v>
      </c>
      <c r="G1216" s="99">
        <f t="shared" si="656"/>
        <v>-9</v>
      </c>
      <c r="H1216" s="72">
        <f t="shared" si="656"/>
        <v>18</v>
      </c>
      <c r="I1216" s="72">
        <f t="shared" si="656"/>
        <v>9</v>
      </c>
      <c r="J1216" s="72">
        <f t="shared" si="656"/>
        <v>6</v>
      </c>
      <c r="K1216" s="72">
        <f t="shared" si="656"/>
        <v>16</v>
      </c>
      <c r="L1216" s="72">
        <f t="shared" si="656"/>
        <v>1</v>
      </c>
      <c r="M1216" s="72">
        <f t="shared" si="656"/>
        <v>1</v>
      </c>
      <c r="N1216" s="72">
        <f t="shared" si="656"/>
        <v>2</v>
      </c>
      <c r="O1216" s="72">
        <f t="shared" si="656"/>
        <v>1</v>
      </c>
      <c r="P1216" s="72">
        <f t="shared" si="656"/>
        <v>6</v>
      </c>
      <c r="Q1216" s="72">
        <f t="shared" si="656"/>
        <v>7</v>
      </c>
      <c r="R1216" s="72">
        <f t="shared" si="656"/>
        <v>7</v>
      </c>
      <c r="S1216" s="72">
        <f t="shared" si="656"/>
        <v>15</v>
      </c>
      <c r="T1216" s="76">
        <f t="shared" si="656"/>
        <v>14</v>
      </c>
      <c r="U1216" s="72">
        <f t="shared" si="655"/>
        <v>5.5882352941176467</v>
      </c>
    </row>
    <row r="1217" spans="1:21" ht="18" thickBot="1" x14ac:dyDescent="0.25">
      <c r="A1217" s="81">
        <v>10</v>
      </c>
      <c r="B1217" s="85" t="s">
        <v>53</v>
      </c>
      <c r="C1217" s="99">
        <f t="shared" si="656"/>
        <v>13</v>
      </c>
      <c r="D1217" s="99">
        <f t="shared" si="656"/>
        <v>7</v>
      </c>
      <c r="E1217" s="99">
        <f t="shared" si="656"/>
        <v>9</v>
      </c>
      <c r="F1217" s="99">
        <f t="shared" si="656"/>
        <v>8</v>
      </c>
      <c r="G1217" s="99">
        <f t="shared" si="656"/>
        <v>11</v>
      </c>
      <c r="H1217" s="72">
        <f t="shared" si="656"/>
        <v>12</v>
      </c>
      <c r="I1217" s="72">
        <f t="shared" si="656"/>
        <v>21</v>
      </c>
      <c r="J1217" s="72">
        <f t="shared" si="656"/>
        <v>45</v>
      </c>
      <c r="K1217" s="72">
        <f t="shared" si="656"/>
        <v>35</v>
      </c>
      <c r="L1217" s="72">
        <f t="shared" si="656"/>
        <v>16</v>
      </c>
      <c r="M1217" s="72">
        <f t="shared" si="656"/>
        <v>11</v>
      </c>
      <c r="N1217" s="72">
        <f t="shared" si="656"/>
        <v>8</v>
      </c>
      <c r="O1217" s="72">
        <f t="shared" si="656"/>
        <v>14</v>
      </c>
      <c r="P1217" s="72">
        <f t="shared" si="656"/>
        <v>12</v>
      </c>
      <c r="Q1217" s="72">
        <f t="shared" si="656"/>
        <v>17</v>
      </c>
      <c r="R1217" s="72">
        <f t="shared" si="656"/>
        <v>32</v>
      </c>
      <c r="S1217" s="72">
        <f t="shared" si="656"/>
        <v>24</v>
      </c>
      <c r="T1217" s="76">
        <f t="shared" si="656"/>
        <v>14</v>
      </c>
      <c r="U1217" s="72">
        <f t="shared" si="655"/>
        <v>17.352941176470587</v>
      </c>
    </row>
    <row r="1218" spans="1:21" ht="18" thickBot="1" x14ac:dyDescent="0.25">
      <c r="A1218" s="81">
        <v>11</v>
      </c>
      <c r="B1218" s="85" t="s">
        <v>53</v>
      </c>
      <c r="C1218" s="99">
        <f t="shared" si="656"/>
        <v>11</v>
      </c>
      <c r="D1218" s="99">
        <f t="shared" si="656"/>
        <v>7</v>
      </c>
      <c r="E1218" s="99">
        <f t="shared" si="656"/>
        <v>13</v>
      </c>
      <c r="F1218" s="99">
        <f t="shared" si="656"/>
        <v>15</v>
      </c>
      <c r="G1218" s="99">
        <f t="shared" si="656"/>
        <v>7</v>
      </c>
      <c r="H1218" s="72">
        <f t="shared" si="656"/>
        <v>29</v>
      </c>
      <c r="I1218" s="72">
        <f t="shared" si="656"/>
        <v>21</v>
      </c>
      <c r="J1218" s="72">
        <f t="shared" si="656"/>
        <v>27</v>
      </c>
      <c r="K1218" s="72">
        <f t="shared" si="656"/>
        <v>22</v>
      </c>
      <c r="L1218" s="72">
        <f t="shared" si="656"/>
        <v>7</v>
      </c>
      <c r="M1218" s="72">
        <f t="shared" si="656"/>
        <v>17</v>
      </c>
      <c r="N1218" s="72">
        <f t="shared" si="656"/>
        <v>16</v>
      </c>
      <c r="O1218" s="72">
        <f t="shared" si="656"/>
        <v>12</v>
      </c>
      <c r="P1218" s="72">
        <f t="shared" si="656"/>
        <v>14</v>
      </c>
      <c r="Q1218" s="72">
        <f t="shared" si="656"/>
        <v>9</v>
      </c>
      <c r="R1218" s="72">
        <f t="shared" si="656"/>
        <v>13</v>
      </c>
      <c r="S1218" s="72">
        <f t="shared" si="656"/>
        <v>7</v>
      </c>
      <c r="T1218" s="76">
        <f t="shared" si="656"/>
        <v>14</v>
      </c>
      <c r="U1218" s="72">
        <f t="shared" si="655"/>
        <v>14.529411764705882</v>
      </c>
    </row>
    <row r="1219" spans="1:21" ht="18" thickBot="1" x14ac:dyDescent="0.25">
      <c r="A1219" s="81">
        <v>12</v>
      </c>
      <c r="B1219" s="85" t="s">
        <v>53</v>
      </c>
      <c r="C1219" s="99">
        <f t="shared" si="656"/>
        <v>13</v>
      </c>
      <c r="D1219" s="99">
        <f t="shared" si="656"/>
        <v>2</v>
      </c>
      <c r="E1219" s="99">
        <f t="shared" si="656"/>
        <v>18</v>
      </c>
      <c r="F1219" s="99">
        <f t="shared" si="656"/>
        <v>22</v>
      </c>
      <c r="G1219" s="99">
        <f t="shared" si="656"/>
        <v>11</v>
      </c>
      <c r="H1219" s="72">
        <f t="shared" si="656"/>
        <v>16</v>
      </c>
      <c r="I1219" s="72">
        <f t="shared" si="656"/>
        <v>11</v>
      </c>
      <c r="J1219" s="72">
        <f t="shared" si="656"/>
        <v>12</v>
      </c>
      <c r="K1219" s="72">
        <f t="shared" si="656"/>
        <v>8</v>
      </c>
      <c r="L1219" s="72">
        <f t="shared" si="656"/>
        <v>1</v>
      </c>
      <c r="M1219" s="72">
        <f t="shared" si="656"/>
        <v>2</v>
      </c>
      <c r="N1219" s="72">
        <f t="shared" si="656"/>
        <v>-1</v>
      </c>
      <c r="O1219" s="72">
        <f t="shared" si="656"/>
        <v>10</v>
      </c>
      <c r="P1219" s="72">
        <f t="shared" si="656"/>
        <v>8</v>
      </c>
      <c r="Q1219" s="72">
        <f t="shared" si="656"/>
        <v>8</v>
      </c>
      <c r="R1219" s="72">
        <f t="shared" si="656"/>
        <v>8</v>
      </c>
      <c r="S1219" s="72">
        <f t="shared" si="656"/>
        <v>7</v>
      </c>
      <c r="T1219" s="76">
        <f t="shared" si="656"/>
        <v>5</v>
      </c>
      <c r="U1219" s="72">
        <f t="shared" si="655"/>
        <v>9.1764705882352935</v>
      </c>
    </row>
    <row r="1220" spans="1:21" ht="18" thickBot="1" x14ac:dyDescent="0.25">
      <c r="A1220" s="84" t="s">
        <v>47</v>
      </c>
      <c r="B1220" s="85" t="s">
        <v>59</v>
      </c>
      <c r="C1220" s="95" t="s">
        <v>46</v>
      </c>
      <c r="D1220" s="95" t="s">
        <v>46</v>
      </c>
      <c r="E1220" s="95" t="s">
        <v>46</v>
      </c>
      <c r="F1220" s="99">
        <f t="shared" ref="F1220:T1220" si="657">B1178-F1182</f>
        <v>36</v>
      </c>
      <c r="G1220" s="99">
        <f t="shared" si="657"/>
        <v>24</v>
      </c>
      <c r="H1220" s="99">
        <f t="shared" si="657"/>
        <v>29</v>
      </c>
      <c r="I1220" s="99">
        <f t="shared" si="657"/>
        <v>19</v>
      </c>
      <c r="J1220" s="99">
        <f t="shared" si="657"/>
        <v>21</v>
      </c>
      <c r="K1220" s="99">
        <f t="shared" si="657"/>
        <v>19</v>
      </c>
      <c r="L1220" s="99">
        <f t="shared" si="657"/>
        <v>14</v>
      </c>
      <c r="M1220" s="99">
        <f t="shared" si="657"/>
        <v>19</v>
      </c>
      <c r="N1220" s="99">
        <f t="shared" si="657"/>
        <v>31</v>
      </c>
      <c r="O1220" s="99">
        <f t="shared" si="657"/>
        <v>23</v>
      </c>
      <c r="P1220" s="99">
        <f t="shared" si="657"/>
        <v>19</v>
      </c>
      <c r="Q1220" s="99">
        <f t="shared" si="657"/>
        <v>20</v>
      </c>
      <c r="R1220" s="99">
        <f t="shared" si="657"/>
        <v>33</v>
      </c>
      <c r="S1220" s="99">
        <f t="shared" si="657"/>
        <v>32</v>
      </c>
      <c r="T1220" s="100">
        <f t="shared" si="657"/>
        <v>29</v>
      </c>
      <c r="U1220" s="72">
        <f t="shared" si="655"/>
        <v>24.214285714285715</v>
      </c>
    </row>
    <row r="1221" spans="1:21" ht="18" thickBot="1" x14ac:dyDescent="0.25">
      <c r="A1221" s="84" t="s">
        <v>54</v>
      </c>
      <c r="B1221" s="85" t="s">
        <v>59</v>
      </c>
      <c r="C1221" s="95" t="s">
        <v>46</v>
      </c>
      <c r="D1221" s="95" t="s">
        <v>46</v>
      </c>
      <c r="E1221" s="95" t="s">
        <v>46</v>
      </c>
      <c r="F1221" s="95" t="s">
        <v>46</v>
      </c>
      <c r="G1221" s="99">
        <f t="shared" ref="G1221:T1221" si="658">B1184-G1189</f>
        <v>78</v>
      </c>
      <c r="H1221" s="99">
        <f t="shared" si="658"/>
        <v>62</v>
      </c>
      <c r="I1221" s="99">
        <f t="shared" si="658"/>
        <v>88</v>
      </c>
      <c r="J1221" s="99">
        <f t="shared" si="658"/>
        <v>82</v>
      </c>
      <c r="K1221" s="99">
        <f t="shared" si="658"/>
        <v>109</v>
      </c>
      <c r="L1221" s="99">
        <f t="shared" si="658"/>
        <v>99</v>
      </c>
      <c r="M1221" s="99">
        <f t="shared" si="658"/>
        <v>77</v>
      </c>
      <c r="N1221" s="99">
        <f t="shared" si="658"/>
        <v>62</v>
      </c>
      <c r="O1221" s="99">
        <f t="shared" si="658"/>
        <v>75</v>
      </c>
      <c r="P1221" s="99">
        <f t="shared" si="658"/>
        <v>47</v>
      </c>
      <c r="Q1221" s="99">
        <f t="shared" si="658"/>
        <v>71</v>
      </c>
      <c r="R1221" s="99">
        <f t="shared" si="658"/>
        <v>59</v>
      </c>
      <c r="S1221" s="99">
        <f t="shared" si="658"/>
        <v>53</v>
      </c>
      <c r="T1221" s="100">
        <f t="shared" si="658"/>
        <v>80</v>
      </c>
      <c r="U1221" s="72">
        <f t="shared" si="655"/>
        <v>74</v>
      </c>
    </row>
    <row r="1222" spans="1:21" ht="16" x14ac:dyDescent="0.2">
      <c r="A1222" s="32"/>
      <c r="B1222" s="33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</row>
    <row r="1223" spans="1:21" ht="16" x14ac:dyDescent="0.2">
      <c r="A1223" s="7" t="s">
        <v>139</v>
      </c>
      <c r="B1223" s="7"/>
      <c r="C1223" s="7"/>
      <c r="D1223" s="7"/>
      <c r="E1223" s="7"/>
      <c r="F1223" s="7"/>
      <c r="G1223" s="7"/>
      <c r="H1223" s="8"/>
      <c r="I1223" s="8"/>
      <c r="J1223" s="8"/>
      <c r="K1223" s="8"/>
      <c r="L1223" s="8"/>
      <c r="M1223" s="9"/>
    </row>
    <row r="1224" spans="1:21" ht="17" thickBot="1" x14ac:dyDescent="0.25">
      <c r="A1224" s="10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9"/>
    </row>
    <row r="1225" spans="1:21" ht="35" thickBot="1" x14ac:dyDescent="0.25">
      <c r="A1225" s="80" t="s">
        <v>44</v>
      </c>
      <c r="B1225" s="54" t="s">
        <v>0</v>
      </c>
      <c r="C1225" s="54" t="s">
        <v>1</v>
      </c>
      <c r="D1225" s="54" t="s">
        <v>2</v>
      </c>
      <c r="E1225" s="54" t="s">
        <v>3</v>
      </c>
      <c r="F1225" s="54" t="s">
        <v>4</v>
      </c>
      <c r="G1225" s="54" t="s">
        <v>5</v>
      </c>
      <c r="H1225" s="54" t="s">
        <v>6</v>
      </c>
      <c r="I1225" s="54" t="s">
        <v>7</v>
      </c>
      <c r="J1225" s="54" t="s">
        <v>8</v>
      </c>
      <c r="K1225" s="54" t="s">
        <v>9</v>
      </c>
      <c r="L1225" s="54" t="s">
        <v>10</v>
      </c>
      <c r="M1225" s="54" t="s">
        <v>66</v>
      </c>
      <c r="N1225" s="54" t="s">
        <v>75</v>
      </c>
      <c r="O1225" s="54" t="s">
        <v>76</v>
      </c>
      <c r="P1225" s="54" t="s">
        <v>77</v>
      </c>
      <c r="Q1225" s="54" t="s">
        <v>78</v>
      </c>
      <c r="R1225" s="54" t="s">
        <v>79</v>
      </c>
      <c r="S1225" s="54" t="s">
        <v>81</v>
      </c>
      <c r="T1225" s="54" t="s">
        <v>87</v>
      </c>
      <c r="U1225" s="80" t="s">
        <v>52</v>
      </c>
    </row>
    <row r="1226" spans="1:21" ht="18" thickBot="1" x14ac:dyDescent="0.25">
      <c r="A1226" s="81">
        <v>1</v>
      </c>
      <c r="B1226" s="94" t="s">
        <v>42</v>
      </c>
      <c r="C1226" s="83">
        <f t="shared" ref="C1226:T1237" si="659">(B1177-C1178)/B1177</f>
        <v>4.9180327868852458E-2</v>
      </c>
      <c r="D1226" s="83">
        <f t="shared" si="659"/>
        <v>-2.3076923076923078E-2</v>
      </c>
      <c r="E1226" s="83">
        <f t="shared" si="659"/>
        <v>1.6666666666666666E-2</v>
      </c>
      <c r="F1226" s="83">
        <f t="shared" si="659"/>
        <v>5.8823529411764705E-2</v>
      </c>
      <c r="G1226" s="83">
        <f t="shared" si="659"/>
        <v>9.3023255813953487E-2</v>
      </c>
      <c r="H1226" s="83">
        <f t="shared" si="659"/>
        <v>6.8493150684931503E-3</v>
      </c>
      <c r="I1226" s="83">
        <f t="shared" si="659"/>
        <v>-5.6000000000000001E-2</v>
      </c>
      <c r="J1226" s="83">
        <f t="shared" si="659"/>
        <v>-5.7851239669421489E-2</v>
      </c>
      <c r="K1226" s="83">
        <f t="shared" si="659"/>
        <v>-1.7647058823529412E-2</v>
      </c>
      <c r="L1226" s="83">
        <f t="shared" si="659"/>
        <v>5.9523809523809521E-3</v>
      </c>
      <c r="M1226" s="83">
        <f t="shared" si="659"/>
        <v>-1.4084507042253521E-2</v>
      </c>
      <c r="N1226" s="83">
        <f t="shared" si="659"/>
        <v>-4.7619047619047616E-2</v>
      </c>
      <c r="O1226" s="83">
        <f t="shared" si="659"/>
        <v>5.681818181818182E-3</v>
      </c>
      <c r="P1226" s="83">
        <f t="shared" si="659"/>
        <v>3.6585365853658534E-2</v>
      </c>
      <c r="Q1226" s="83">
        <f t="shared" si="659"/>
        <v>-8.3333333333333329E-2</v>
      </c>
      <c r="R1226" s="83">
        <f t="shared" si="659"/>
        <v>-7.0063694267515922E-2</v>
      </c>
      <c r="S1226" s="83">
        <f t="shared" si="659"/>
        <v>0</v>
      </c>
      <c r="T1226" s="109">
        <f t="shared" si="659"/>
        <v>-4.5714285714285714E-2</v>
      </c>
      <c r="U1226" s="44">
        <f t="shared" ref="U1226:U1241" si="660">_xlfn.AGGREGATE(1,6,C1226:S1226)</f>
        <v>-5.7007731773197788E-3</v>
      </c>
    </row>
    <row r="1227" spans="1:21" ht="18" thickBot="1" x14ac:dyDescent="0.25">
      <c r="A1227" s="81">
        <v>2</v>
      </c>
      <c r="B1227" s="94" t="s">
        <v>42</v>
      </c>
      <c r="C1227" s="83">
        <f t="shared" si="659"/>
        <v>7.2463768115942032E-2</v>
      </c>
      <c r="D1227" s="83">
        <f t="shared" si="659"/>
        <v>1.7241379310344827E-2</v>
      </c>
      <c r="E1227" s="83">
        <f t="shared" si="659"/>
        <v>0.11278195488721804</v>
      </c>
      <c r="F1227" s="83">
        <f t="shared" si="659"/>
        <v>6.7796610169491525E-2</v>
      </c>
      <c r="G1227" s="83">
        <f t="shared" si="659"/>
        <v>4.6875E-2</v>
      </c>
      <c r="H1227" s="83">
        <f t="shared" si="659"/>
        <v>5.9829059829059832E-2</v>
      </c>
      <c r="I1227" s="83">
        <f t="shared" si="659"/>
        <v>2.7586206896551724E-2</v>
      </c>
      <c r="J1227" s="83">
        <f t="shared" si="659"/>
        <v>3.0303030303030304E-2</v>
      </c>
      <c r="K1227" s="83">
        <f t="shared" si="659"/>
        <v>9.375E-2</v>
      </c>
      <c r="L1227" s="83">
        <f t="shared" si="659"/>
        <v>4.6242774566473986E-2</v>
      </c>
      <c r="M1227" s="83">
        <f t="shared" si="659"/>
        <v>6.5868263473053898E-2</v>
      </c>
      <c r="N1227" s="83">
        <f t="shared" si="659"/>
        <v>0</v>
      </c>
      <c r="O1227" s="83">
        <f t="shared" si="659"/>
        <v>5.6818181818181816E-2</v>
      </c>
      <c r="P1227" s="83">
        <f t="shared" si="659"/>
        <v>3.4285714285714287E-2</v>
      </c>
      <c r="Q1227" s="83">
        <f t="shared" si="659"/>
        <v>4.4303797468354431E-2</v>
      </c>
      <c r="R1227" s="83">
        <f t="shared" si="659"/>
        <v>5.128205128205128E-2</v>
      </c>
      <c r="S1227" s="83">
        <f t="shared" si="659"/>
        <v>9.5238095238095233E-2</v>
      </c>
      <c r="T1227" s="109">
        <f t="shared" si="659"/>
        <v>1.1834319526627219E-2</v>
      </c>
      <c r="U1227" s="44">
        <f t="shared" si="660"/>
        <v>5.4274463979033127E-2</v>
      </c>
    </row>
    <row r="1228" spans="1:21" ht="18" thickBot="1" x14ac:dyDescent="0.25">
      <c r="A1228" s="81">
        <v>3</v>
      </c>
      <c r="B1228" s="94" t="s">
        <v>42</v>
      </c>
      <c r="C1228" s="83">
        <f t="shared" si="659"/>
        <v>3.1496062992125984E-2</v>
      </c>
      <c r="D1228" s="83">
        <f t="shared" si="659"/>
        <v>7.03125E-2</v>
      </c>
      <c r="E1228" s="83">
        <f t="shared" si="659"/>
        <v>6.1403508771929821E-2</v>
      </c>
      <c r="F1228" s="83">
        <f t="shared" si="659"/>
        <v>5.0847457627118647E-2</v>
      </c>
      <c r="G1228" s="83">
        <f t="shared" si="659"/>
        <v>9.0909090909090905E-3</v>
      </c>
      <c r="H1228" s="83">
        <f t="shared" si="659"/>
        <v>4.0983606557377046E-2</v>
      </c>
      <c r="I1228" s="83">
        <f t="shared" si="659"/>
        <v>-1.8181818181818181E-2</v>
      </c>
      <c r="J1228" s="83">
        <f t="shared" si="659"/>
        <v>1.4184397163120567E-2</v>
      </c>
      <c r="K1228" s="83">
        <f t="shared" si="659"/>
        <v>3.90625E-2</v>
      </c>
      <c r="L1228" s="83">
        <f t="shared" si="659"/>
        <v>5.1724137931034482E-2</v>
      </c>
      <c r="M1228" s="83">
        <f t="shared" si="659"/>
        <v>6.0606060606060608E-2</v>
      </c>
      <c r="N1228" s="83">
        <f t="shared" si="659"/>
        <v>3.2051282051282048E-2</v>
      </c>
      <c r="O1228" s="83">
        <f t="shared" si="659"/>
        <v>2.0833333333333332E-2</v>
      </c>
      <c r="P1228" s="83">
        <f t="shared" si="659"/>
        <v>7.2289156626506021E-2</v>
      </c>
      <c r="Q1228" s="83">
        <f t="shared" si="659"/>
        <v>3.5502958579881658E-2</v>
      </c>
      <c r="R1228" s="83">
        <f t="shared" si="659"/>
        <v>3.3112582781456956E-2</v>
      </c>
      <c r="S1228" s="83">
        <f t="shared" si="659"/>
        <v>0.11486486486486487</v>
      </c>
      <c r="T1228" s="109">
        <f t="shared" si="659"/>
        <v>9.8684210526315791E-2</v>
      </c>
      <c r="U1228" s="44">
        <f t="shared" si="660"/>
        <v>4.2363735340893112E-2</v>
      </c>
    </row>
    <row r="1229" spans="1:21" ht="18" thickBot="1" x14ac:dyDescent="0.25">
      <c r="A1229" s="81">
        <v>4</v>
      </c>
      <c r="B1229" s="94" t="s">
        <v>42</v>
      </c>
      <c r="C1229" s="83">
        <f t="shared" si="659"/>
        <v>9.2436974789915971E-2</v>
      </c>
      <c r="D1229" s="83">
        <f t="shared" si="659"/>
        <v>7.3170731707317069E-2</v>
      </c>
      <c r="E1229" s="83">
        <f t="shared" si="659"/>
        <v>6.7226890756302518E-2</v>
      </c>
      <c r="F1229" s="83">
        <f t="shared" si="659"/>
        <v>6.5420560747663545E-2</v>
      </c>
      <c r="G1229" s="83">
        <f t="shared" si="659"/>
        <v>0</v>
      </c>
      <c r="H1229" s="83">
        <f t="shared" si="659"/>
        <v>4.5871559633027525E-2</v>
      </c>
      <c r="I1229" s="83">
        <f t="shared" si="659"/>
        <v>3.4188034188034191E-2</v>
      </c>
      <c r="J1229" s="83">
        <f t="shared" si="659"/>
        <v>6.25E-2</v>
      </c>
      <c r="K1229" s="83">
        <f t="shared" si="659"/>
        <v>4.3165467625899283E-2</v>
      </c>
      <c r="L1229" s="83">
        <f t="shared" si="659"/>
        <v>4.878048780487805E-2</v>
      </c>
      <c r="M1229" s="83">
        <f t="shared" si="659"/>
        <v>0.1</v>
      </c>
      <c r="N1229" s="83">
        <f t="shared" si="659"/>
        <v>6.4516129032258064E-3</v>
      </c>
      <c r="O1229" s="83">
        <f t="shared" si="659"/>
        <v>1.9867549668874173E-2</v>
      </c>
      <c r="P1229" s="83">
        <f t="shared" si="659"/>
        <v>6.3829787234042548E-2</v>
      </c>
      <c r="Q1229" s="83">
        <f t="shared" si="659"/>
        <v>5.1948051948051951E-2</v>
      </c>
      <c r="R1229" s="83">
        <f t="shared" si="659"/>
        <v>6.7484662576687116E-2</v>
      </c>
      <c r="S1229" s="83">
        <f t="shared" si="659"/>
        <v>8.2191780821917804E-2</v>
      </c>
      <c r="T1229" s="109">
        <f t="shared" si="659"/>
        <v>6.1068702290076333E-2</v>
      </c>
      <c r="U1229" s="44">
        <f t="shared" si="660"/>
        <v>5.4384361906225739E-2</v>
      </c>
    </row>
    <row r="1230" spans="1:21" ht="18" thickBot="1" x14ac:dyDescent="0.25">
      <c r="A1230" s="81">
        <v>5</v>
      </c>
      <c r="B1230" s="94" t="s">
        <v>42</v>
      </c>
      <c r="C1230" s="83">
        <f t="shared" si="659"/>
        <v>5.3191489361702128E-2</v>
      </c>
      <c r="D1230" s="83">
        <f t="shared" si="659"/>
        <v>7.407407407407407E-2</v>
      </c>
      <c r="E1230" s="83">
        <f t="shared" si="659"/>
        <v>7.0175438596491224E-2</v>
      </c>
      <c r="F1230" s="83">
        <f t="shared" si="659"/>
        <v>8.1081081081081086E-2</v>
      </c>
      <c r="G1230" s="83">
        <f t="shared" si="659"/>
        <v>0.08</v>
      </c>
      <c r="H1230" s="83">
        <f t="shared" si="659"/>
        <v>7.1428571428571425E-2</v>
      </c>
      <c r="I1230" s="83">
        <f t="shared" si="659"/>
        <v>4.807692307692308E-2</v>
      </c>
      <c r="J1230" s="83">
        <f t="shared" si="659"/>
        <v>5.3097345132743362E-2</v>
      </c>
      <c r="K1230" s="83">
        <f t="shared" si="659"/>
        <v>6.6666666666666666E-2</v>
      </c>
      <c r="L1230" s="83">
        <f t="shared" si="659"/>
        <v>1.5037593984962405E-2</v>
      </c>
      <c r="M1230" s="83">
        <f t="shared" si="659"/>
        <v>3.4188034188034191E-2</v>
      </c>
      <c r="N1230" s="83">
        <f t="shared" si="659"/>
        <v>2.0202020202020204E-2</v>
      </c>
      <c r="O1230" s="83">
        <f t="shared" si="659"/>
        <v>2.5974025974025976E-2</v>
      </c>
      <c r="P1230" s="83">
        <f t="shared" si="659"/>
        <v>0</v>
      </c>
      <c r="Q1230" s="83">
        <f t="shared" si="659"/>
        <v>6.0606060606060608E-2</v>
      </c>
      <c r="R1230" s="83">
        <f t="shared" si="659"/>
        <v>2.0547945205479451E-2</v>
      </c>
      <c r="S1230" s="83">
        <f t="shared" si="659"/>
        <v>5.921052631578947E-2</v>
      </c>
      <c r="T1230" s="109">
        <f t="shared" si="659"/>
        <v>3.7313432835820892E-2</v>
      </c>
      <c r="U1230" s="44">
        <f t="shared" si="660"/>
        <v>4.903281152321326E-2</v>
      </c>
    </row>
    <row r="1231" spans="1:21" ht="18" thickBot="1" x14ac:dyDescent="0.25">
      <c r="A1231" s="81">
        <v>6</v>
      </c>
      <c r="B1231" s="94" t="s">
        <v>42</v>
      </c>
      <c r="C1231" s="83">
        <f t="shared" si="659"/>
        <v>-0.68316831683168322</v>
      </c>
      <c r="D1231" s="83">
        <f t="shared" si="659"/>
        <v>-0.84269662921348309</v>
      </c>
      <c r="E1231" s="83">
        <f t="shared" si="659"/>
        <v>-0.75</v>
      </c>
      <c r="F1231" s="83">
        <f t="shared" si="659"/>
        <v>-0.66981132075471694</v>
      </c>
      <c r="G1231" s="83">
        <f t="shared" si="659"/>
        <v>-0.57843137254901966</v>
      </c>
      <c r="H1231" s="83">
        <f t="shared" si="659"/>
        <v>-0.27173913043478259</v>
      </c>
      <c r="I1231" s="83">
        <f t="shared" si="659"/>
        <v>-0.21153846153846154</v>
      </c>
      <c r="J1231" s="83">
        <f t="shared" si="659"/>
        <v>-0.25252525252525254</v>
      </c>
      <c r="K1231" s="83">
        <f t="shared" si="659"/>
        <v>-0.24299065420560748</v>
      </c>
      <c r="L1231" s="83">
        <f t="shared" si="659"/>
        <v>-0.23469387755102042</v>
      </c>
      <c r="M1231" s="83">
        <f t="shared" si="659"/>
        <v>7.6335877862595422E-2</v>
      </c>
      <c r="N1231" s="83">
        <f t="shared" si="659"/>
        <v>-0.23008849557522124</v>
      </c>
      <c r="O1231" s="83">
        <f t="shared" si="659"/>
        <v>3.0927835051546393E-2</v>
      </c>
      <c r="P1231" s="83">
        <f t="shared" si="659"/>
        <v>-0.14666666666666667</v>
      </c>
      <c r="Q1231" s="83">
        <f t="shared" si="659"/>
        <v>-0.16216216216216217</v>
      </c>
      <c r="R1231" s="83">
        <f t="shared" si="659"/>
        <v>-0.20967741935483872</v>
      </c>
      <c r="S1231" s="83">
        <f t="shared" si="659"/>
        <v>-0.17482517482517482</v>
      </c>
      <c r="T1231" s="109">
        <f t="shared" si="659"/>
        <v>-0.16083916083916083</v>
      </c>
      <c r="U1231" s="44">
        <f t="shared" si="660"/>
        <v>-0.32669124831023238</v>
      </c>
    </row>
    <row r="1232" spans="1:21" ht="18" thickBot="1" x14ac:dyDescent="0.25">
      <c r="A1232" s="81">
        <v>7</v>
      </c>
      <c r="B1232" s="94" t="s">
        <v>42</v>
      </c>
      <c r="C1232" s="83">
        <f t="shared" si="659"/>
        <v>3.1496062992125984E-2</v>
      </c>
      <c r="D1232" s="83">
        <f t="shared" si="659"/>
        <v>4.7058823529411764E-2</v>
      </c>
      <c r="E1232" s="83">
        <f t="shared" si="659"/>
        <v>0.12195121951219512</v>
      </c>
      <c r="F1232" s="83">
        <f t="shared" si="659"/>
        <v>0.08</v>
      </c>
      <c r="G1232" s="83">
        <f t="shared" si="659"/>
        <v>4.519774011299435E-2</v>
      </c>
      <c r="H1232" s="83">
        <f t="shared" si="659"/>
        <v>7.4534161490683232E-2</v>
      </c>
      <c r="I1232" s="83">
        <f t="shared" si="659"/>
        <v>0</v>
      </c>
      <c r="J1232" s="83">
        <f t="shared" si="659"/>
        <v>7.1428571428571425E-2</v>
      </c>
      <c r="K1232" s="83">
        <f t="shared" si="659"/>
        <v>6.4516129032258063E-2</v>
      </c>
      <c r="L1232" s="83">
        <f t="shared" si="659"/>
        <v>3.007518796992481E-2</v>
      </c>
      <c r="M1232" s="83">
        <f t="shared" si="659"/>
        <v>4.9586776859504134E-2</v>
      </c>
      <c r="N1232" s="83">
        <f t="shared" si="659"/>
        <v>-1.6528925619834711E-2</v>
      </c>
      <c r="O1232" s="83">
        <f t="shared" si="659"/>
        <v>3.5971223021582732E-2</v>
      </c>
      <c r="P1232" s="83">
        <f t="shared" si="659"/>
        <v>0</v>
      </c>
      <c r="Q1232" s="83">
        <f t="shared" si="659"/>
        <v>4.6511627906976744E-2</v>
      </c>
      <c r="R1232" s="83">
        <f t="shared" si="659"/>
        <v>4.0697674418604654E-2</v>
      </c>
      <c r="S1232" s="83">
        <f t="shared" si="659"/>
        <v>3.3333333333333333E-2</v>
      </c>
      <c r="T1232" s="109">
        <f t="shared" si="659"/>
        <v>3.5714285714285712E-2</v>
      </c>
      <c r="U1232" s="44">
        <f t="shared" si="660"/>
        <v>4.4460565058137162E-2</v>
      </c>
    </row>
    <row r="1233" spans="1:21" ht="18" thickBot="1" x14ac:dyDescent="0.25">
      <c r="A1233" s="81">
        <v>8</v>
      </c>
      <c r="B1233" s="94" t="s">
        <v>42</v>
      </c>
      <c r="C1233" s="83">
        <f t="shared" si="659"/>
        <v>0.22857142857142856</v>
      </c>
      <c r="D1233" s="83">
        <f t="shared" si="659"/>
        <v>0.2032520325203252</v>
      </c>
      <c r="E1233" s="83">
        <f t="shared" si="659"/>
        <v>0.27777777777777779</v>
      </c>
      <c r="F1233" s="83">
        <f t="shared" si="659"/>
        <v>0.31944444444444442</v>
      </c>
      <c r="G1233" s="83">
        <f t="shared" si="659"/>
        <v>0.21739130434782608</v>
      </c>
      <c r="H1233" s="83">
        <f t="shared" si="659"/>
        <v>0.13017751479289941</v>
      </c>
      <c r="I1233" s="83">
        <f t="shared" si="659"/>
        <v>0.18120805369127516</v>
      </c>
      <c r="J1233" s="83">
        <f t="shared" si="659"/>
        <v>0.11965811965811966</v>
      </c>
      <c r="K1233" s="83">
        <f t="shared" si="659"/>
        <v>0.31623931623931623</v>
      </c>
      <c r="L1233" s="83">
        <f t="shared" si="659"/>
        <v>0.15517241379310345</v>
      </c>
      <c r="M1233" s="83">
        <f t="shared" si="659"/>
        <v>0.2558139534883721</v>
      </c>
      <c r="N1233" s="83">
        <f t="shared" si="659"/>
        <v>0.25217391304347825</v>
      </c>
      <c r="O1233" s="83">
        <f t="shared" si="659"/>
        <v>8.1300813008130079E-2</v>
      </c>
      <c r="P1233" s="83">
        <f t="shared" si="659"/>
        <v>0.21641791044776118</v>
      </c>
      <c r="Q1233" s="83">
        <f t="shared" si="659"/>
        <v>9.5744680851063829E-2</v>
      </c>
      <c r="R1233" s="83">
        <f t="shared" si="659"/>
        <v>0.15853658536585366</v>
      </c>
      <c r="S1233" s="83">
        <f t="shared" si="659"/>
        <v>0.30303030303030304</v>
      </c>
      <c r="T1233" s="109">
        <f t="shared" si="659"/>
        <v>0.12413793103448276</v>
      </c>
      <c r="U1233" s="44">
        <f t="shared" si="660"/>
        <v>0.20658297441596934</v>
      </c>
    </row>
    <row r="1234" spans="1:21" ht="18" thickBot="1" x14ac:dyDescent="0.25">
      <c r="A1234" s="81">
        <v>9</v>
      </c>
      <c r="B1234" s="94" t="s">
        <v>42</v>
      </c>
      <c r="C1234" s="83">
        <f t="shared" si="659"/>
        <v>6.741573033707865E-2</v>
      </c>
      <c r="D1234" s="83">
        <f t="shared" si="659"/>
        <v>0.10185185185185185</v>
      </c>
      <c r="E1234" s="83">
        <f t="shared" si="659"/>
        <v>6.1224489795918366E-2</v>
      </c>
      <c r="F1234" s="83">
        <f t="shared" si="659"/>
        <v>-6.8376068376068383E-2</v>
      </c>
      <c r="G1234" s="83">
        <f t="shared" si="659"/>
        <v>-9.1836734693877556E-2</v>
      </c>
      <c r="H1234" s="83">
        <f t="shared" si="659"/>
        <v>0.14285714285714285</v>
      </c>
      <c r="I1234" s="83">
        <f t="shared" si="659"/>
        <v>6.1224489795918366E-2</v>
      </c>
      <c r="J1234" s="83">
        <f t="shared" si="659"/>
        <v>4.9180327868852458E-2</v>
      </c>
      <c r="K1234" s="83">
        <f t="shared" si="659"/>
        <v>0.1553398058252427</v>
      </c>
      <c r="L1234" s="83">
        <f t="shared" si="659"/>
        <v>1.2500000000000001E-2</v>
      </c>
      <c r="M1234" s="83">
        <f t="shared" si="659"/>
        <v>1.020408163265306E-2</v>
      </c>
      <c r="N1234" s="83">
        <f t="shared" si="659"/>
        <v>2.0833333333333332E-2</v>
      </c>
      <c r="O1234" s="83">
        <f t="shared" si="659"/>
        <v>1.1627906976744186E-2</v>
      </c>
      <c r="P1234" s="83">
        <f t="shared" si="659"/>
        <v>5.3097345132743362E-2</v>
      </c>
      <c r="Q1234" s="83">
        <f t="shared" si="659"/>
        <v>6.6666666666666666E-2</v>
      </c>
      <c r="R1234" s="83">
        <f t="shared" si="659"/>
        <v>8.2352941176470587E-2</v>
      </c>
      <c r="S1234" s="83">
        <f t="shared" si="659"/>
        <v>0.10869565217391304</v>
      </c>
      <c r="T1234" s="109">
        <f t="shared" si="659"/>
        <v>0.12173913043478261</v>
      </c>
      <c r="U1234" s="44">
        <f t="shared" si="660"/>
        <v>4.9697586020857866E-2</v>
      </c>
    </row>
    <row r="1235" spans="1:21" ht="18" thickBot="1" x14ac:dyDescent="0.25">
      <c r="A1235" s="81">
        <v>10</v>
      </c>
      <c r="B1235" s="94" t="s">
        <v>42</v>
      </c>
      <c r="C1235" s="83">
        <f t="shared" si="659"/>
        <v>0.14772727272727273</v>
      </c>
      <c r="D1235" s="83">
        <f t="shared" si="659"/>
        <v>8.4337349397590355E-2</v>
      </c>
      <c r="E1235" s="83">
        <f t="shared" si="659"/>
        <v>9.2783505154639179E-2</v>
      </c>
      <c r="F1235" s="83">
        <f t="shared" si="659"/>
        <v>8.6956521739130432E-2</v>
      </c>
      <c r="G1235" s="83">
        <f t="shared" si="659"/>
        <v>8.7999999999999995E-2</v>
      </c>
      <c r="H1235" s="83">
        <f t="shared" si="659"/>
        <v>0.11214953271028037</v>
      </c>
      <c r="I1235" s="83">
        <f t="shared" si="659"/>
        <v>0.19444444444444445</v>
      </c>
      <c r="J1235" s="83">
        <f t="shared" si="659"/>
        <v>0.32608695652173914</v>
      </c>
      <c r="K1235" s="83">
        <f t="shared" si="659"/>
        <v>0.30172413793103448</v>
      </c>
      <c r="L1235" s="83">
        <f t="shared" si="659"/>
        <v>0.18390804597701149</v>
      </c>
      <c r="M1235" s="83">
        <f t="shared" si="659"/>
        <v>0.13924050632911392</v>
      </c>
      <c r="N1235" s="83">
        <f t="shared" si="659"/>
        <v>8.247422680412371E-2</v>
      </c>
      <c r="O1235" s="83">
        <f t="shared" si="659"/>
        <v>0.14893617021276595</v>
      </c>
      <c r="P1235" s="83">
        <f t="shared" si="659"/>
        <v>0.14117647058823529</v>
      </c>
      <c r="Q1235" s="83">
        <f t="shared" si="659"/>
        <v>0.15887850467289719</v>
      </c>
      <c r="R1235" s="83">
        <f t="shared" si="659"/>
        <v>0.32653061224489793</v>
      </c>
      <c r="S1235" s="83">
        <f t="shared" si="659"/>
        <v>0.30769230769230771</v>
      </c>
      <c r="T1235" s="109">
        <f t="shared" si="659"/>
        <v>0.11382113821138211</v>
      </c>
      <c r="U1235" s="44">
        <f t="shared" si="660"/>
        <v>0.17194391559691086</v>
      </c>
    </row>
    <row r="1236" spans="1:21" ht="18" thickBot="1" x14ac:dyDescent="0.25">
      <c r="A1236" s="81">
        <v>11</v>
      </c>
      <c r="B1236" s="94" t="s">
        <v>42</v>
      </c>
      <c r="C1236" s="83">
        <f t="shared" si="659"/>
        <v>0.15277777777777779</v>
      </c>
      <c r="D1236" s="83">
        <f t="shared" si="659"/>
        <v>9.3333333333333338E-2</v>
      </c>
      <c r="E1236" s="83">
        <f t="shared" si="659"/>
        <v>0.17105263157894737</v>
      </c>
      <c r="F1236" s="83">
        <f t="shared" si="659"/>
        <v>0.17045454545454544</v>
      </c>
      <c r="G1236" s="83">
        <f t="shared" si="659"/>
        <v>8.3333333333333329E-2</v>
      </c>
      <c r="H1236" s="83">
        <f t="shared" si="659"/>
        <v>0.25438596491228072</v>
      </c>
      <c r="I1236" s="83">
        <f t="shared" si="659"/>
        <v>0.22105263157894736</v>
      </c>
      <c r="J1236" s="83">
        <f t="shared" si="659"/>
        <v>0.31034482758620691</v>
      </c>
      <c r="K1236" s="83">
        <f t="shared" si="659"/>
        <v>0.23655913978494625</v>
      </c>
      <c r="L1236" s="83">
        <f t="shared" si="659"/>
        <v>8.6419753086419748E-2</v>
      </c>
      <c r="M1236" s="83">
        <f t="shared" si="659"/>
        <v>0.23943661971830985</v>
      </c>
      <c r="N1236" s="83">
        <f t="shared" si="659"/>
        <v>0.23529411764705882</v>
      </c>
      <c r="O1236" s="83">
        <f t="shared" si="659"/>
        <v>0.1348314606741573</v>
      </c>
      <c r="P1236" s="83">
        <f t="shared" si="659"/>
        <v>0.17499999999999999</v>
      </c>
      <c r="Q1236" s="83">
        <f t="shared" si="659"/>
        <v>0.12328767123287671</v>
      </c>
      <c r="R1236" s="83">
        <f t="shared" si="659"/>
        <v>0.14444444444444443</v>
      </c>
      <c r="S1236" s="83">
        <f t="shared" si="659"/>
        <v>0.10606060606060606</v>
      </c>
      <c r="T1236" s="109">
        <f t="shared" si="659"/>
        <v>0.25925925925925924</v>
      </c>
      <c r="U1236" s="44">
        <f t="shared" si="660"/>
        <v>0.17282757989436418</v>
      </c>
    </row>
    <row r="1237" spans="1:21" ht="18" thickBot="1" x14ac:dyDescent="0.25">
      <c r="A1237" s="81">
        <v>12</v>
      </c>
      <c r="B1237" s="94" t="s">
        <v>42</v>
      </c>
      <c r="C1237" s="83">
        <f t="shared" si="659"/>
        <v>0.16883116883116883</v>
      </c>
      <c r="D1237" s="83">
        <f t="shared" si="659"/>
        <v>3.2786885245901641E-2</v>
      </c>
      <c r="E1237" s="83">
        <f t="shared" si="659"/>
        <v>0.26470588235294118</v>
      </c>
      <c r="F1237" s="83">
        <f t="shared" si="659"/>
        <v>0.34920634920634919</v>
      </c>
      <c r="G1237" s="83">
        <f t="shared" si="659"/>
        <v>0.15068493150684931</v>
      </c>
      <c r="H1237" s="83">
        <f t="shared" si="659"/>
        <v>0.20779220779220781</v>
      </c>
      <c r="I1237" s="83">
        <f t="shared" si="659"/>
        <v>0.12941176470588237</v>
      </c>
      <c r="J1237" s="83">
        <f t="shared" si="659"/>
        <v>0.16216216216216217</v>
      </c>
      <c r="K1237" s="83">
        <f t="shared" si="659"/>
        <v>0.13333333333333333</v>
      </c>
      <c r="L1237" s="83">
        <f t="shared" si="659"/>
        <v>1.4084507042253521E-2</v>
      </c>
      <c r="M1237" s="83">
        <f t="shared" si="659"/>
        <v>2.7027027027027029E-2</v>
      </c>
      <c r="N1237" s="83">
        <f t="shared" si="659"/>
        <v>-1.8518518518518517E-2</v>
      </c>
      <c r="O1237" s="83">
        <f t="shared" si="659"/>
        <v>0.19230769230769232</v>
      </c>
      <c r="P1237" s="83">
        <f t="shared" si="659"/>
        <v>0.1038961038961039</v>
      </c>
      <c r="Q1237" s="83">
        <f t="shared" si="659"/>
        <v>0.12121212121212122</v>
      </c>
      <c r="R1237" s="83">
        <f t="shared" si="659"/>
        <v>0.125</v>
      </c>
      <c r="S1237" s="83">
        <f t="shared" si="659"/>
        <v>9.0909090909090912E-2</v>
      </c>
      <c r="T1237" s="109">
        <f t="shared" si="659"/>
        <v>8.4745762711864403E-2</v>
      </c>
      <c r="U1237" s="44">
        <f t="shared" si="660"/>
        <v>0.13263721817720975</v>
      </c>
    </row>
    <row r="1238" spans="1:21" ht="18" thickBot="1" x14ac:dyDescent="0.25">
      <c r="A1238" s="84" t="s">
        <v>47</v>
      </c>
      <c r="B1238" s="85" t="s">
        <v>57</v>
      </c>
      <c r="C1238" s="95" t="s">
        <v>46</v>
      </c>
      <c r="D1238" s="95" t="s">
        <v>46</v>
      </c>
      <c r="E1238" s="95" t="s">
        <v>46</v>
      </c>
      <c r="F1238" s="83">
        <f t="shared" ref="F1238:T1238" si="661">(B1178-F1182)/B1178</f>
        <v>0.2608695652173913</v>
      </c>
      <c r="G1238" s="83">
        <f t="shared" si="661"/>
        <v>0.20689655172413793</v>
      </c>
      <c r="H1238" s="83">
        <f t="shared" si="661"/>
        <v>0.21804511278195488</v>
      </c>
      <c r="I1238" s="83">
        <f t="shared" si="661"/>
        <v>0.16101694915254236</v>
      </c>
      <c r="J1238" s="83">
        <f t="shared" si="661"/>
        <v>0.1640625</v>
      </c>
      <c r="K1238" s="83">
        <f t="shared" si="661"/>
        <v>0.1623931623931624</v>
      </c>
      <c r="L1238" s="83">
        <f t="shared" si="661"/>
        <v>9.6551724137931033E-2</v>
      </c>
      <c r="M1238" s="83">
        <f t="shared" si="661"/>
        <v>0.14393939393939395</v>
      </c>
      <c r="N1238" s="83">
        <f t="shared" si="661"/>
        <v>0.2421875</v>
      </c>
      <c r="O1238" s="83">
        <f t="shared" si="661"/>
        <v>0.13294797687861271</v>
      </c>
      <c r="P1238" s="83">
        <f t="shared" si="661"/>
        <v>0.11377245508982035</v>
      </c>
      <c r="Q1238" s="83">
        <f t="shared" si="661"/>
        <v>0.1388888888888889</v>
      </c>
      <c r="R1238" s="83">
        <f t="shared" si="661"/>
        <v>0.1875</v>
      </c>
      <c r="S1238" s="83">
        <f t="shared" si="661"/>
        <v>0.18285714285714286</v>
      </c>
      <c r="T1238" s="109">
        <f t="shared" si="661"/>
        <v>0.18354430379746836</v>
      </c>
      <c r="U1238" s="44">
        <f t="shared" si="660"/>
        <v>0.17228063736149848</v>
      </c>
    </row>
    <row r="1239" spans="1:21" ht="24" customHeight="1" thickBot="1" x14ac:dyDescent="0.25">
      <c r="A1239" s="84" t="s">
        <v>48</v>
      </c>
      <c r="B1239" s="85"/>
      <c r="C1239" s="86"/>
      <c r="D1239" s="86"/>
      <c r="E1239" s="86"/>
      <c r="F1239" s="86"/>
      <c r="G1239" s="86"/>
      <c r="H1239" s="86"/>
      <c r="I1239" s="86"/>
      <c r="J1239" s="86">
        <f t="shared" ref="J1239:T1239" si="662">AVERAGE(F1238:J1238)</f>
        <v>0.20217813577520533</v>
      </c>
      <c r="K1239" s="86">
        <f t="shared" si="662"/>
        <v>0.18248285521035951</v>
      </c>
      <c r="L1239" s="86">
        <f t="shared" si="662"/>
        <v>0.16041388969311812</v>
      </c>
      <c r="M1239" s="86">
        <f t="shared" si="662"/>
        <v>0.14559274592460594</v>
      </c>
      <c r="N1239" s="86">
        <f t="shared" si="662"/>
        <v>0.16182685609409747</v>
      </c>
      <c r="O1239" s="86">
        <f t="shared" si="662"/>
        <v>0.15560395146982003</v>
      </c>
      <c r="P1239" s="86">
        <f t="shared" si="662"/>
        <v>0.14587981000915159</v>
      </c>
      <c r="Q1239" s="86">
        <f t="shared" si="662"/>
        <v>0.15434724295934318</v>
      </c>
      <c r="R1239" s="86">
        <f t="shared" si="662"/>
        <v>0.16305936417146438</v>
      </c>
      <c r="S1239" s="86">
        <f t="shared" si="662"/>
        <v>0.15119329274289295</v>
      </c>
      <c r="T1239" s="109">
        <f t="shared" si="662"/>
        <v>0.16131255812666409</v>
      </c>
      <c r="U1239" s="44">
        <f t="shared" si="660"/>
        <v>0.16225781440500583</v>
      </c>
    </row>
    <row r="1240" spans="1:21" ht="18" thickBot="1" x14ac:dyDescent="0.25">
      <c r="A1240" s="84" t="s">
        <v>54</v>
      </c>
      <c r="B1240" s="85" t="s">
        <v>57</v>
      </c>
      <c r="C1240" s="95" t="s">
        <v>46</v>
      </c>
      <c r="D1240" s="95" t="s">
        <v>46</v>
      </c>
      <c r="E1240" s="95" t="s">
        <v>46</v>
      </c>
      <c r="F1240" s="95" t="s">
        <v>46</v>
      </c>
      <c r="G1240" s="103">
        <f t="shared" ref="G1240:T1240" si="663">(B1184-G1189)/B1184</f>
        <v>0.55714285714285716</v>
      </c>
      <c r="H1240" s="103">
        <f t="shared" si="663"/>
        <v>0.50406504065040647</v>
      </c>
      <c r="I1240" s="103">
        <f t="shared" si="663"/>
        <v>0.54320987654320985</v>
      </c>
      <c r="J1240" s="103">
        <f t="shared" si="663"/>
        <v>0.56944444444444442</v>
      </c>
      <c r="K1240" s="103">
        <f t="shared" si="663"/>
        <v>0.67701863354037262</v>
      </c>
      <c r="L1240" s="103">
        <f t="shared" si="663"/>
        <v>0.58579881656804733</v>
      </c>
      <c r="M1240" s="103">
        <f t="shared" si="663"/>
        <v>0.51677852348993292</v>
      </c>
      <c r="N1240" s="103">
        <f t="shared" si="663"/>
        <v>0.52991452991452992</v>
      </c>
      <c r="O1240" s="103">
        <f t="shared" si="663"/>
        <v>0.64102564102564108</v>
      </c>
      <c r="P1240" s="103">
        <f t="shared" si="663"/>
        <v>0.40517241379310343</v>
      </c>
      <c r="Q1240" s="103">
        <f t="shared" si="663"/>
        <v>0.55038759689922478</v>
      </c>
      <c r="R1240" s="103">
        <f t="shared" si="663"/>
        <v>0.5130434782608696</v>
      </c>
      <c r="S1240" s="103">
        <f t="shared" si="663"/>
        <v>0.43089430894308944</v>
      </c>
      <c r="T1240" s="110">
        <f t="shared" si="663"/>
        <v>0.59701492537313428</v>
      </c>
      <c r="U1240" s="44">
        <f t="shared" si="660"/>
        <v>0.54029970470890221</v>
      </c>
    </row>
    <row r="1241" spans="1:21" ht="35" thickBot="1" x14ac:dyDescent="0.25">
      <c r="A1241" s="88" t="s">
        <v>50</v>
      </c>
      <c r="B1241" s="89"/>
      <c r="C1241" s="89"/>
      <c r="D1241" s="89"/>
      <c r="E1241" s="89"/>
      <c r="F1241" s="89"/>
      <c r="G1241" s="89"/>
      <c r="H1241" s="89"/>
      <c r="I1241" s="89"/>
      <c r="J1241" s="86"/>
      <c r="K1241" s="86">
        <f t="shared" ref="K1241:T1241" si="664">AVERAGE(G1240:K1240)</f>
        <v>0.57017617046425806</v>
      </c>
      <c r="L1241" s="86">
        <f t="shared" si="664"/>
        <v>0.57590736234929618</v>
      </c>
      <c r="M1241" s="86">
        <f t="shared" si="664"/>
        <v>0.57845005891720136</v>
      </c>
      <c r="N1241" s="86">
        <f t="shared" si="664"/>
        <v>0.57579098959146546</v>
      </c>
      <c r="O1241" s="86">
        <f t="shared" si="664"/>
        <v>0.59010722890770473</v>
      </c>
      <c r="P1241" s="86">
        <f t="shared" si="664"/>
        <v>0.53573798495825087</v>
      </c>
      <c r="Q1241" s="86">
        <f t="shared" si="664"/>
        <v>0.52865574102448643</v>
      </c>
      <c r="R1241" s="86">
        <f t="shared" si="664"/>
        <v>0.52790873197867383</v>
      </c>
      <c r="S1241" s="86">
        <f t="shared" si="664"/>
        <v>0.50810468778438567</v>
      </c>
      <c r="T1241" s="109">
        <f t="shared" si="664"/>
        <v>0.49930254465388424</v>
      </c>
      <c r="U1241" s="44">
        <f t="shared" si="660"/>
        <v>0.55453766177508035</v>
      </c>
    </row>
    <row r="1243" spans="1:21" ht="16" x14ac:dyDescent="0.2">
      <c r="A1243" s="140" t="s">
        <v>140</v>
      </c>
      <c r="B1243" s="141"/>
      <c r="C1243" s="141"/>
      <c r="D1243" s="141"/>
      <c r="E1243" s="141"/>
      <c r="F1243" s="141"/>
      <c r="G1243" s="141"/>
      <c r="H1243" s="141"/>
      <c r="I1243" s="141"/>
      <c r="J1243" s="141"/>
      <c r="K1243" s="141"/>
      <c r="L1243" s="141"/>
      <c r="M1243" s="142"/>
    </row>
    <row r="1244" spans="1:21" ht="17" thickBot="1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1:21" ht="18" thickBot="1" x14ac:dyDescent="0.25">
      <c r="A1245" s="54"/>
      <c r="B1245" s="54" t="s">
        <v>0</v>
      </c>
      <c r="C1245" s="54" t="s">
        <v>1</v>
      </c>
      <c r="D1245" s="54" t="s">
        <v>2</v>
      </c>
      <c r="E1245" s="54" t="s">
        <v>3</v>
      </c>
      <c r="F1245" s="54" t="s">
        <v>4</v>
      </c>
      <c r="G1245" s="54" t="s">
        <v>5</v>
      </c>
      <c r="H1245" s="54" t="s">
        <v>6</v>
      </c>
      <c r="I1245" s="54" t="s">
        <v>7</v>
      </c>
      <c r="J1245" s="54" t="s">
        <v>8</v>
      </c>
      <c r="K1245" s="54" t="s">
        <v>9</v>
      </c>
      <c r="L1245" s="54" t="s">
        <v>10</v>
      </c>
      <c r="M1245" s="54" t="s">
        <v>66</v>
      </c>
      <c r="N1245" s="54" t="s">
        <v>75</v>
      </c>
      <c r="O1245" s="54" t="s">
        <v>76</v>
      </c>
      <c r="P1245" s="54" t="s">
        <v>77</v>
      </c>
      <c r="Q1245" s="54" t="s">
        <v>78</v>
      </c>
      <c r="R1245" s="54" t="s">
        <v>79</v>
      </c>
      <c r="S1245" s="54" t="s">
        <v>81</v>
      </c>
      <c r="T1245" s="54" t="s">
        <v>87</v>
      </c>
    </row>
    <row r="1246" spans="1:21" ht="18" thickBot="1" x14ac:dyDescent="0.25">
      <c r="A1246" s="38" t="s">
        <v>11</v>
      </c>
      <c r="B1246" s="174">
        <v>246</v>
      </c>
      <c r="C1246" s="174">
        <v>254</v>
      </c>
      <c r="D1246" s="175">
        <v>277</v>
      </c>
      <c r="E1246" s="175">
        <v>261</v>
      </c>
      <c r="F1246" s="175">
        <v>268</v>
      </c>
      <c r="G1246" s="175">
        <v>274</v>
      </c>
      <c r="H1246" s="175">
        <v>289</v>
      </c>
      <c r="I1246" s="175">
        <v>332</v>
      </c>
      <c r="J1246" s="175">
        <v>367</v>
      </c>
      <c r="K1246" s="175">
        <v>399</v>
      </c>
      <c r="L1246" s="175">
        <v>379</v>
      </c>
      <c r="M1246" s="175">
        <v>372</v>
      </c>
      <c r="N1246" s="175">
        <v>361</v>
      </c>
      <c r="O1246" s="175">
        <v>359</v>
      </c>
      <c r="P1246" s="175">
        <v>328</v>
      </c>
      <c r="Q1246" s="175">
        <v>308</v>
      </c>
      <c r="R1246" s="175">
        <v>318</v>
      </c>
      <c r="S1246" s="175">
        <v>324</v>
      </c>
      <c r="T1246" s="210">
        <v>297</v>
      </c>
    </row>
    <row r="1247" spans="1:21" ht="17" thickBot="1" x14ac:dyDescent="0.25">
      <c r="A1247" s="38">
        <v>1</v>
      </c>
      <c r="B1247" s="174">
        <v>216</v>
      </c>
      <c r="C1247" s="174">
        <v>250</v>
      </c>
      <c r="D1247" s="174">
        <v>252</v>
      </c>
      <c r="E1247" s="174">
        <v>270</v>
      </c>
      <c r="F1247" s="175">
        <v>258</v>
      </c>
      <c r="G1247" s="175">
        <v>258</v>
      </c>
      <c r="H1247" s="175">
        <v>283</v>
      </c>
      <c r="I1247" s="175">
        <v>301</v>
      </c>
      <c r="J1247" s="175">
        <v>328</v>
      </c>
      <c r="K1247" s="175">
        <v>357</v>
      </c>
      <c r="L1247" s="175">
        <v>386</v>
      </c>
      <c r="M1247" s="175">
        <v>382</v>
      </c>
      <c r="N1247" s="187">
        <v>380</v>
      </c>
      <c r="O1247" s="187">
        <v>349</v>
      </c>
      <c r="P1247" s="187">
        <v>335</v>
      </c>
      <c r="Q1247" s="187">
        <v>311</v>
      </c>
      <c r="R1247" s="187">
        <v>305</v>
      </c>
      <c r="S1247" s="187">
        <v>301</v>
      </c>
      <c r="T1247" s="195">
        <v>320</v>
      </c>
    </row>
    <row r="1248" spans="1:21" ht="17" thickBot="1" x14ac:dyDescent="0.25">
      <c r="A1248" s="38">
        <v>2</v>
      </c>
      <c r="B1248" s="174">
        <v>195</v>
      </c>
      <c r="C1248" s="174">
        <v>196</v>
      </c>
      <c r="D1248" s="174">
        <v>223</v>
      </c>
      <c r="E1248" s="174">
        <v>232</v>
      </c>
      <c r="F1248" s="175">
        <v>244</v>
      </c>
      <c r="G1248" s="175">
        <v>227</v>
      </c>
      <c r="H1248" s="175">
        <v>242</v>
      </c>
      <c r="I1248" s="175">
        <v>263</v>
      </c>
      <c r="J1248" s="175">
        <v>278</v>
      </c>
      <c r="K1248" s="175">
        <v>299</v>
      </c>
      <c r="L1248" s="175">
        <v>336</v>
      </c>
      <c r="M1248" s="175">
        <v>366</v>
      </c>
      <c r="N1248" s="187">
        <v>357</v>
      </c>
      <c r="O1248" s="187">
        <v>346</v>
      </c>
      <c r="P1248" s="187">
        <v>326</v>
      </c>
      <c r="Q1248" s="187">
        <v>320</v>
      </c>
      <c r="R1248" s="187">
        <v>304</v>
      </c>
      <c r="S1248" s="187">
        <v>289</v>
      </c>
      <c r="T1248" s="195">
        <v>288</v>
      </c>
    </row>
    <row r="1249" spans="1:20" ht="17" thickBot="1" x14ac:dyDescent="0.25">
      <c r="A1249" s="38">
        <v>3</v>
      </c>
      <c r="B1249" s="174">
        <v>185</v>
      </c>
      <c r="C1249" s="174">
        <v>189</v>
      </c>
      <c r="D1249" s="174">
        <v>182</v>
      </c>
      <c r="E1249" s="174">
        <v>211</v>
      </c>
      <c r="F1249" s="175">
        <v>204</v>
      </c>
      <c r="G1249" s="175">
        <v>227</v>
      </c>
      <c r="H1249" s="175">
        <v>221</v>
      </c>
      <c r="I1249" s="175">
        <v>235</v>
      </c>
      <c r="J1249" s="175">
        <v>248</v>
      </c>
      <c r="K1249" s="175">
        <v>255</v>
      </c>
      <c r="L1249" s="175">
        <v>286</v>
      </c>
      <c r="M1249" s="175">
        <v>316</v>
      </c>
      <c r="N1249" s="187">
        <v>339</v>
      </c>
      <c r="O1249" s="187">
        <v>332</v>
      </c>
      <c r="P1249" s="187">
        <v>334</v>
      </c>
      <c r="Q1249" s="187">
        <v>294</v>
      </c>
      <c r="R1249" s="187">
        <v>299</v>
      </c>
      <c r="S1249" s="187">
        <v>298</v>
      </c>
      <c r="T1249" s="195">
        <v>277</v>
      </c>
    </row>
    <row r="1250" spans="1:20" ht="17" thickBot="1" x14ac:dyDescent="0.25">
      <c r="A1250" s="38">
        <v>4</v>
      </c>
      <c r="B1250" s="174">
        <v>175</v>
      </c>
      <c r="C1250" s="174">
        <v>168</v>
      </c>
      <c r="D1250" s="174">
        <v>176</v>
      </c>
      <c r="E1250" s="174">
        <v>170</v>
      </c>
      <c r="F1250" s="175">
        <v>190</v>
      </c>
      <c r="G1250" s="175">
        <v>190</v>
      </c>
      <c r="H1250" s="175">
        <v>223</v>
      </c>
      <c r="I1250" s="175">
        <v>214</v>
      </c>
      <c r="J1250" s="175">
        <v>224</v>
      </c>
      <c r="K1250" s="175">
        <v>232</v>
      </c>
      <c r="L1250" s="175">
        <v>242</v>
      </c>
      <c r="M1250" s="175">
        <v>272</v>
      </c>
      <c r="N1250" s="187">
        <v>298</v>
      </c>
      <c r="O1250" s="187">
        <v>314</v>
      </c>
      <c r="P1250" s="187">
        <v>321</v>
      </c>
      <c r="Q1250" s="187">
        <v>310</v>
      </c>
      <c r="R1250" s="187">
        <v>277</v>
      </c>
      <c r="S1250" s="187">
        <v>291</v>
      </c>
      <c r="T1250" s="195">
        <v>289</v>
      </c>
    </row>
    <row r="1251" spans="1:20" ht="17" thickBot="1" x14ac:dyDescent="0.25">
      <c r="A1251" s="38">
        <v>5</v>
      </c>
      <c r="B1251" s="174">
        <v>148</v>
      </c>
      <c r="C1251" s="174">
        <v>166</v>
      </c>
      <c r="D1251" s="174">
        <v>151</v>
      </c>
      <c r="E1251" s="174">
        <v>170</v>
      </c>
      <c r="F1251" s="175">
        <v>157</v>
      </c>
      <c r="G1251" s="175">
        <v>180</v>
      </c>
      <c r="H1251" s="175">
        <v>188</v>
      </c>
      <c r="I1251" s="175">
        <v>213</v>
      </c>
      <c r="J1251" s="175">
        <v>201</v>
      </c>
      <c r="K1251" s="175">
        <v>225</v>
      </c>
      <c r="L1251" s="175">
        <v>231</v>
      </c>
      <c r="M1251" s="175">
        <v>235</v>
      </c>
      <c r="N1251" s="187">
        <v>262</v>
      </c>
      <c r="O1251" s="187">
        <v>281</v>
      </c>
      <c r="P1251" s="187">
        <v>280</v>
      </c>
      <c r="Q1251" s="187">
        <v>298</v>
      </c>
      <c r="R1251" s="187">
        <v>294</v>
      </c>
      <c r="S1251" s="187">
        <v>262</v>
      </c>
      <c r="T1251" s="195">
        <v>268</v>
      </c>
    </row>
    <row r="1252" spans="1:20" ht="17" thickBot="1" x14ac:dyDescent="0.25">
      <c r="A1252" s="38">
        <v>6</v>
      </c>
      <c r="B1252" s="174">
        <v>183</v>
      </c>
      <c r="C1252" s="174">
        <v>212</v>
      </c>
      <c r="D1252" s="174">
        <v>222</v>
      </c>
      <c r="E1252" s="174">
        <v>221</v>
      </c>
      <c r="F1252" s="175">
        <v>241</v>
      </c>
      <c r="G1252" s="175">
        <v>229</v>
      </c>
      <c r="H1252" s="175">
        <v>237</v>
      </c>
      <c r="I1252" s="175">
        <v>282</v>
      </c>
      <c r="J1252" s="175">
        <v>296</v>
      </c>
      <c r="K1252" s="175">
        <v>286</v>
      </c>
      <c r="L1252" s="175">
        <v>308</v>
      </c>
      <c r="M1252" s="175">
        <v>345</v>
      </c>
      <c r="N1252" s="187">
        <v>349</v>
      </c>
      <c r="O1252" s="187">
        <v>379</v>
      </c>
      <c r="P1252" s="187">
        <v>365</v>
      </c>
      <c r="Q1252" s="187">
        <v>370</v>
      </c>
      <c r="R1252" s="187">
        <v>361</v>
      </c>
      <c r="S1252" s="187">
        <v>383</v>
      </c>
      <c r="T1252" s="195">
        <v>340</v>
      </c>
    </row>
    <row r="1253" spans="1:20" ht="17" thickBot="1" x14ac:dyDescent="0.25">
      <c r="A1253" s="38">
        <v>7</v>
      </c>
      <c r="B1253" s="174">
        <v>214</v>
      </c>
      <c r="C1253" s="174">
        <v>181</v>
      </c>
      <c r="D1253" s="174">
        <v>207</v>
      </c>
      <c r="E1253" s="174">
        <v>211</v>
      </c>
      <c r="F1253" s="175">
        <v>204</v>
      </c>
      <c r="G1253" s="175">
        <v>237</v>
      </c>
      <c r="H1253" s="175">
        <v>219</v>
      </c>
      <c r="I1253" s="175">
        <v>240</v>
      </c>
      <c r="J1253" s="175">
        <v>285</v>
      </c>
      <c r="K1253" s="175">
        <v>286</v>
      </c>
      <c r="L1253" s="175">
        <v>284</v>
      </c>
      <c r="M1253" s="175">
        <v>307</v>
      </c>
      <c r="N1253" s="187">
        <v>339</v>
      </c>
      <c r="O1253" s="187">
        <v>342</v>
      </c>
      <c r="P1253" s="187">
        <v>371</v>
      </c>
      <c r="Q1253" s="187">
        <v>342</v>
      </c>
      <c r="R1253" s="187">
        <v>359</v>
      </c>
      <c r="S1253" s="187">
        <v>347</v>
      </c>
      <c r="T1253" s="195">
        <v>369</v>
      </c>
    </row>
    <row r="1254" spans="1:20" ht="17" thickBot="1" x14ac:dyDescent="0.25">
      <c r="A1254" s="38">
        <v>8</v>
      </c>
      <c r="B1254" s="174">
        <v>154</v>
      </c>
      <c r="C1254" s="174">
        <v>201</v>
      </c>
      <c r="D1254" s="174">
        <v>176</v>
      </c>
      <c r="E1254" s="174">
        <v>189</v>
      </c>
      <c r="F1254" s="175">
        <v>190</v>
      </c>
      <c r="G1254" s="175">
        <v>199</v>
      </c>
      <c r="H1254" s="175">
        <v>211</v>
      </c>
      <c r="I1254" s="175">
        <v>225</v>
      </c>
      <c r="J1254" s="175">
        <v>203</v>
      </c>
      <c r="K1254" s="175">
        <v>275</v>
      </c>
      <c r="L1254" s="175">
        <v>292</v>
      </c>
      <c r="M1254" s="175">
        <v>287</v>
      </c>
      <c r="N1254" s="187">
        <v>297</v>
      </c>
      <c r="O1254" s="187">
        <v>331</v>
      </c>
      <c r="P1254" s="187">
        <v>340</v>
      </c>
      <c r="Q1254" s="187">
        <v>357</v>
      </c>
      <c r="R1254" s="187">
        <v>337</v>
      </c>
      <c r="S1254" s="187">
        <v>350</v>
      </c>
      <c r="T1254" s="195">
        <v>339</v>
      </c>
    </row>
    <row r="1255" spans="1:20" ht="17" thickBot="1" x14ac:dyDescent="0.25">
      <c r="A1255" s="38">
        <v>9</v>
      </c>
      <c r="B1255" s="174">
        <v>124</v>
      </c>
      <c r="C1255" s="174">
        <v>125</v>
      </c>
      <c r="D1255" s="174">
        <v>142</v>
      </c>
      <c r="E1255" s="174">
        <v>122</v>
      </c>
      <c r="F1255" s="175">
        <v>143</v>
      </c>
      <c r="G1255" s="175">
        <v>142</v>
      </c>
      <c r="H1255" s="175">
        <v>167</v>
      </c>
      <c r="I1255" s="175">
        <v>192</v>
      </c>
      <c r="J1255" s="175">
        <v>175</v>
      </c>
      <c r="K1255" s="175">
        <v>190</v>
      </c>
      <c r="L1255" s="175">
        <v>234</v>
      </c>
      <c r="M1255" s="175">
        <v>255</v>
      </c>
      <c r="N1255" s="187">
        <v>238</v>
      </c>
      <c r="O1255" s="187">
        <v>260</v>
      </c>
      <c r="P1255" s="187">
        <v>285</v>
      </c>
      <c r="Q1255" s="187">
        <v>279</v>
      </c>
      <c r="R1255" s="187">
        <v>295</v>
      </c>
      <c r="S1255" s="187">
        <v>281</v>
      </c>
      <c r="T1255" s="195">
        <v>291</v>
      </c>
    </row>
    <row r="1256" spans="1:20" ht="17" thickBot="1" x14ac:dyDescent="0.25">
      <c r="A1256" s="38">
        <v>10</v>
      </c>
      <c r="B1256" s="174">
        <v>105</v>
      </c>
      <c r="C1256" s="174">
        <v>113</v>
      </c>
      <c r="D1256" s="174">
        <v>115</v>
      </c>
      <c r="E1256" s="174">
        <v>135</v>
      </c>
      <c r="F1256" s="175">
        <v>107</v>
      </c>
      <c r="G1256" s="175">
        <v>127</v>
      </c>
      <c r="H1256" s="175">
        <v>131</v>
      </c>
      <c r="I1256" s="175">
        <v>159</v>
      </c>
      <c r="J1256" s="175">
        <v>173</v>
      </c>
      <c r="K1256" s="175">
        <v>162</v>
      </c>
      <c r="L1256" s="175">
        <v>176</v>
      </c>
      <c r="M1256" s="175">
        <v>211</v>
      </c>
      <c r="N1256" s="187">
        <v>241</v>
      </c>
      <c r="O1256" s="187">
        <v>241</v>
      </c>
      <c r="P1256" s="187">
        <v>232</v>
      </c>
      <c r="Q1256" s="187">
        <v>268</v>
      </c>
      <c r="R1256" s="187">
        <v>268</v>
      </c>
      <c r="S1256" s="187">
        <v>274</v>
      </c>
      <c r="T1256" s="195">
        <v>254</v>
      </c>
    </row>
    <row r="1257" spans="1:20" ht="17" thickBot="1" x14ac:dyDescent="0.25">
      <c r="A1257" s="38">
        <v>11</v>
      </c>
      <c r="B1257" s="174">
        <v>94</v>
      </c>
      <c r="C1257" s="174">
        <v>88</v>
      </c>
      <c r="D1257" s="174">
        <v>104</v>
      </c>
      <c r="E1257" s="174">
        <v>110</v>
      </c>
      <c r="F1257" s="175">
        <v>126</v>
      </c>
      <c r="G1257" s="175">
        <v>96</v>
      </c>
      <c r="H1257" s="175">
        <v>120</v>
      </c>
      <c r="I1257" s="175">
        <v>112</v>
      </c>
      <c r="J1257" s="175">
        <v>146</v>
      </c>
      <c r="K1257" s="175">
        <v>156</v>
      </c>
      <c r="L1257" s="175">
        <v>155</v>
      </c>
      <c r="M1257" s="175">
        <v>167</v>
      </c>
      <c r="N1257" s="187">
        <v>201</v>
      </c>
      <c r="O1257" s="187">
        <v>227</v>
      </c>
      <c r="P1257" s="187">
        <v>217</v>
      </c>
      <c r="Q1257" s="187">
        <v>213</v>
      </c>
      <c r="R1257" s="187">
        <v>248</v>
      </c>
      <c r="S1257" s="187">
        <v>249</v>
      </c>
      <c r="T1257" s="195">
        <v>256</v>
      </c>
    </row>
    <row r="1258" spans="1:20" ht="17" thickBot="1" x14ac:dyDescent="0.25">
      <c r="A1258" s="38">
        <v>12</v>
      </c>
      <c r="B1258" s="174">
        <v>85</v>
      </c>
      <c r="C1258" s="174">
        <v>78</v>
      </c>
      <c r="D1258" s="174">
        <v>85</v>
      </c>
      <c r="E1258" s="174">
        <v>96</v>
      </c>
      <c r="F1258" s="175">
        <v>94</v>
      </c>
      <c r="G1258" s="175">
        <v>119</v>
      </c>
      <c r="H1258" s="175">
        <v>97</v>
      </c>
      <c r="I1258" s="175">
        <v>101</v>
      </c>
      <c r="J1258" s="175">
        <v>107</v>
      </c>
      <c r="K1258" s="175">
        <v>136</v>
      </c>
      <c r="L1258" s="175">
        <v>147</v>
      </c>
      <c r="M1258" s="175">
        <v>147</v>
      </c>
      <c r="N1258" s="187">
        <v>161</v>
      </c>
      <c r="O1258" s="187">
        <v>199</v>
      </c>
      <c r="P1258" s="187">
        <v>219</v>
      </c>
      <c r="Q1258" s="187">
        <v>206</v>
      </c>
      <c r="R1258" s="187">
        <v>211</v>
      </c>
      <c r="S1258" s="187">
        <v>237</v>
      </c>
      <c r="T1258" s="195">
        <v>239</v>
      </c>
    </row>
    <row r="1259" spans="1:20" ht="18" thickBot="1" x14ac:dyDescent="0.25">
      <c r="A1259" s="38" t="s">
        <v>13</v>
      </c>
      <c r="B1259" s="174"/>
      <c r="C1259" s="174"/>
      <c r="D1259" s="174"/>
      <c r="E1259" s="174"/>
      <c r="F1259" s="175"/>
      <c r="G1259" s="175"/>
      <c r="H1259" s="175"/>
      <c r="I1259" s="175"/>
      <c r="J1259" s="175"/>
      <c r="K1259" s="175"/>
      <c r="L1259" s="175"/>
      <c r="M1259" s="175"/>
      <c r="N1259" s="175"/>
      <c r="O1259" s="175"/>
      <c r="P1259" s="175"/>
      <c r="Q1259" s="175"/>
      <c r="R1259" s="175"/>
      <c r="S1259" s="175"/>
      <c r="T1259" s="210"/>
    </row>
    <row r="1260" spans="1:20" ht="18" thickBot="1" x14ac:dyDescent="0.25">
      <c r="A1260" s="60" t="s">
        <v>14</v>
      </c>
      <c r="B1260" s="178">
        <f>SUM(B1246:B1258)</f>
        <v>2124</v>
      </c>
      <c r="C1260" s="178">
        <f>SUM(C1246:C1258)</f>
        <v>2221</v>
      </c>
      <c r="D1260" s="178">
        <f>SUM(D1246:D1258)</f>
        <v>2312</v>
      </c>
      <c r="E1260" s="178">
        <f>SUM(E1246:E1258)</f>
        <v>2398</v>
      </c>
      <c r="F1260" s="178">
        <f t="shared" ref="F1260:K1260" si="665">SUM(F1246:F1258)</f>
        <v>2426</v>
      </c>
      <c r="G1260" s="178">
        <f t="shared" si="665"/>
        <v>2505</v>
      </c>
      <c r="H1260" s="178">
        <f t="shared" si="665"/>
        <v>2628</v>
      </c>
      <c r="I1260" s="178">
        <f t="shared" si="665"/>
        <v>2869</v>
      </c>
      <c r="J1260" s="178">
        <f t="shared" si="665"/>
        <v>3031</v>
      </c>
      <c r="K1260" s="178">
        <f t="shared" si="665"/>
        <v>3258</v>
      </c>
      <c r="L1260" s="178">
        <f t="shared" ref="L1260:Q1260" si="666">SUM(L1246:L1258)</f>
        <v>3456</v>
      </c>
      <c r="M1260" s="178">
        <f t="shared" si="666"/>
        <v>3662</v>
      </c>
      <c r="N1260" s="178">
        <f t="shared" si="666"/>
        <v>3823</v>
      </c>
      <c r="O1260" s="178">
        <f t="shared" si="666"/>
        <v>3960</v>
      </c>
      <c r="P1260" s="178">
        <f t="shared" si="666"/>
        <v>3953</v>
      </c>
      <c r="Q1260" s="178">
        <f t="shared" si="666"/>
        <v>3876</v>
      </c>
      <c r="R1260" s="178">
        <f t="shared" ref="R1260:S1260" si="667">SUM(R1246:R1258)</f>
        <v>3876</v>
      </c>
      <c r="S1260" s="178">
        <f t="shared" si="667"/>
        <v>3886</v>
      </c>
      <c r="T1260" s="211">
        <f t="shared" ref="T1260" si="668">SUM(T1246:T1258)</f>
        <v>3827</v>
      </c>
    </row>
    <row r="1261" spans="1:20" ht="35" thickBot="1" x14ac:dyDescent="0.25">
      <c r="A1261" s="60" t="s">
        <v>51</v>
      </c>
      <c r="B1261" s="179"/>
      <c r="C1261" s="177">
        <f>((C1260-B1260)/B1260)</f>
        <v>4.5668549905838039E-2</v>
      </c>
      <c r="D1261" s="177">
        <f>((D1260-C1260)/C1260)</f>
        <v>4.0972534894191809E-2</v>
      </c>
      <c r="E1261" s="177">
        <f>((E1260-D1260)/D1260)</f>
        <v>3.7197231833910036E-2</v>
      </c>
      <c r="F1261" s="177">
        <f>((F1260-E1260)/E1260)</f>
        <v>1.1676396997497914E-2</v>
      </c>
      <c r="G1261" s="177">
        <f t="shared" ref="G1261:T1261" si="669">((G1260-F1260)/F1260)</f>
        <v>3.2563891178895299E-2</v>
      </c>
      <c r="H1261" s="177">
        <f t="shared" si="669"/>
        <v>4.9101796407185629E-2</v>
      </c>
      <c r="I1261" s="177">
        <f t="shared" si="669"/>
        <v>9.1704718417047179E-2</v>
      </c>
      <c r="J1261" s="177">
        <f t="shared" si="669"/>
        <v>5.6465667479958175E-2</v>
      </c>
      <c r="K1261" s="177">
        <f t="shared" si="669"/>
        <v>7.4892774661827782E-2</v>
      </c>
      <c r="L1261" s="177">
        <f t="shared" si="669"/>
        <v>6.0773480662983423E-2</v>
      </c>
      <c r="M1261" s="177">
        <f t="shared" si="669"/>
        <v>5.9606481481481483E-2</v>
      </c>
      <c r="N1261" s="177">
        <f t="shared" si="669"/>
        <v>4.3965046422719825E-2</v>
      </c>
      <c r="O1261" s="177">
        <f t="shared" si="669"/>
        <v>3.5835731101229402E-2</v>
      </c>
      <c r="P1261" s="177">
        <f t="shared" si="669"/>
        <v>-1.7676767676767678E-3</v>
      </c>
      <c r="Q1261" s="177">
        <f t="shared" si="669"/>
        <v>-1.9478876802428536E-2</v>
      </c>
      <c r="R1261" s="177">
        <f t="shared" si="669"/>
        <v>0</v>
      </c>
      <c r="S1261" s="177">
        <f t="shared" si="669"/>
        <v>2.5799793601651187E-3</v>
      </c>
      <c r="T1261" s="177">
        <f t="shared" si="669"/>
        <v>-1.5182707153885743E-2</v>
      </c>
    </row>
    <row r="1262" spans="1:20" ht="52" thickBot="1" x14ac:dyDescent="0.25">
      <c r="A1262" s="60" t="s">
        <v>16</v>
      </c>
      <c r="B1262" s="177"/>
      <c r="C1262" s="177"/>
      <c r="D1262" s="177"/>
      <c r="E1262" s="177"/>
      <c r="F1262" s="177"/>
      <c r="G1262" s="177">
        <f t="shared" ref="G1262:T1262" si="670">(G1260-B1260)/B1260</f>
        <v>0.17937853107344634</v>
      </c>
      <c r="H1262" s="177">
        <f t="shared" si="670"/>
        <v>0.18325078793336336</v>
      </c>
      <c r="I1262" s="177">
        <f t="shared" si="670"/>
        <v>0.24091695501730104</v>
      </c>
      <c r="J1262" s="177">
        <f t="shared" si="670"/>
        <v>0.26396997497914931</v>
      </c>
      <c r="K1262" s="177">
        <f t="shared" si="670"/>
        <v>0.34295136026380874</v>
      </c>
      <c r="L1262" s="177">
        <f t="shared" si="670"/>
        <v>0.37964071856287424</v>
      </c>
      <c r="M1262" s="177">
        <f t="shared" si="670"/>
        <v>0.393455098934551</v>
      </c>
      <c r="N1262" s="177">
        <f t="shared" si="670"/>
        <v>0.33252004182642037</v>
      </c>
      <c r="O1262" s="177">
        <f t="shared" si="670"/>
        <v>0.30649950511382384</v>
      </c>
      <c r="P1262" s="177">
        <f t="shared" si="670"/>
        <v>0.21332105586249234</v>
      </c>
      <c r="Q1262" s="177">
        <f t="shared" si="670"/>
        <v>0.12152777777777778</v>
      </c>
      <c r="R1262" s="177">
        <f t="shared" si="670"/>
        <v>5.8438012015292189E-2</v>
      </c>
      <c r="S1262" s="177">
        <f t="shared" si="670"/>
        <v>1.6479204812974105E-2</v>
      </c>
      <c r="T1262" s="177">
        <f t="shared" si="670"/>
        <v>-3.3585858585858587E-2</v>
      </c>
    </row>
    <row r="1263" spans="1:20" ht="52" thickBot="1" x14ac:dyDescent="0.25">
      <c r="A1263" s="60" t="s">
        <v>17</v>
      </c>
      <c r="B1263" s="177"/>
      <c r="C1263" s="177"/>
      <c r="D1263" s="177"/>
      <c r="E1263" s="177"/>
      <c r="F1263" s="177"/>
      <c r="G1263" s="177"/>
      <c r="H1263" s="177"/>
      <c r="I1263" s="177"/>
      <c r="J1263" s="177"/>
      <c r="K1263" s="177"/>
      <c r="L1263" s="177">
        <f t="shared" ref="L1263:T1263" si="671">(L1260-B1260)/B1260</f>
        <v>0.6271186440677966</v>
      </c>
      <c r="M1263" s="177">
        <f t="shared" si="671"/>
        <v>0.64880684376407027</v>
      </c>
      <c r="N1263" s="177">
        <f t="shared" si="671"/>
        <v>0.65354671280276821</v>
      </c>
      <c r="O1263" s="177">
        <f t="shared" si="671"/>
        <v>0.65137614678899081</v>
      </c>
      <c r="P1263" s="177">
        <f t="shared" si="671"/>
        <v>0.62943116240725472</v>
      </c>
      <c r="Q1263" s="177">
        <f t="shared" si="671"/>
        <v>0.54730538922155691</v>
      </c>
      <c r="R1263" s="177">
        <f t="shared" si="671"/>
        <v>0.47488584474885842</v>
      </c>
      <c r="S1263" s="177">
        <f t="shared" si="671"/>
        <v>0.35447891251307073</v>
      </c>
      <c r="T1263" s="177">
        <f t="shared" si="671"/>
        <v>0.26261959749257668</v>
      </c>
    </row>
    <row r="1264" spans="1:20" ht="35" thickBot="1" x14ac:dyDescent="0.25">
      <c r="A1264" s="60" t="s">
        <v>18</v>
      </c>
      <c r="B1264" s="176">
        <v>33691</v>
      </c>
      <c r="C1264" s="176">
        <v>33098</v>
      </c>
      <c r="D1264" s="176">
        <v>32812</v>
      </c>
      <c r="E1264" s="176">
        <v>32344</v>
      </c>
      <c r="F1264" s="176">
        <v>31960</v>
      </c>
      <c r="G1264" s="180">
        <v>31763</v>
      </c>
      <c r="H1264" s="180">
        <v>32588</v>
      </c>
      <c r="I1264" s="180">
        <v>33131</v>
      </c>
      <c r="J1264" s="180">
        <v>33610</v>
      </c>
      <c r="K1264" s="180">
        <v>33436</v>
      </c>
      <c r="L1264" s="180">
        <v>33516</v>
      </c>
      <c r="M1264" s="180">
        <v>33144</v>
      </c>
      <c r="N1264" s="180">
        <v>32961</v>
      </c>
      <c r="O1264" s="180">
        <v>33033</v>
      </c>
      <c r="P1264" s="180">
        <v>33157</v>
      </c>
      <c r="Q1264" s="180">
        <v>33290</v>
      </c>
      <c r="R1264" s="180">
        <v>33410</v>
      </c>
      <c r="S1264" s="180">
        <v>32759</v>
      </c>
      <c r="T1264" s="180">
        <v>30817</v>
      </c>
    </row>
    <row r="1265" spans="1:21" ht="52" thickBot="1" x14ac:dyDescent="0.25">
      <c r="A1265" s="60" t="s">
        <v>19</v>
      </c>
      <c r="B1265" s="177"/>
      <c r="C1265" s="177">
        <f t="shared" ref="C1265:T1265" si="672">(C1264-B1264)/B1264</f>
        <v>-1.7601139770265055E-2</v>
      </c>
      <c r="D1265" s="177">
        <f t="shared" si="672"/>
        <v>-8.6410054988216804E-3</v>
      </c>
      <c r="E1265" s="177">
        <f t="shared" si="672"/>
        <v>-1.4263074484944533E-2</v>
      </c>
      <c r="F1265" s="177">
        <f t="shared" si="672"/>
        <v>-1.1872372000989364E-2</v>
      </c>
      <c r="G1265" s="177">
        <f t="shared" si="672"/>
        <v>-6.1639549436795999E-3</v>
      </c>
      <c r="H1265" s="177">
        <f t="shared" si="672"/>
        <v>2.5973617101659165E-2</v>
      </c>
      <c r="I1265" s="177">
        <f t="shared" si="672"/>
        <v>1.6662575181048238E-2</v>
      </c>
      <c r="J1265" s="177">
        <f t="shared" si="672"/>
        <v>1.4457758594669644E-2</v>
      </c>
      <c r="K1265" s="177">
        <f t="shared" si="672"/>
        <v>-5.1770306456411785E-3</v>
      </c>
      <c r="L1265" s="177">
        <f t="shared" si="672"/>
        <v>2.3926306974518482E-3</v>
      </c>
      <c r="M1265" s="177">
        <f t="shared" si="672"/>
        <v>-1.1099176512710347E-2</v>
      </c>
      <c r="N1265" s="177">
        <f t="shared" si="672"/>
        <v>-5.5213613323678492E-3</v>
      </c>
      <c r="O1265" s="177">
        <f t="shared" si="672"/>
        <v>2.1843997451533631E-3</v>
      </c>
      <c r="P1265" s="177">
        <f t="shared" si="672"/>
        <v>3.7538219356401175E-3</v>
      </c>
      <c r="Q1265" s="177">
        <f t="shared" si="672"/>
        <v>4.0112193503634222E-3</v>
      </c>
      <c r="R1265" s="177">
        <f t="shared" si="672"/>
        <v>3.6046860919194952E-3</v>
      </c>
      <c r="S1265" s="177">
        <f t="shared" si="672"/>
        <v>-1.9485184076623766E-2</v>
      </c>
      <c r="T1265" s="177">
        <f t="shared" si="672"/>
        <v>-5.9281418846729141E-2</v>
      </c>
    </row>
    <row r="1266" spans="1:21" ht="52" thickBot="1" x14ac:dyDescent="0.25">
      <c r="A1266" s="60" t="s">
        <v>20</v>
      </c>
      <c r="B1266" s="177"/>
      <c r="C1266" s="177"/>
      <c r="D1266" s="177"/>
      <c r="E1266" s="177"/>
      <c r="F1266" s="177"/>
      <c r="G1266" s="177">
        <f t="shared" ref="G1266:T1266" si="673">(G1264-B1264)/B1264</f>
        <v>-5.7225965391350803E-2</v>
      </c>
      <c r="H1266" s="177">
        <f t="shared" si="673"/>
        <v>-1.5408786029367334E-2</v>
      </c>
      <c r="I1266" s="177">
        <f t="shared" si="673"/>
        <v>9.7220529074728765E-3</v>
      </c>
      <c r="J1266" s="177">
        <f t="shared" si="673"/>
        <v>3.9141726440761811E-2</v>
      </c>
      <c r="K1266" s="177">
        <f t="shared" si="673"/>
        <v>4.6182728410513144E-2</v>
      </c>
      <c r="L1266" s="177">
        <f t="shared" si="673"/>
        <v>5.5190000944495166E-2</v>
      </c>
      <c r="M1266" s="177">
        <f t="shared" si="673"/>
        <v>1.7061495028844974E-2</v>
      </c>
      <c r="N1266" s="177">
        <f t="shared" si="673"/>
        <v>-5.1311460565633396E-3</v>
      </c>
      <c r="O1266" s="177">
        <f t="shared" si="673"/>
        <v>-1.7167509669741149E-2</v>
      </c>
      <c r="P1266" s="177">
        <f t="shared" si="673"/>
        <v>-8.3442995573633216E-3</v>
      </c>
      <c r="Q1266" s="177">
        <f t="shared" si="673"/>
        <v>-6.7430480964315552E-3</v>
      </c>
      <c r="R1266" s="177">
        <f t="shared" si="673"/>
        <v>8.0255853246439784E-3</v>
      </c>
      <c r="S1266" s="177">
        <f t="shared" si="673"/>
        <v>-6.1284548405691579E-3</v>
      </c>
      <c r="T1266" s="177">
        <f t="shared" si="673"/>
        <v>-6.7084430720794355E-2</v>
      </c>
    </row>
    <row r="1267" spans="1:21" ht="52" thickBot="1" x14ac:dyDescent="0.25">
      <c r="A1267" s="60" t="s">
        <v>21</v>
      </c>
      <c r="B1267" s="177"/>
      <c r="C1267" s="177"/>
      <c r="D1267" s="177"/>
      <c r="E1267" s="177"/>
      <c r="F1267" s="177"/>
      <c r="G1267" s="177"/>
      <c r="H1267" s="177"/>
      <c r="I1267" s="177"/>
      <c r="J1267" s="177"/>
      <c r="K1267" s="177"/>
      <c r="L1267" s="177">
        <f t="shared" ref="L1267:T1267" si="674">(L1264-B1264)/B1264</f>
        <v>-5.1942655308539372E-3</v>
      </c>
      <c r="M1267" s="177">
        <f t="shared" si="674"/>
        <v>1.3898120732370536E-3</v>
      </c>
      <c r="N1267" s="177">
        <f t="shared" si="674"/>
        <v>4.5410215774716566E-3</v>
      </c>
      <c r="O1267" s="177">
        <f t="shared" si="674"/>
        <v>2.130225080385852E-2</v>
      </c>
      <c r="P1267" s="177">
        <f t="shared" si="674"/>
        <v>3.7453066332916146E-2</v>
      </c>
      <c r="Q1267" s="177">
        <f t="shared" si="674"/>
        <v>4.8074804017252781E-2</v>
      </c>
      <c r="R1267" s="177">
        <f t="shared" si="674"/>
        <v>2.5224008837608936E-2</v>
      </c>
      <c r="S1267" s="177">
        <f t="shared" si="674"/>
        <v>-1.1228154900244484E-2</v>
      </c>
      <c r="T1267" s="177">
        <f t="shared" si="674"/>
        <v>-8.3100267777447182E-2</v>
      </c>
    </row>
    <row r="1268" spans="1:21" ht="18" thickBot="1" x14ac:dyDescent="0.25">
      <c r="A1268" s="60" t="s">
        <v>22</v>
      </c>
      <c r="B1268" s="177">
        <f>B1260/B1264</f>
        <v>6.3043542785907222E-2</v>
      </c>
      <c r="C1268" s="177">
        <f>C1260/C1264</f>
        <v>6.7103752492597743E-2</v>
      </c>
      <c r="D1268" s="177">
        <f>D1260/D1264</f>
        <v>7.0462026088016577E-2</v>
      </c>
      <c r="E1268" s="177">
        <f>E1260/E1264</f>
        <v>7.4140489735345039E-2</v>
      </c>
      <c r="F1268" s="177">
        <f>F1260/F1264</f>
        <v>7.5907384230287867E-2</v>
      </c>
      <c r="G1268" s="177">
        <f t="shared" ref="G1268:L1268" si="675">G1260/G1264</f>
        <v>7.8865346472310555E-2</v>
      </c>
      <c r="H1268" s="177">
        <f t="shared" si="675"/>
        <v>8.0643181539216888E-2</v>
      </c>
      <c r="I1268" s="177">
        <f t="shared" si="675"/>
        <v>8.6595635507530716E-2</v>
      </c>
      <c r="J1268" s="177">
        <f t="shared" si="675"/>
        <v>9.0181493603094312E-2</v>
      </c>
      <c r="K1268" s="177">
        <f t="shared" si="675"/>
        <v>9.7439885153726521E-2</v>
      </c>
      <c r="L1268" s="177">
        <f t="shared" si="675"/>
        <v>0.10311493018259936</v>
      </c>
      <c r="M1268" s="177">
        <f t="shared" ref="M1268:N1268" si="676">M1260/M1264</f>
        <v>0.11048756939415882</v>
      </c>
      <c r="N1268" s="177">
        <f t="shared" si="676"/>
        <v>0.11598555869057371</v>
      </c>
      <c r="O1268" s="177">
        <f t="shared" ref="O1268:P1268" si="677">O1260/O1264</f>
        <v>0.11988011988011989</v>
      </c>
      <c r="P1268" s="177">
        <f t="shared" si="677"/>
        <v>0.11922067738335797</v>
      </c>
      <c r="Q1268" s="177">
        <f t="shared" ref="Q1268:R1268" si="678">Q1260/Q1264</f>
        <v>0.11643136076899969</v>
      </c>
      <c r="R1268" s="177">
        <f t="shared" si="678"/>
        <v>0.11601316970966777</v>
      </c>
      <c r="S1268" s="177">
        <f t="shared" ref="S1268:T1268" si="679">S1260/S1264</f>
        <v>0.11862388961812022</v>
      </c>
      <c r="T1268" s="177">
        <f t="shared" si="679"/>
        <v>0.12418470324820716</v>
      </c>
    </row>
    <row r="1269" spans="1:21" ht="52" thickBot="1" x14ac:dyDescent="0.25">
      <c r="A1269" s="60" t="s">
        <v>23</v>
      </c>
      <c r="B1269" s="177"/>
      <c r="C1269" s="177">
        <f t="shared" ref="C1269:K1269" si="680">(C1268-B1268)</f>
        <v>4.0602097066905207E-3</v>
      </c>
      <c r="D1269" s="177">
        <f t="shared" si="680"/>
        <v>3.3582735954188342E-3</v>
      </c>
      <c r="E1269" s="177">
        <f t="shared" si="680"/>
        <v>3.6784636473284615E-3</v>
      </c>
      <c r="F1269" s="177">
        <f t="shared" si="680"/>
        <v>1.7668944949428278E-3</v>
      </c>
      <c r="G1269" s="177">
        <f t="shared" si="680"/>
        <v>2.9579622420226881E-3</v>
      </c>
      <c r="H1269" s="177">
        <f t="shared" si="680"/>
        <v>1.7778350669063331E-3</v>
      </c>
      <c r="I1269" s="177">
        <f t="shared" si="680"/>
        <v>5.9524539683138283E-3</v>
      </c>
      <c r="J1269" s="177">
        <f t="shared" si="680"/>
        <v>3.585858095563596E-3</v>
      </c>
      <c r="K1269" s="177">
        <f t="shared" si="680"/>
        <v>7.2583915506322094E-3</v>
      </c>
      <c r="L1269" s="177">
        <f t="shared" ref="L1269:T1269" si="681">(L1268-K1268)</f>
        <v>5.6750450288728382E-3</v>
      </c>
      <c r="M1269" s="177">
        <f t="shared" si="681"/>
        <v>7.3726392115594647E-3</v>
      </c>
      <c r="N1269" s="177">
        <f t="shared" si="681"/>
        <v>5.4979892964148874E-3</v>
      </c>
      <c r="O1269" s="177">
        <f t="shared" si="681"/>
        <v>3.8945611895461751E-3</v>
      </c>
      <c r="P1269" s="177">
        <f t="shared" si="681"/>
        <v>-6.5944249676191946E-4</v>
      </c>
      <c r="Q1269" s="177">
        <f t="shared" si="681"/>
        <v>-2.7893166143582726E-3</v>
      </c>
      <c r="R1269" s="177">
        <f t="shared" si="681"/>
        <v>-4.1819105933192657E-4</v>
      </c>
      <c r="S1269" s="177">
        <f t="shared" si="681"/>
        <v>2.6107199084524496E-3</v>
      </c>
      <c r="T1269" s="177">
        <f t="shared" si="681"/>
        <v>5.5608136300869387E-3</v>
      </c>
    </row>
    <row r="1270" spans="1:21" ht="52" thickBot="1" x14ac:dyDescent="0.25">
      <c r="A1270" s="60" t="s">
        <v>24</v>
      </c>
      <c r="B1270" s="177"/>
      <c r="C1270" s="177"/>
      <c r="D1270" s="177"/>
      <c r="E1270" s="177"/>
      <c r="F1270" s="177"/>
      <c r="G1270" s="177">
        <f>G1268-B1268</f>
        <v>1.5821803686403332E-2</v>
      </c>
      <c r="H1270" s="177">
        <f t="shared" ref="H1270:K1270" si="682">H1268-C1268</f>
        <v>1.3539429046619145E-2</v>
      </c>
      <c r="I1270" s="177">
        <f t="shared" si="682"/>
        <v>1.6133609419514139E-2</v>
      </c>
      <c r="J1270" s="177">
        <f t="shared" si="682"/>
        <v>1.6041003867749273E-2</v>
      </c>
      <c r="K1270" s="177">
        <f t="shared" si="682"/>
        <v>2.1532500923438655E-2</v>
      </c>
      <c r="L1270" s="177">
        <f t="shared" ref="L1270:T1270" si="683">L1268-G1268</f>
        <v>2.4249583710288805E-2</v>
      </c>
      <c r="M1270" s="177">
        <f t="shared" si="683"/>
        <v>2.9844387854941937E-2</v>
      </c>
      <c r="N1270" s="177">
        <f t="shared" si="683"/>
        <v>2.9389923183042996E-2</v>
      </c>
      <c r="O1270" s="177">
        <f t="shared" si="683"/>
        <v>2.9698626277025575E-2</v>
      </c>
      <c r="P1270" s="177">
        <f t="shared" si="683"/>
        <v>2.1780792229631446E-2</v>
      </c>
      <c r="Q1270" s="177">
        <f t="shared" si="683"/>
        <v>1.3316430586400335E-2</v>
      </c>
      <c r="R1270" s="177">
        <f t="shared" si="683"/>
        <v>5.5256003155089439E-3</v>
      </c>
      <c r="S1270" s="177">
        <f t="shared" si="683"/>
        <v>2.6383309275465061E-3</v>
      </c>
      <c r="T1270" s="177">
        <f t="shared" si="683"/>
        <v>4.3045833680872697E-3</v>
      </c>
    </row>
    <row r="1271" spans="1:21" ht="52" thickBot="1" x14ac:dyDescent="0.25">
      <c r="A1271" s="60" t="s">
        <v>25</v>
      </c>
      <c r="B1271" s="177"/>
      <c r="C1271" s="177"/>
      <c r="D1271" s="177"/>
      <c r="E1271" s="177"/>
      <c r="F1271" s="177"/>
      <c r="G1271" s="177"/>
      <c r="H1271" s="177"/>
      <c r="I1271" s="177"/>
      <c r="J1271" s="177"/>
      <c r="K1271" s="177"/>
      <c r="L1271" s="177">
        <f t="shared" ref="L1271:T1271" si="684">L1268-B1268</f>
        <v>4.0071387396692137E-2</v>
      </c>
      <c r="M1271" s="177">
        <f t="shared" si="684"/>
        <v>4.3383816901561081E-2</v>
      </c>
      <c r="N1271" s="177">
        <f t="shared" si="684"/>
        <v>4.5523532602557135E-2</v>
      </c>
      <c r="O1271" s="177">
        <f t="shared" si="684"/>
        <v>4.5739630144774848E-2</v>
      </c>
      <c r="P1271" s="177">
        <f t="shared" si="684"/>
        <v>4.3313293153070101E-2</v>
      </c>
      <c r="Q1271" s="177">
        <f t="shared" si="684"/>
        <v>3.756601429668914E-2</v>
      </c>
      <c r="R1271" s="177">
        <f t="shared" si="684"/>
        <v>3.5369988170450881E-2</v>
      </c>
      <c r="S1271" s="177">
        <f t="shared" si="684"/>
        <v>3.2028254110589502E-2</v>
      </c>
      <c r="T1271" s="177">
        <f t="shared" si="684"/>
        <v>3.4003209645112845E-2</v>
      </c>
    </row>
    <row r="1272" spans="1:21" ht="16" x14ac:dyDescent="0.2">
      <c r="A1272" s="4"/>
      <c r="B1272" s="6"/>
      <c r="C1272" s="6"/>
      <c r="D1272" s="6"/>
      <c r="E1272" s="6"/>
      <c r="F1272" s="6"/>
      <c r="G1272" s="5"/>
      <c r="H1272" s="5"/>
      <c r="I1272" s="5"/>
      <c r="J1272" s="5"/>
      <c r="K1272" s="5"/>
      <c r="L1272" s="5"/>
    </row>
    <row r="1273" spans="1:21" ht="16" x14ac:dyDescent="0.2">
      <c r="A1273" s="7" t="s">
        <v>141</v>
      </c>
      <c r="B1273" s="7"/>
      <c r="C1273" s="7"/>
      <c r="D1273" s="7"/>
      <c r="E1273" s="7"/>
      <c r="F1273" s="7"/>
      <c r="G1273" s="8"/>
      <c r="H1273" s="8"/>
      <c r="I1273" s="8"/>
      <c r="J1273" s="8"/>
      <c r="K1273" s="8"/>
      <c r="L1273" s="8"/>
      <c r="M1273" s="9"/>
    </row>
    <row r="1274" spans="1:21" ht="17" thickBot="1" x14ac:dyDescent="0.25">
      <c r="A1274" s="10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9"/>
    </row>
    <row r="1275" spans="1:21" ht="35" thickBot="1" x14ac:dyDescent="0.25">
      <c r="A1275" s="70" t="s">
        <v>44</v>
      </c>
      <c r="B1275" s="54" t="s">
        <v>0</v>
      </c>
      <c r="C1275" s="54" t="s">
        <v>1</v>
      </c>
      <c r="D1275" s="54" t="s">
        <v>2</v>
      </c>
      <c r="E1275" s="54" t="s">
        <v>3</v>
      </c>
      <c r="F1275" s="54" t="s">
        <v>4</v>
      </c>
      <c r="G1275" s="54" t="s">
        <v>5</v>
      </c>
      <c r="H1275" s="54" t="s">
        <v>6</v>
      </c>
      <c r="I1275" s="54" t="s">
        <v>7</v>
      </c>
      <c r="J1275" s="54" t="s">
        <v>8</v>
      </c>
      <c r="K1275" s="54" t="s">
        <v>9</v>
      </c>
      <c r="L1275" s="54" t="s">
        <v>10</v>
      </c>
      <c r="M1275" s="54" t="s">
        <v>66</v>
      </c>
      <c r="N1275" s="54" t="s">
        <v>75</v>
      </c>
      <c r="O1275" s="54" t="s">
        <v>76</v>
      </c>
      <c r="P1275" s="54" t="s">
        <v>77</v>
      </c>
      <c r="Q1275" s="54" t="s">
        <v>78</v>
      </c>
      <c r="R1275" s="54" t="s">
        <v>79</v>
      </c>
      <c r="S1275" s="54" t="s">
        <v>81</v>
      </c>
      <c r="T1275" s="54" t="s">
        <v>87</v>
      </c>
      <c r="U1275" s="70" t="s">
        <v>52</v>
      </c>
    </row>
    <row r="1276" spans="1:21" ht="18" thickBot="1" x14ac:dyDescent="0.25">
      <c r="A1276" s="71" t="s">
        <v>28</v>
      </c>
      <c r="B1276" s="72"/>
      <c r="C1276" s="72">
        <f t="shared" ref="C1276:K1276" si="685">-C1246</f>
        <v>-254</v>
      </c>
      <c r="D1276" s="72">
        <f t="shared" si="685"/>
        <v>-277</v>
      </c>
      <c r="E1276" s="72">
        <f t="shared" si="685"/>
        <v>-261</v>
      </c>
      <c r="F1276" s="72">
        <f t="shared" si="685"/>
        <v>-268</v>
      </c>
      <c r="G1276" s="72">
        <f t="shared" si="685"/>
        <v>-274</v>
      </c>
      <c r="H1276" s="72">
        <f t="shared" si="685"/>
        <v>-289</v>
      </c>
      <c r="I1276" s="72">
        <f t="shared" si="685"/>
        <v>-332</v>
      </c>
      <c r="J1276" s="72">
        <f t="shared" si="685"/>
        <v>-367</v>
      </c>
      <c r="K1276" s="72">
        <f t="shared" si="685"/>
        <v>-399</v>
      </c>
      <c r="L1276" s="72">
        <f t="shared" ref="L1276:Q1276" si="686">-L1246</f>
        <v>-379</v>
      </c>
      <c r="M1276" s="72">
        <f t="shared" si="686"/>
        <v>-372</v>
      </c>
      <c r="N1276" s="72">
        <f t="shared" si="686"/>
        <v>-361</v>
      </c>
      <c r="O1276" s="72">
        <f t="shared" si="686"/>
        <v>-359</v>
      </c>
      <c r="P1276" s="72">
        <f t="shared" si="686"/>
        <v>-328</v>
      </c>
      <c r="Q1276" s="72">
        <f t="shared" si="686"/>
        <v>-308</v>
      </c>
      <c r="R1276" s="72">
        <f t="shared" ref="R1276:S1276" si="687">-R1246</f>
        <v>-318</v>
      </c>
      <c r="S1276" s="72">
        <f t="shared" si="687"/>
        <v>-324</v>
      </c>
      <c r="T1276" s="76">
        <f t="shared" ref="T1276" si="688">-T1246</f>
        <v>-297</v>
      </c>
      <c r="U1276" s="72">
        <f t="shared" ref="U1276:U1290" si="689">_xlfn.AGGREGATE(1,6,C1276:S1276)</f>
        <v>-321.76470588235293</v>
      </c>
    </row>
    <row r="1277" spans="1:21" ht="18" thickBot="1" x14ac:dyDescent="0.25">
      <c r="A1277" s="78">
        <v>1</v>
      </c>
      <c r="B1277" s="48" t="s">
        <v>53</v>
      </c>
      <c r="C1277" s="79">
        <f t="shared" ref="C1277:T1288" si="690">B1246-C1247</f>
        <v>-4</v>
      </c>
      <c r="D1277" s="79">
        <f t="shared" si="690"/>
        <v>2</v>
      </c>
      <c r="E1277" s="79">
        <f t="shared" si="690"/>
        <v>7</v>
      </c>
      <c r="F1277" s="79">
        <f t="shared" si="690"/>
        <v>3</v>
      </c>
      <c r="G1277" s="79">
        <f t="shared" si="690"/>
        <v>10</v>
      </c>
      <c r="H1277" s="72">
        <f t="shared" si="690"/>
        <v>-9</v>
      </c>
      <c r="I1277" s="72">
        <f t="shared" si="690"/>
        <v>-12</v>
      </c>
      <c r="J1277" s="72">
        <f t="shared" si="690"/>
        <v>4</v>
      </c>
      <c r="K1277" s="72">
        <f t="shared" si="690"/>
        <v>10</v>
      </c>
      <c r="L1277" s="72">
        <f t="shared" si="690"/>
        <v>13</v>
      </c>
      <c r="M1277" s="72">
        <f t="shared" si="690"/>
        <v>-3</v>
      </c>
      <c r="N1277" s="72">
        <f t="shared" si="690"/>
        <v>-8</v>
      </c>
      <c r="O1277" s="72">
        <f t="shared" si="690"/>
        <v>12</v>
      </c>
      <c r="P1277" s="72">
        <f t="shared" si="690"/>
        <v>24</v>
      </c>
      <c r="Q1277" s="72">
        <f t="shared" si="690"/>
        <v>17</v>
      </c>
      <c r="R1277" s="72">
        <f t="shared" si="690"/>
        <v>3</v>
      </c>
      <c r="S1277" s="72">
        <f t="shared" si="690"/>
        <v>17</v>
      </c>
      <c r="T1277" s="76">
        <f t="shared" si="690"/>
        <v>4</v>
      </c>
      <c r="U1277" s="72">
        <f t="shared" si="689"/>
        <v>5.0588235294117645</v>
      </c>
    </row>
    <row r="1278" spans="1:21" ht="18" thickBot="1" x14ac:dyDescent="0.25">
      <c r="A1278" s="78">
        <v>2</v>
      </c>
      <c r="B1278" s="48" t="s">
        <v>53</v>
      </c>
      <c r="C1278" s="79">
        <f t="shared" si="690"/>
        <v>20</v>
      </c>
      <c r="D1278" s="79">
        <f t="shared" si="690"/>
        <v>27</v>
      </c>
      <c r="E1278" s="79">
        <f t="shared" si="690"/>
        <v>20</v>
      </c>
      <c r="F1278" s="79">
        <f t="shared" si="690"/>
        <v>26</v>
      </c>
      <c r="G1278" s="79">
        <f t="shared" si="690"/>
        <v>31</v>
      </c>
      <c r="H1278" s="72">
        <f t="shared" si="690"/>
        <v>16</v>
      </c>
      <c r="I1278" s="72">
        <f t="shared" si="690"/>
        <v>20</v>
      </c>
      <c r="J1278" s="72">
        <f t="shared" si="690"/>
        <v>23</v>
      </c>
      <c r="K1278" s="72">
        <f t="shared" si="690"/>
        <v>29</v>
      </c>
      <c r="L1278" s="72">
        <f t="shared" si="690"/>
        <v>21</v>
      </c>
      <c r="M1278" s="72">
        <f t="shared" si="690"/>
        <v>20</v>
      </c>
      <c r="N1278" s="72">
        <f t="shared" si="690"/>
        <v>25</v>
      </c>
      <c r="O1278" s="72">
        <f t="shared" si="690"/>
        <v>34</v>
      </c>
      <c r="P1278" s="72">
        <f t="shared" si="690"/>
        <v>23</v>
      </c>
      <c r="Q1278" s="72">
        <f t="shared" si="690"/>
        <v>15</v>
      </c>
      <c r="R1278" s="72">
        <f t="shared" si="690"/>
        <v>7</v>
      </c>
      <c r="S1278" s="72">
        <f t="shared" si="690"/>
        <v>16</v>
      </c>
      <c r="T1278" s="76">
        <f t="shared" si="690"/>
        <v>13</v>
      </c>
      <c r="U1278" s="72">
        <f t="shared" si="689"/>
        <v>21.941176470588236</v>
      </c>
    </row>
    <row r="1279" spans="1:21" ht="18" thickBot="1" x14ac:dyDescent="0.25">
      <c r="A1279" s="78">
        <v>3</v>
      </c>
      <c r="B1279" s="48" t="s">
        <v>53</v>
      </c>
      <c r="C1279" s="79">
        <f t="shared" si="690"/>
        <v>6</v>
      </c>
      <c r="D1279" s="79">
        <f t="shared" si="690"/>
        <v>14</v>
      </c>
      <c r="E1279" s="79">
        <f t="shared" si="690"/>
        <v>12</v>
      </c>
      <c r="F1279" s="79">
        <f t="shared" si="690"/>
        <v>28</v>
      </c>
      <c r="G1279" s="79">
        <f t="shared" si="690"/>
        <v>17</v>
      </c>
      <c r="H1279" s="72">
        <f t="shared" si="690"/>
        <v>6</v>
      </c>
      <c r="I1279" s="72">
        <f t="shared" si="690"/>
        <v>7</v>
      </c>
      <c r="J1279" s="72">
        <f t="shared" si="690"/>
        <v>15</v>
      </c>
      <c r="K1279" s="72">
        <f t="shared" si="690"/>
        <v>23</v>
      </c>
      <c r="L1279" s="72">
        <f t="shared" si="690"/>
        <v>13</v>
      </c>
      <c r="M1279" s="72">
        <f t="shared" si="690"/>
        <v>20</v>
      </c>
      <c r="N1279" s="72">
        <f t="shared" si="690"/>
        <v>27</v>
      </c>
      <c r="O1279" s="72">
        <f t="shared" si="690"/>
        <v>25</v>
      </c>
      <c r="P1279" s="72">
        <f t="shared" si="690"/>
        <v>12</v>
      </c>
      <c r="Q1279" s="72">
        <f t="shared" si="690"/>
        <v>32</v>
      </c>
      <c r="R1279" s="72">
        <f t="shared" si="690"/>
        <v>21</v>
      </c>
      <c r="S1279" s="72">
        <f t="shared" si="690"/>
        <v>6</v>
      </c>
      <c r="T1279" s="76">
        <f t="shared" si="690"/>
        <v>12</v>
      </c>
      <c r="U1279" s="72">
        <f t="shared" si="689"/>
        <v>16.705882352941178</v>
      </c>
    </row>
    <row r="1280" spans="1:21" ht="18" thickBot="1" x14ac:dyDescent="0.25">
      <c r="A1280" s="78">
        <v>4</v>
      </c>
      <c r="B1280" s="48" t="s">
        <v>53</v>
      </c>
      <c r="C1280" s="79">
        <f t="shared" si="690"/>
        <v>17</v>
      </c>
      <c r="D1280" s="79">
        <f t="shared" si="690"/>
        <v>13</v>
      </c>
      <c r="E1280" s="79">
        <f t="shared" si="690"/>
        <v>12</v>
      </c>
      <c r="F1280" s="79">
        <f t="shared" si="690"/>
        <v>21</v>
      </c>
      <c r="G1280" s="79">
        <f t="shared" si="690"/>
        <v>14</v>
      </c>
      <c r="H1280" s="72">
        <f t="shared" si="690"/>
        <v>4</v>
      </c>
      <c r="I1280" s="72">
        <f t="shared" si="690"/>
        <v>7</v>
      </c>
      <c r="J1280" s="72">
        <f t="shared" si="690"/>
        <v>11</v>
      </c>
      <c r="K1280" s="72">
        <f t="shared" si="690"/>
        <v>16</v>
      </c>
      <c r="L1280" s="72">
        <f t="shared" si="690"/>
        <v>13</v>
      </c>
      <c r="M1280" s="72">
        <f t="shared" si="690"/>
        <v>14</v>
      </c>
      <c r="N1280" s="72">
        <f t="shared" si="690"/>
        <v>18</v>
      </c>
      <c r="O1280" s="72">
        <f t="shared" si="690"/>
        <v>25</v>
      </c>
      <c r="P1280" s="72">
        <f t="shared" si="690"/>
        <v>11</v>
      </c>
      <c r="Q1280" s="72">
        <f t="shared" si="690"/>
        <v>24</v>
      </c>
      <c r="R1280" s="72">
        <f t="shared" si="690"/>
        <v>17</v>
      </c>
      <c r="S1280" s="72">
        <f t="shared" si="690"/>
        <v>8</v>
      </c>
      <c r="T1280" s="76">
        <f t="shared" si="690"/>
        <v>9</v>
      </c>
      <c r="U1280" s="72">
        <f t="shared" si="689"/>
        <v>14.411764705882353</v>
      </c>
    </row>
    <row r="1281" spans="1:21" ht="18" thickBot="1" x14ac:dyDescent="0.25">
      <c r="A1281" s="78">
        <v>5</v>
      </c>
      <c r="B1281" s="48" t="s">
        <v>53</v>
      </c>
      <c r="C1281" s="79">
        <f t="shared" si="690"/>
        <v>9</v>
      </c>
      <c r="D1281" s="79">
        <f t="shared" si="690"/>
        <v>17</v>
      </c>
      <c r="E1281" s="79">
        <f t="shared" si="690"/>
        <v>6</v>
      </c>
      <c r="F1281" s="79">
        <f t="shared" si="690"/>
        <v>13</v>
      </c>
      <c r="G1281" s="79">
        <f t="shared" si="690"/>
        <v>10</v>
      </c>
      <c r="H1281" s="72">
        <f t="shared" si="690"/>
        <v>2</v>
      </c>
      <c r="I1281" s="72">
        <f t="shared" si="690"/>
        <v>10</v>
      </c>
      <c r="J1281" s="72">
        <f t="shared" si="690"/>
        <v>13</v>
      </c>
      <c r="K1281" s="72">
        <f t="shared" si="690"/>
        <v>-1</v>
      </c>
      <c r="L1281" s="72">
        <f t="shared" si="690"/>
        <v>1</v>
      </c>
      <c r="M1281" s="72">
        <f t="shared" si="690"/>
        <v>7</v>
      </c>
      <c r="N1281" s="72">
        <f t="shared" si="690"/>
        <v>10</v>
      </c>
      <c r="O1281" s="72">
        <f t="shared" si="690"/>
        <v>17</v>
      </c>
      <c r="P1281" s="72">
        <f t="shared" si="690"/>
        <v>34</v>
      </c>
      <c r="Q1281" s="72">
        <f t="shared" si="690"/>
        <v>23</v>
      </c>
      <c r="R1281" s="72">
        <f t="shared" si="690"/>
        <v>16</v>
      </c>
      <c r="S1281" s="72">
        <f t="shared" si="690"/>
        <v>15</v>
      </c>
      <c r="T1281" s="76">
        <f t="shared" si="690"/>
        <v>23</v>
      </c>
      <c r="U1281" s="72">
        <f t="shared" si="689"/>
        <v>11.882352941176471</v>
      </c>
    </row>
    <row r="1282" spans="1:21" ht="18" thickBot="1" x14ac:dyDescent="0.25">
      <c r="A1282" s="78">
        <v>6</v>
      </c>
      <c r="B1282" s="48" t="s">
        <v>53</v>
      </c>
      <c r="C1282" s="79">
        <f t="shared" si="690"/>
        <v>-64</v>
      </c>
      <c r="D1282" s="79">
        <f t="shared" si="690"/>
        <v>-56</v>
      </c>
      <c r="E1282" s="79">
        <f t="shared" si="690"/>
        <v>-70</v>
      </c>
      <c r="F1282" s="79">
        <f t="shared" si="690"/>
        <v>-71</v>
      </c>
      <c r="G1282" s="79">
        <f t="shared" si="690"/>
        <v>-72</v>
      </c>
      <c r="H1282" s="72">
        <f t="shared" si="690"/>
        <v>-57</v>
      </c>
      <c r="I1282" s="72">
        <f t="shared" si="690"/>
        <v>-94</v>
      </c>
      <c r="J1282" s="72">
        <f t="shared" si="690"/>
        <v>-83</v>
      </c>
      <c r="K1282" s="72">
        <f t="shared" si="690"/>
        <v>-85</v>
      </c>
      <c r="L1282" s="72">
        <f t="shared" si="690"/>
        <v>-83</v>
      </c>
      <c r="M1282" s="72">
        <f t="shared" si="690"/>
        <v>-114</v>
      </c>
      <c r="N1282" s="72">
        <f t="shared" si="690"/>
        <v>-114</v>
      </c>
      <c r="O1282" s="72">
        <f t="shared" si="690"/>
        <v>-117</v>
      </c>
      <c r="P1282" s="72">
        <f t="shared" si="690"/>
        <v>-84</v>
      </c>
      <c r="Q1282" s="72">
        <f t="shared" si="690"/>
        <v>-90</v>
      </c>
      <c r="R1282" s="72">
        <f t="shared" si="690"/>
        <v>-63</v>
      </c>
      <c r="S1282" s="72">
        <f t="shared" si="690"/>
        <v>-89</v>
      </c>
      <c r="T1282" s="76">
        <f t="shared" si="690"/>
        <v>-78</v>
      </c>
      <c r="U1282" s="72">
        <f t="shared" si="689"/>
        <v>-82.705882352941174</v>
      </c>
    </row>
    <row r="1283" spans="1:21" ht="18" thickBot="1" x14ac:dyDescent="0.25">
      <c r="A1283" s="78">
        <v>7</v>
      </c>
      <c r="B1283" s="48" t="s">
        <v>53</v>
      </c>
      <c r="C1283" s="79">
        <f t="shared" si="690"/>
        <v>2</v>
      </c>
      <c r="D1283" s="79">
        <f t="shared" si="690"/>
        <v>5</v>
      </c>
      <c r="E1283" s="79">
        <f t="shared" si="690"/>
        <v>11</v>
      </c>
      <c r="F1283" s="79">
        <f t="shared" si="690"/>
        <v>17</v>
      </c>
      <c r="G1283" s="79">
        <f t="shared" si="690"/>
        <v>4</v>
      </c>
      <c r="H1283" s="72">
        <f t="shared" si="690"/>
        <v>10</v>
      </c>
      <c r="I1283" s="72">
        <f t="shared" si="690"/>
        <v>-3</v>
      </c>
      <c r="J1283" s="72">
        <f t="shared" si="690"/>
        <v>-3</v>
      </c>
      <c r="K1283" s="72">
        <f t="shared" si="690"/>
        <v>10</v>
      </c>
      <c r="L1283" s="72">
        <f t="shared" si="690"/>
        <v>2</v>
      </c>
      <c r="M1283" s="72">
        <f t="shared" si="690"/>
        <v>1</v>
      </c>
      <c r="N1283" s="72">
        <f t="shared" si="690"/>
        <v>6</v>
      </c>
      <c r="O1283" s="72">
        <f t="shared" si="690"/>
        <v>7</v>
      </c>
      <c r="P1283" s="72">
        <f t="shared" si="690"/>
        <v>8</v>
      </c>
      <c r="Q1283" s="72">
        <f t="shared" si="690"/>
        <v>23</v>
      </c>
      <c r="R1283" s="72">
        <f t="shared" si="690"/>
        <v>11</v>
      </c>
      <c r="S1283" s="72">
        <f t="shared" si="690"/>
        <v>14</v>
      </c>
      <c r="T1283" s="76">
        <f t="shared" si="690"/>
        <v>14</v>
      </c>
      <c r="U1283" s="72">
        <f t="shared" si="689"/>
        <v>7.3529411764705879</v>
      </c>
    </row>
    <row r="1284" spans="1:21" ht="18" thickBot="1" x14ac:dyDescent="0.25">
      <c r="A1284" s="78">
        <v>8</v>
      </c>
      <c r="B1284" s="48" t="s">
        <v>53</v>
      </c>
      <c r="C1284" s="79">
        <f t="shared" si="690"/>
        <v>13</v>
      </c>
      <c r="D1284" s="79">
        <f t="shared" si="690"/>
        <v>5</v>
      </c>
      <c r="E1284" s="79">
        <f t="shared" si="690"/>
        <v>18</v>
      </c>
      <c r="F1284" s="79">
        <f t="shared" si="690"/>
        <v>21</v>
      </c>
      <c r="G1284" s="79">
        <f t="shared" si="690"/>
        <v>5</v>
      </c>
      <c r="H1284" s="72">
        <f t="shared" si="690"/>
        <v>26</v>
      </c>
      <c r="I1284" s="72">
        <f t="shared" si="690"/>
        <v>-6</v>
      </c>
      <c r="J1284" s="72">
        <f t="shared" si="690"/>
        <v>37</v>
      </c>
      <c r="K1284" s="72">
        <f t="shared" si="690"/>
        <v>10</v>
      </c>
      <c r="L1284" s="72">
        <f t="shared" si="690"/>
        <v>-6</v>
      </c>
      <c r="M1284" s="72">
        <f t="shared" si="690"/>
        <v>-3</v>
      </c>
      <c r="N1284" s="72">
        <f t="shared" si="690"/>
        <v>10</v>
      </c>
      <c r="O1284" s="72">
        <f t="shared" si="690"/>
        <v>8</v>
      </c>
      <c r="P1284" s="72">
        <f t="shared" si="690"/>
        <v>2</v>
      </c>
      <c r="Q1284" s="72">
        <f t="shared" si="690"/>
        <v>14</v>
      </c>
      <c r="R1284" s="72">
        <f t="shared" si="690"/>
        <v>5</v>
      </c>
      <c r="S1284" s="72">
        <f t="shared" si="690"/>
        <v>9</v>
      </c>
      <c r="T1284" s="76">
        <f t="shared" si="690"/>
        <v>8</v>
      </c>
      <c r="U1284" s="72">
        <f t="shared" si="689"/>
        <v>9.882352941176471</v>
      </c>
    </row>
    <row r="1285" spans="1:21" ht="18" thickBot="1" x14ac:dyDescent="0.25">
      <c r="A1285" s="78">
        <v>9</v>
      </c>
      <c r="B1285" s="48" t="s">
        <v>53</v>
      </c>
      <c r="C1285" s="79">
        <f t="shared" si="690"/>
        <v>29</v>
      </c>
      <c r="D1285" s="79">
        <f t="shared" si="690"/>
        <v>59</v>
      </c>
      <c r="E1285" s="79">
        <f t="shared" si="690"/>
        <v>54</v>
      </c>
      <c r="F1285" s="79">
        <f t="shared" si="690"/>
        <v>46</v>
      </c>
      <c r="G1285" s="79">
        <f t="shared" si="690"/>
        <v>48</v>
      </c>
      <c r="H1285" s="72">
        <f t="shared" si="690"/>
        <v>32</v>
      </c>
      <c r="I1285" s="72">
        <f t="shared" si="690"/>
        <v>19</v>
      </c>
      <c r="J1285" s="72">
        <f t="shared" si="690"/>
        <v>50</v>
      </c>
      <c r="K1285" s="72">
        <f t="shared" si="690"/>
        <v>13</v>
      </c>
      <c r="L1285" s="72">
        <f t="shared" si="690"/>
        <v>41</v>
      </c>
      <c r="M1285" s="72">
        <f t="shared" si="690"/>
        <v>37</v>
      </c>
      <c r="N1285" s="72">
        <f t="shared" si="690"/>
        <v>49</v>
      </c>
      <c r="O1285" s="72">
        <f t="shared" si="690"/>
        <v>37</v>
      </c>
      <c r="P1285" s="72">
        <f t="shared" si="690"/>
        <v>46</v>
      </c>
      <c r="Q1285" s="72">
        <f t="shared" si="690"/>
        <v>61</v>
      </c>
      <c r="R1285" s="72">
        <f t="shared" si="690"/>
        <v>62</v>
      </c>
      <c r="S1285" s="72">
        <f t="shared" si="690"/>
        <v>56</v>
      </c>
      <c r="T1285" s="76">
        <f t="shared" si="690"/>
        <v>59</v>
      </c>
      <c r="U1285" s="72">
        <f t="shared" si="689"/>
        <v>43.470588235294116</v>
      </c>
    </row>
    <row r="1286" spans="1:21" ht="18" thickBot="1" x14ac:dyDescent="0.25">
      <c r="A1286" s="78">
        <v>10</v>
      </c>
      <c r="B1286" s="48" t="s">
        <v>53</v>
      </c>
      <c r="C1286" s="79">
        <f t="shared" si="690"/>
        <v>11</v>
      </c>
      <c r="D1286" s="79">
        <f t="shared" si="690"/>
        <v>10</v>
      </c>
      <c r="E1286" s="79">
        <f t="shared" si="690"/>
        <v>7</v>
      </c>
      <c r="F1286" s="79">
        <f t="shared" si="690"/>
        <v>15</v>
      </c>
      <c r="G1286" s="79">
        <f t="shared" si="690"/>
        <v>16</v>
      </c>
      <c r="H1286" s="72">
        <f t="shared" si="690"/>
        <v>11</v>
      </c>
      <c r="I1286" s="72">
        <f t="shared" si="690"/>
        <v>8</v>
      </c>
      <c r="J1286" s="72">
        <f t="shared" si="690"/>
        <v>19</v>
      </c>
      <c r="K1286" s="72">
        <f t="shared" si="690"/>
        <v>13</v>
      </c>
      <c r="L1286" s="72">
        <f t="shared" si="690"/>
        <v>14</v>
      </c>
      <c r="M1286" s="72">
        <f t="shared" si="690"/>
        <v>23</v>
      </c>
      <c r="N1286" s="72">
        <f t="shared" si="690"/>
        <v>14</v>
      </c>
      <c r="O1286" s="72">
        <f t="shared" si="690"/>
        <v>-3</v>
      </c>
      <c r="P1286" s="72">
        <f t="shared" si="690"/>
        <v>28</v>
      </c>
      <c r="Q1286" s="72">
        <f t="shared" si="690"/>
        <v>17</v>
      </c>
      <c r="R1286" s="72">
        <f t="shared" si="690"/>
        <v>11</v>
      </c>
      <c r="S1286" s="72">
        <f t="shared" si="690"/>
        <v>21</v>
      </c>
      <c r="T1286" s="76">
        <f t="shared" si="690"/>
        <v>27</v>
      </c>
      <c r="U1286" s="72">
        <f t="shared" si="689"/>
        <v>13.823529411764707</v>
      </c>
    </row>
    <row r="1287" spans="1:21" ht="18" thickBot="1" x14ac:dyDescent="0.25">
      <c r="A1287" s="78">
        <v>11</v>
      </c>
      <c r="B1287" s="48" t="s">
        <v>53</v>
      </c>
      <c r="C1287" s="79">
        <f t="shared" si="690"/>
        <v>17</v>
      </c>
      <c r="D1287" s="79">
        <f t="shared" si="690"/>
        <v>9</v>
      </c>
      <c r="E1287" s="79">
        <f t="shared" si="690"/>
        <v>5</v>
      </c>
      <c r="F1287" s="79">
        <f t="shared" si="690"/>
        <v>9</v>
      </c>
      <c r="G1287" s="79">
        <f t="shared" si="690"/>
        <v>11</v>
      </c>
      <c r="H1287" s="72">
        <f t="shared" si="690"/>
        <v>7</v>
      </c>
      <c r="I1287" s="72">
        <f t="shared" si="690"/>
        <v>19</v>
      </c>
      <c r="J1287" s="72">
        <f t="shared" si="690"/>
        <v>13</v>
      </c>
      <c r="K1287" s="72">
        <f t="shared" si="690"/>
        <v>17</v>
      </c>
      <c r="L1287" s="72">
        <f t="shared" si="690"/>
        <v>7</v>
      </c>
      <c r="M1287" s="72">
        <f t="shared" si="690"/>
        <v>9</v>
      </c>
      <c r="N1287" s="72">
        <f t="shared" si="690"/>
        <v>10</v>
      </c>
      <c r="O1287" s="72">
        <f t="shared" si="690"/>
        <v>14</v>
      </c>
      <c r="P1287" s="72">
        <f t="shared" si="690"/>
        <v>24</v>
      </c>
      <c r="Q1287" s="72">
        <f t="shared" si="690"/>
        <v>19</v>
      </c>
      <c r="R1287" s="72">
        <f t="shared" si="690"/>
        <v>20</v>
      </c>
      <c r="S1287" s="72">
        <f t="shared" si="690"/>
        <v>19</v>
      </c>
      <c r="T1287" s="76">
        <f t="shared" si="690"/>
        <v>18</v>
      </c>
      <c r="U1287" s="72">
        <f t="shared" si="689"/>
        <v>13.470588235294118</v>
      </c>
    </row>
    <row r="1288" spans="1:21" ht="18" thickBot="1" x14ac:dyDescent="0.25">
      <c r="A1288" s="78">
        <v>12</v>
      </c>
      <c r="B1288" s="48" t="s">
        <v>53</v>
      </c>
      <c r="C1288" s="79">
        <f t="shared" si="690"/>
        <v>16</v>
      </c>
      <c r="D1288" s="79">
        <f t="shared" si="690"/>
        <v>3</v>
      </c>
      <c r="E1288" s="79">
        <f t="shared" si="690"/>
        <v>8</v>
      </c>
      <c r="F1288" s="79">
        <f t="shared" si="690"/>
        <v>16</v>
      </c>
      <c r="G1288" s="79">
        <f t="shared" si="690"/>
        <v>7</v>
      </c>
      <c r="H1288" s="72">
        <f t="shared" si="690"/>
        <v>-1</v>
      </c>
      <c r="I1288" s="72">
        <f t="shared" si="690"/>
        <v>19</v>
      </c>
      <c r="J1288" s="72">
        <f t="shared" si="690"/>
        <v>5</v>
      </c>
      <c r="K1288" s="72">
        <f t="shared" si="690"/>
        <v>10</v>
      </c>
      <c r="L1288" s="72">
        <f t="shared" si="690"/>
        <v>9</v>
      </c>
      <c r="M1288" s="72">
        <f t="shared" si="690"/>
        <v>8</v>
      </c>
      <c r="N1288" s="72">
        <f t="shared" si="690"/>
        <v>6</v>
      </c>
      <c r="O1288" s="72">
        <f t="shared" si="690"/>
        <v>2</v>
      </c>
      <c r="P1288" s="72">
        <f t="shared" si="690"/>
        <v>8</v>
      </c>
      <c r="Q1288" s="72">
        <f t="shared" si="690"/>
        <v>11</v>
      </c>
      <c r="R1288" s="72">
        <f t="shared" si="690"/>
        <v>2</v>
      </c>
      <c r="S1288" s="72">
        <f t="shared" si="690"/>
        <v>11</v>
      </c>
      <c r="T1288" s="76">
        <f t="shared" si="690"/>
        <v>10</v>
      </c>
      <c r="U1288" s="72">
        <f t="shared" si="689"/>
        <v>8.235294117647058</v>
      </c>
    </row>
    <row r="1289" spans="1:21" ht="18" thickBot="1" x14ac:dyDescent="0.25">
      <c r="A1289" s="47" t="s">
        <v>47</v>
      </c>
      <c r="B1289" s="48" t="s">
        <v>59</v>
      </c>
      <c r="C1289" s="75" t="s">
        <v>46</v>
      </c>
      <c r="D1289" s="75" t="s">
        <v>46</v>
      </c>
      <c r="E1289" s="75" t="s">
        <v>46</v>
      </c>
      <c r="F1289" s="79">
        <f t="shared" ref="F1289:T1289" si="691">B1247-F1251</f>
        <v>59</v>
      </c>
      <c r="G1289" s="79">
        <f t="shared" si="691"/>
        <v>70</v>
      </c>
      <c r="H1289" s="79">
        <f t="shared" si="691"/>
        <v>64</v>
      </c>
      <c r="I1289" s="79">
        <f t="shared" si="691"/>
        <v>57</v>
      </c>
      <c r="J1289" s="79">
        <f t="shared" si="691"/>
        <v>57</v>
      </c>
      <c r="K1289" s="79">
        <f t="shared" si="691"/>
        <v>33</v>
      </c>
      <c r="L1289" s="79">
        <f t="shared" si="691"/>
        <v>52</v>
      </c>
      <c r="M1289" s="79">
        <f t="shared" si="691"/>
        <v>66</v>
      </c>
      <c r="N1289" s="79">
        <f t="shared" si="691"/>
        <v>66</v>
      </c>
      <c r="O1289" s="79">
        <f t="shared" si="691"/>
        <v>76</v>
      </c>
      <c r="P1289" s="79">
        <f t="shared" si="691"/>
        <v>106</v>
      </c>
      <c r="Q1289" s="79">
        <f t="shared" si="691"/>
        <v>84</v>
      </c>
      <c r="R1289" s="79">
        <f t="shared" si="691"/>
        <v>86</v>
      </c>
      <c r="S1289" s="79">
        <f t="shared" si="691"/>
        <v>87</v>
      </c>
      <c r="T1289" s="106">
        <f t="shared" si="691"/>
        <v>67</v>
      </c>
      <c r="U1289" s="72">
        <f t="shared" si="689"/>
        <v>68.785714285714292</v>
      </c>
    </row>
    <row r="1290" spans="1:21" ht="18" thickBot="1" x14ac:dyDescent="0.25">
      <c r="A1290" s="47" t="s">
        <v>54</v>
      </c>
      <c r="B1290" s="48" t="s">
        <v>59</v>
      </c>
      <c r="C1290" s="75" t="s">
        <v>46</v>
      </c>
      <c r="D1290" s="75" t="s">
        <v>46</v>
      </c>
      <c r="E1290" s="75" t="s">
        <v>46</v>
      </c>
      <c r="F1290" s="75" t="s">
        <v>46</v>
      </c>
      <c r="G1290" s="79">
        <f t="shared" ref="G1290:T1290" si="692">B1253-G1258</f>
        <v>95</v>
      </c>
      <c r="H1290" s="79">
        <f t="shared" si="692"/>
        <v>84</v>
      </c>
      <c r="I1290" s="79">
        <f t="shared" si="692"/>
        <v>106</v>
      </c>
      <c r="J1290" s="79">
        <f t="shared" si="692"/>
        <v>104</v>
      </c>
      <c r="K1290" s="79">
        <f t="shared" si="692"/>
        <v>68</v>
      </c>
      <c r="L1290" s="79">
        <f t="shared" si="692"/>
        <v>90</v>
      </c>
      <c r="M1290" s="79">
        <f t="shared" si="692"/>
        <v>72</v>
      </c>
      <c r="N1290" s="79">
        <f t="shared" si="692"/>
        <v>79</v>
      </c>
      <c r="O1290" s="79">
        <f t="shared" si="692"/>
        <v>86</v>
      </c>
      <c r="P1290" s="79">
        <f t="shared" si="692"/>
        <v>67</v>
      </c>
      <c r="Q1290" s="79">
        <f t="shared" si="692"/>
        <v>78</v>
      </c>
      <c r="R1290" s="79">
        <f t="shared" si="692"/>
        <v>96</v>
      </c>
      <c r="S1290" s="79">
        <f t="shared" si="692"/>
        <v>102</v>
      </c>
      <c r="T1290" s="106">
        <f t="shared" si="692"/>
        <v>103</v>
      </c>
      <c r="U1290" s="72">
        <f t="shared" si="689"/>
        <v>86.692307692307693</v>
      </c>
    </row>
    <row r="1291" spans="1:21" ht="16" x14ac:dyDescent="0.2">
      <c r="A1291" s="32"/>
      <c r="B1291" s="33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</row>
    <row r="1292" spans="1:21" ht="16" x14ac:dyDescent="0.2">
      <c r="A1292" s="7" t="s">
        <v>142</v>
      </c>
      <c r="B1292" s="7"/>
      <c r="C1292" s="7"/>
      <c r="D1292" s="7"/>
      <c r="E1292" s="7"/>
      <c r="F1292" s="7"/>
      <c r="G1292" s="7"/>
      <c r="H1292" s="8"/>
      <c r="I1292" s="8"/>
      <c r="J1292" s="8"/>
      <c r="K1292" s="8"/>
      <c r="L1292" s="8"/>
      <c r="M1292" s="9"/>
    </row>
    <row r="1293" spans="1:21" ht="17" thickBot="1" x14ac:dyDescent="0.25">
      <c r="A1293" s="10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9"/>
    </row>
    <row r="1294" spans="1:21" ht="35" thickBot="1" x14ac:dyDescent="0.25">
      <c r="A1294" s="80" t="s">
        <v>44</v>
      </c>
      <c r="B1294" s="54" t="s">
        <v>0</v>
      </c>
      <c r="C1294" s="54" t="s">
        <v>1</v>
      </c>
      <c r="D1294" s="54" t="s">
        <v>2</v>
      </c>
      <c r="E1294" s="54" t="s">
        <v>3</v>
      </c>
      <c r="F1294" s="54" t="s">
        <v>4</v>
      </c>
      <c r="G1294" s="54" t="s">
        <v>5</v>
      </c>
      <c r="H1294" s="54" t="s">
        <v>6</v>
      </c>
      <c r="I1294" s="54" t="s">
        <v>7</v>
      </c>
      <c r="J1294" s="54" t="s">
        <v>8</v>
      </c>
      <c r="K1294" s="54" t="s">
        <v>9</v>
      </c>
      <c r="L1294" s="54" t="s">
        <v>10</v>
      </c>
      <c r="M1294" s="54" t="s">
        <v>66</v>
      </c>
      <c r="N1294" s="54" t="s">
        <v>75</v>
      </c>
      <c r="O1294" s="54" t="s">
        <v>76</v>
      </c>
      <c r="P1294" s="54" t="s">
        <v>77</v>
      </c>
      <c r="Q1294" s="54" t="s">
        <v>78</v>
      </c>
      <c r="R1294" s="54" t="s">
        <v>79</v>
      </c>
      <c r="S1294" s="54" t="s">
        <v>81</v>
      </c>
      <c r="T1294" s="54" t="s">
        <v>87</v>
      </c>
      <c r="U1294" s="80" t="s">
        <v>52</v>
      </c>
    </row>
    <row r="1295" spans="1:21" ht="18" thickBot="1" x14ac:dyDescent="0.25">
      <c r="A1295" s="81">
        <v>1</v>
      </c>
      <c r="B1295" s="94" t="s">
        <v>42</v>
      </c>
      <c r="C1295" s="83">
        <f t="shared" ref="C1295:T1306" si="693">(B1246-C1247)/B1246</f>
        <v>-1.6260162601626018E-2</v>
      </c>
      <c r="D1295" s="83">
        <f t="shared" si="693"/>
        <v>7.874015748031496E-3</v>
      </c>
      <c r="E1295" s="83">
        <f t="shared" si="693"/>
        <v>2.5270758122743681E-2</v>
      </c>
      <c r="F1295" s="83">
        <f t="shared" si="693"/>
        <v>1.1494252873563218E-2</v>
      </c>
      <c r="G1295" s="83">
        <f t="shared" si="693"/>
        <v>3.7313432835820892E-2</v>
      </c>
      <c r="H1295" s="83">
        <f t="shared" si="693"/>
        <v>-3.2846715328467155E-2</v>
      </c>
      <c r="I1295" s="83">
        <f t="shared" si="693"/>
        <v>-4.1522491349480967E-2</v>
      </c>
      <c r="J1295" s="83">
        <f t="shared" si="693"/>
        <v>1.2048192771084338E-2</v>
      </c>
      <c r="K1295" s="83">
        <f t="shared" si="693"/>
        <v>2.7247956403269755E-2</v>
      </c>
      <c r="L1295" s="83">
        <f t="shared" si="693"/>
        <v>3.2581453634085211E-2</v>
      </c>
      <c r="M1295" s="83">
        <f t="shared" si="693"/>
        <v>-7.9155672823219003E-3</v>
      </c>
      <c r="N1295" s="83">
        <f t="shared" si="693"/>
        <v>-2.1505376344086023E-2</v>
      </c>
      <c r="O1295" s="83">
        <f t="shared" si="693"/>
        <v>3.3240997229916899E-2</v>
      </c>
      <c r="P1295" s="83">
        <f t="shared" si="693"/>
        <v>6.6852367688022288E-2</v>
      </c>
      <c r="Q1295" s="83">
        <f t="shared" si="693"/>
        <v>5.1829268292682924E-2</v>
      </c>
      <c r="R1295" s="83">
        <f t="shared" si="693"/>
        <v>9.74025974025974E-3</v>
      </c>
      <c r="S1295" s="83">
        <f t="shared" si="693"/>
        <v>5.3459119496855348E-2</v>
      </c>
      <c r="T1295" s="109">
        <f t="shared" si="693"/>
        <v>1.2345679012345678E-2</v>
      </c>
      <c r="U1295" s="44">
        <f t="shared" ref="U1295:U1310" si="694">_xlfn.AGGREGATE(1,6,C1295:S1295)</f>
        <v>1.4641280113550219E-2</v>
      </c>
    </row>
    <row r="1296" spans="1:21" ht="18" thickBot="1" x14ac:dyDescent="0.25">
      <c r="A1296" s="81">
        <v>2</v>
      </c>
      <c r="B1296" s="94" t="s">
        <v>42</v>
      </c>
      <c r="C1296" s="83">
        <f t="shared" si="693"/>
        <v>9.2592592592592587E-2</v>
      </c>
      <c r="D1296" s="83">
        <f t="shared" si="693"/>
        <v>0.108</v>
      </c>
      <c r="E1296" s="83">
        <f t="shared" si="693"/>
        <v>7.9365079365079361E-2</v>
      </c>
      <c r="F1296" s="83">
        <f t="shared" si="693"/>
        <v>9.6296296296296297E-2</v>
      </c>
      <c r="G1296" s="83">
        <f t="shared" si="693"/>
        <v>0.12015503875968993</v>
      </c>
      <c r="H1296" s="83">
        <f t="shared" si="693"/>
        <v>6.2015503875968991E-2</v>
      </c>
      <c r="I1296" s="83">
        <f t="shared" si="693"/>
        <v>7.0671378091872794E-2</v>
      </c>
      <c r="J1296" s="83">
        <f t="shared" si="693"/>
        <v>7.6411960132890366E-2</v>
      </c>
      <c r="K1296" s="83">
        <f t="shared" si="693"/>
        <v>8.8414634146341459E-2</v>
      </c>
      <c r="L1296" s="83">
        <f t="shared" si="693"/>
        <v>5.8823529411764705E-2</v>
      </c>
      <c r="M1296" s="83">
        <f t="shared" si="693"/>
        <v>5.181347150259067E-2</v>
      </c>
      <c r="N1296" s="83">
        <f t="shared" si="693"/>
        <v>6.5445026178010471E-2</v>
      </c>
      <c r="O1296" s="83">
        <f t="shared" si="693"/>
        <v>8.9473684210526316E-2</v>
      </c>
      <c r="P1296" s="83">
        <f t="shared" si="693"/>
        <v>6.5902578796561598E-2</v>
      </c>
      <c r="Q1296" s="83">
        <f t="shared" si="693"/>
        <v>4.4776119402985072E-2</v>
      </c>
      <c r="R1296" s="83">
        <f t="shared" si="693"/>
        <v>2.2508038585209004E-2</v>
      </c>
      <c r="S1296" s="83">
        <f t="shared" si="693"/>
        <v>5.2459016393442623E-2</v>
      </c>
      <c r="T1296" s="109">
        <f t="shared" si="693"/>
        <v>4.3189368770764118E-2</v>
      </c>
      <c r="U1296" s="44">
        <f t="shared" si="694"/>
        <v>7.3242585161283652E-2</v>
      </c>
    </row>
    <row r="1297" spans="1:22" ht="18" thickBot="1" x14ac:dyDescent="0.25">
      <c r="A1297" s="81">
        <v>3</v>
      </c>
      <c r="B1297" s="94" t="s">
        <v>42</v>
      </c>
      <c r="C1297" s="83">
        <f t="shared" si="693"/>
        <v>3.0769230769230771E-2</v>
      </c>
      <c r="D1297" s="83">
        <f t="shared" si="693"/>
        <v>7.1428571428571425E-2</v>
      </c>
      <c r="E1297" s="83">
        <f t="shared" si="693"/>
        <v>5.3811659192825115E-2</v>
      </c>
      <c r="F1297" s="83">
        <f t="shared" si="693"/>
        <v>0.1206896551724138</v>
      </c>
      <c r="G1297" s="83">
        <f t="shared" si="693"/>
        <v>6.9672131147540978E-2</v>
      </c>
      <c r="H1297" s="83">
        <f t="shared" si="693"/>
        <v>2.643171806167401E-2</v>
      </c>
      <c r="I1297" s="83">
        <f t="shared" si="693"/>
        <v>2.8925619834710745E-2</v>
      </c>
      <c r="J1297" s="83">
        <f t="shared" si="693"/>
        <v>5.7034220532319393E-2</v>
      </c>
      <c r="K1297" s="83">
        <f t="shared" si="693"/>
        <v>8.2733812949640287E-2</v>
      </c>
      <c r="L1297" s="83">
        <f t="shared" si="693"/>
        <v>4.3478260869565216E-2</v>
      </c>
      <c r="M1297" s="83">
        <f t="shared" si="693"/>
        <v>5.9523809523809521E-2</v>
      </c>
      <c r="N1297" s="83">
        <f t="shared" si="693"/>
        <v>7.3770491803278687E-2</v>
      </c>
      <c r="O1297" s="83">
        <f t="shared" si="693"/>
        <v>7.0028011204481794E-2</v>
      </c>
      <c r="P1297" s="83">
        <f t="shared" si="693"/>
        <v>3.4682080924855488E-2</v>
      </c>
      <c r="Q1297" s="83">
        <f t="shared" si="693"/>
        <v>9.815950920245399E-2</v>
      </c>
      <c r="R1297" s="83">
        <f t="shared" si="693"/>
        <v>6.5625000000000003E-2</v>
      </c>
      <c r="S1297" s="83">
        <f t="shared" si="693"/>
        <v>1.9736842105263157E-2</v>
      </c>
      <c r="T1297" s="109">
        <f t="shared" si="693"/>
        <v>4.1522491349480967E-2</v>
      </c>
      <c r="U1297" s="44">
        <f t="shared" si="694"/>
        <v>5.9205919101331425E-2</v>
      </c>
    </row>
    <row r="1298" spans="1:22" ht="18" thickBot="1" x14ac:dyDescent="0.25">
      <c r="A1298" s="81">
        <v>4</v>
      </c>
      <c r="B1298" s="94" t="s">
        <v>42</v>
      </c>
      <c r="C1298" s="83">
        <f t="shared" si="693"/>
        <v>9.1891891891891897E-2</v>
      </c>
      <c r="D1298" s="83">
        <f t="shared" si="693"/>
        <v>6.8783068783068779E-2</v>
      </c>
      <c r="E1298" s="83">
        <f t="shared" si="693"/>
        <v>6.5934065934065936E-2</v>
      </c>
      <c r="F1298" s="83">
        <f t="shared" si="693"/>
        <v>9.9526066350710901E-2</v>
      </c>
      <c r="G1298" s="83">
        <f t="shared" si="693"/>
        <v>6.8627450980392163E-2</v>
      </c>
      <c r="H1298" s="83">
        <f t="shared" si="693"/>
        <v>1.7621145374449341E-2</v>
      </c>
      <c r="I1298" s="83">
        <f t="shared" si="693"/>
        <v>3.1674208144796379E-2</v>
      </c>
      <c r="J1298" s="83">
        <f t="shared" si="693"/>
        <v>4.6808510638297871E-2</v>
      </c>
      <c r="K1298" s="83">
        <f t="shared" si="693"/>
        <v>6.4516129032258063E-2</v>
      </c>
      <c r="L1298" s="83">
        <f t="shared" si="693"/>
        <v>5.0980392156862744E-2</v>
      </c>
      <c r="M1298" s="83">
        <f t="shared" si="693"/>
        <v>4.8951048951048952E-2</v>
      </c>
      <c r="N1298" s="83">
        <f t="shared" si="693"/>
        <v>5.6962025316455694E-2</v>
      </c>
      <c r="O1298" s="83">
        <f t="shared" si="693"/>
        <v>7.3746312684365781E-2</v>
      </c>
      <c r="P1298" s="83">
        <f t="shared" si="693"/>
        <v>3.313253012048193E-2</v>
      </c>
      <c r="Q1298" s="83">
        <f t="shared" si="693"/>
        <v>7.1856287425149698E-2</v>
      </c>
      <c r="R1298" s="83">
        <f t="shared" si="693"/>
        <v>5.7823129251700682E-2</v>
      </c>
      <c r="S1298" s="83">
        <f t="shared" si="693"/>
        <v>2.6755852842809364E-2</v>
      </c>
      <c r="T1298" s="109">
        <f t="shared" si="693"/>
        <v>3.0201342281879196E-2</v>
      </c>
      <c r="U1298" s="44">
        <f t="shared" si="694"/>
        <v>5.738765387522389E-2</v>
      </c>
    </row>
    <row r="1299" spans="1:22" ht="18" thickBot="1" x14ac:dyDescent="0.25">
      <c r="A1299" s="81">
        <v>5</v>
      </c>
      <c r="B1299" s="94" t="s">
        <v>42</v>
      </c>
      <c r="C1299" s="83">
        <f t="shared" si="693"/>
        <v>5.1428571428571428E-2</v>
      </c>
      <c r="D1299" s="83">
        <f t="shared" si="693"/>
        <v>0.10119047619047619</v>
      </c>
      <c r="E1299" s="83">
        <f t="shared" si="693"/>
        <v>3.4090909090909088E-2</v>
      </c>
      <c r="F1299" s="83">
        <f t="shared" si="693"/>
        <v>7.6470588235294124E-2</v>
      </c>
      <c r="G1299" s="83">
        <f t="shared" si="693"/>
        <v>5.2631578947368418E-2</v>
      </c>
      <c r="H1299" s="83">
        <f t="shared" si="693"/>
        <v>1.0526315789473684E-2</v>
      </c>
      <c r="I1299" s="83">
        <f t="shared" si="693"/>
        <v>4.4843049327354258E-2</v>
      </c>
      <c r="J1299" s="83">
        <f t="shared" si="693"/>
        <v>6.0747663551401869E-2</v>
      </c>
      <c r="K1299" s="83">
        <f t="shared" si="693"/>
        <v>-4.464285714285714E-3</v>
      </c>
      <c r="L1299" s="83">
        <f t="shared" si="693"/>
        <v>4.3103448275862068E-3</v>
      </c>
      <c r="M1299" s="83">
        <f t="shared" si="693"/>
        <v>2.8925619834710745E-2</v>
      </c>
      <c r="N1299" s="83">
        <f t="shared" si="693"/>
        <v>3.6764705882352942E-2</v>
      </c>
      <c r="O1299" s="83">
        <f t="shared" si="693"/>
        <v>5.7046979865771813E-2</v>
      </c>
      <c r="P1299" s="83">
        <f t="shared" si="693"/>
        <v>0.10828025477707007</v>
      </c>
      <c r="Q1299" s="83">
        <f t="shared" si="693"/>
        <v>7.1651090342679122E-2</v>
      </c>
      <c r="R1299" s="83">
        <f t="shared" si="693"/>
        <v>5.1612903225806452E-2</v>
      </c>
      <c r="S1299" s="83">
        <f t="shared" si="693"/>
        <v>5.4151624548736461E-2</v>
      </c>
      <c r="T1299" s="109">
        <f t="shared" si="693"/>
        <v>7.903780068728522E-2</v>
      </c>
      <c r="U1299" s="44">
        <f t="shared" si="694"/>
        <v>4.9424022950075128E-2</v>
      </c>
    </row>
    <row r="1300" spans="1:22" ht="18" thickBot="1" x14ac:dyDescent="0.25">
      <c r="A1300" s="81">
        <v>6</v>
      </c>
      <c r="B1300" s="94" t="s">
        <v>42</v>
      </c>
      <c r="C1300" s="83">
        <f t="shared" si="693"/>
        <v>-0.43243243243243246</v>
      </c>
      <c r="D1300" s="83">
        <f t="shared" si="693"/>
        <v>-0.33734939759036142</v>
      </c>
      <c r="E1300" s="83">
        <f t="shared" si="693"/>
        <v>-0.46357615894039733</v>
      </c>
      <c r="F1300" s="83">
        <f t="shared" si="693"/>
        <v>-0.41764705882352943</v>
      </c>
      <c r="G1300" s="83">
        <f t="shared" si="693"/>
        <v>-0.45859872611464969</v>
      </c>
      <c r="H1300" s="83">
        <f t="shared" si="693"/>
        <v>-0.31666666666666665</v>
      </c>
      <c r="I1300" s="83">
        <f t="shared" si="693"/>
        <v>-0.5</v>
      </c>
      <c r="J1300" s="83">
        <f t="shared" si="693"/>
        <v>-0.38967136150234744</v>
      </c>
      <c r="K1300" s="83">
        <f t="shared" si="693"/>
        <v>-0.4228855721393035</v>
      </c>
      <c r="L1300" s="83">
        <f t="shared" si="693"/>
        <v>-0.36888888888888888</v>
      </c>
      <c r="M1300" s="83">
        <f t="shared" si="693"/>
        <v>-0.4935064935064935</v>
      </c>
      <c r="N1300" s="83">
        <f t="shared" si="693"/>
        <v>-0.48510638297872338</v>
      </c>
      <c r="O1300" s="83">
        <f t="shared" si="693"/>
        <v>-0.44656488549618323</v>
      </c>
      <c r="P1300" s="83">
        <f t="shared" si="693"/>
        <v>-0.29893238434163699</v>
      </c>
      <c r="Q1300" s="83">
        <f t="shared" si="693"/>
        <v>-0.32142857142857145</v>
      </c>
      <c r="R1300" s="83">
        <f t="shared" si="693"/>
        <v>-0.21140939597315436</v>
      </c>
      <c r="S1300" s="83">
        <f t="shared" si="693"/>
        <v>-0.30272108843537415</v>
      </c>
      <c r="T1300" s="109">
        <f t="shared" si="693"/>
        <v>-0.29770992366412213</v>
      </c>
      <c r="U1300" s="44">
        <f t="shared" si="694"/>
        <v>-0.39219914501521852</v>
      </c>
    </row>
    <row r="1301" spans="1:22" ht="18" thickBot="1" x14ac:dyDescent="0.25">
      <c r="A1301" s="81">
        <v>7</v>
      </c>
      <c r="B1301" s="94" t="s">
        <v>42</v>
      </c>
      <c r="C1301" s="83">
        <f t="shared" si="693"/>
        <v>1.092896174863388E-2</v>
      </c>
      <c r="D1301" s="83">
        <f t="shared" si="693"/>
        <v>2.358490566037736E-2</v>
      </c>
      <c r="E1301" s="83">
        <f t="shared" si="693"/>
        <v>4.954954954954955E-2</v>
      </c>
      <c r="F1301" s="83">
        <f t="shared" si="693"/>
        <v>7.6923076923076927E-2</v>
      </c>
      <c r="G1301" s="83">
        <f t="shared" si="693"/>
        <v>1.6597510373443983E-2</v>
      </c>
      <c r="H1301" s="83">
        <f t="shared" si="693"/>
        <v>4.3668122270742356E-2</v>
      </c>
      <c r="I1301" s="83">
        <f t="shared" si="693"/>
        <v>-1.2658227848101266E-2</v>
      </c>
      <c r="J1301" s="83">
        <f t="shared" si="693"/>
        <v>-1.0638297872340425E-2</v>
      </c>
      <c r="K1301" s="83">
        <f t="shared" si="693"/>
        <v>3.3783783783783786E-2</v>
      </c>
      <c r="L1301" s="83">
        <f t="shared" si="693"/>
        <v>6.993006993006993E-3</v>
      </c>
      <c r="M1301" s="83">
        <f t="shared" si="693"/>
        <v>3.246753246753247E-3</v>
      </c>
      <c r="N1301" s="83">
        <f t="shared" si="693"/>
        <v>1.7391304347826087E-2</v>
      </c>
      <c r="O1301" s="83">
        <f t="shared" si="693"/>
        <v>2.0057306590257881E-2</v>
      </c>
      <c r="P1301" s="83">
        <f t="shared" si="693"/>
        <v>2.1108179419525065E-2</v>
      </c>
      <c r="Q1301" s="83">
        <f t="shared" si="693"/>
        <v>6.3013698630136991E-2</v>
      </c>
      <c r="R1301" s="83">
        <f t="shared" si="693"/>
        <v>2.9729729729729731E-2</v>
      </c>
      <c r="S1301" s="83">
        <f t="shared" si="693"/>
        <v>3.8781163434903045E-2</v>
      </c>
      <c r="T1301" s="109">
        <f t="shared" si="693"/>
        <v>3.6553524804177548E-2</v>
      </c>
      <c r="U1301" s="44">
        <f t="shared" si="694"/>
        <v>2.5415325116547371E-2</v>
      </c>
    </row>
    <row r="1302" spans="1:22" ht="18" thickBot="1" x14ac:dyDescent="0.25">
      <c r="A1302" s="81">
        <v>8</v>
      </c>
      <c r="B1302" s="94" t="s">
        <v>42</v>
      </c>
      <c r="C1302" s="83">
        <f t="shared" si="693"/>
        <v>6.0747663551401869E-2</v>
      </c>
      <c r="D1302" s="83">
        <f t="shared" si="693"/>
        <v>2.7624309392265192E-2</v>
      </c>
      <c r="E1302" s="83">
        <f t="shared" si="693"/>
        <v>8.6956521739130432E-2</v>
      </c>
      <c r="F1302" s="83">
        <f t="shared" si="693"/>
        <v>9.9526066350710901E-2</v>
      </c>
      <c r="G1302" s="83">
        <f t="shared" si="693"/>
        <v>2.4509803921568627E-2</v>
      </c>
      <c r="H1302" s="83">
        <f t="shared" si="693"/>
        <v>0.10970464135021098</v>
      </c>
      <c r="I1302" s="83">
        <f t="shared" si="693"/>
        <v>-2.7397260273972601E-2</v>
      </c>
      <c r="J1302" s="83">
        <f t="shared" si="693"/>
        <v>0.15416666666666667</v>
      </c>
      <c r="K1302" s="83">
        <f t="shared" si="693"/>
        <v>3.5087719298245612E-2</v>
      </c>
      <c r="L1302" s="83">
        <f t="shared" si="693"/>
        <v>-2.097902097902098E-2</v>
      </c>
      <c r="M1302" s="83">
        <f t="shared" si="693"/>
        <v>-1.0563380281690141E-2</v>
      </c>
      <c r="N1302" s="83">
        <f t="shared" si="693"/>
        <v>3.2573289902280131E-2</v>
      </c>
      <c r="O1302" s="83">
        <f t="shared" si="693"/>
        <v>2.359882005899705E-2</v>
      </c>
      <c r="P1302" s="83">
        <f t="shared" si="693"/>
        <v>5.8479532163742687E-3</v>
      </c>
      <c r="Q1302" s="83">
        <f t="shared" si="693"/>
        <v>3.7735849056603772E-2</v>
      </c>
      <c r="R1302" s="83">
        <f t="shared" si="693"/>
        <v>1.4619883040935672E-2</v>
      </c>
      <c r="S1302" s="83">
        <f t="shared" si="693"/>
        <v>2.5069637883008356E-2</v>
      </c>
      <c r="T1302" s="109">
        <f t="shared" si="693"/>
        <v>2.3054755043227664E-2</v>
      </c>
      <c r="U1302" s="44">
        <f t="shared" si="694"/>
        <v>3.9931127287865631E-2</v>
      </c>
      <c r="V1302" s="91"/>
    </row>
    <row r="1303" spans="1:22" ht="18" thickBot="1" x14ac:dyDescent="0.25">
      <c r="A1303" s="81">
        <v>9</v>
      </c>
      <c r="B1303" s="94" t="s">
        <v>42</v>
      </c>
      <c r="C1303" s="83">
        <f t="shared" si="693"/>
        <v>0.18831168831168832</v>
      </c>
      <c r="D1303" s="83">
        <f t="shared" si="693"/>
        <v>0.29353233830845771</v>
      </c>
      <c r="E1303" s="83">
        <f t="shared" si="693"/>
        <v>0.30681818181818182</v>
      </c>
      <c r="F1303" s="83">
        <f t="shared" si="693"/>
        <v>0.24338624338624337</v>
      </c>
      <c r="G1303" s="83">
        <f t="shared" si="693"/>
        <v>0.25263157894736843</v>
      </c>
      <c r="H1303" s="83">
        <f t="shared" si="693"/>
        <v>0.16080402010050251</v>
      </c>
      <c r="I1303" s="83">
        <f t="shared" si="693"/>
        <v>9.004739336492891E-2</v>
      </c>
      <c r="J1303" s="83">
        <f t="shared" si="693"/>
        <v>0.22222222222222221</v>
      </c>
      <c r="K1303" s="83">
        <f t="shared" si="693"/>
        <v>6.4039408866995079E-2</v>
      </c>
      <c r="L1303" s="83">
        <f t="shared" si="693"/>
        <v>0.14909090909090908</v>
      </c>
      <c r="M1303" s="83">
        <f t="shared" si="693"/>
        <v>0.12671232876712329</v>
      </c>
      <c r="N1303" s="83">
        <f t="shared" si="693"/>
        <v>0.17073170731707318</v>
      </c>
      <c r="O1303" s="83">
        <f t="shared" si="693"/>
        <v>0.12457912457912458</v>
      </c>
      <c r="P1303" s="83">
        <f t="shared" si="693"/>
        <v>0.13897280966767372</v>
      </c>
      <c r="Q1303" s="83">
        <f t="shared" si="693"/>
        <v>0.17941176470588235</v>
      </c>
      <c r="R1303" s="83">
        <f t="shared" si="693"/>
        <v>0.17366946778711484</v>
      </c>
      <c r="S1303" s="83">
        <f t="shared" si="693"/>
        <v>0.16617210682492581</v>
      </c>
      <c r="T1303" s="109">
        <f t="shared" si="693"/>
        <v>0.16857142857142857</v>
      </c>
      <c r="U1303" s="44">
        <f t="shared" si="694"/>
        <v>0.17947842906273029</v>
      </c>
    </row>
    <row r="1304" spans="1:22" ht="18" thickBot="1" x14ac:dyDescent="0.25">
      <c r="A1304" s="81">
        <v>10</v>
      </c>
      <c r="B1304" s="94" t="s">
        <v>42</v>
      </c>
      <c r="C1304" s="83">
        <f t="shared" si="693"/>
        <v>8.8709677419354843E-2</v>
      </c>
      <c r="D1304" s="83">
        <f t="shared" si="693"/>
        <v>0.08</v>
      </c>
      <c r="E1304" s="83">
        <f t="shared" si="693"/>
        <v>4.9295774647887321E-2</v>
      </c>
      <c r="F1304" s="83">
        <f t="shared" si="693"/>
        <v>0.12295081967213115</v>
      </c>
      <c r="G1304" s="83">
        <f t="shared" si="693"/>
        <v>0.11188811188811189</v>
      </c>
      <c r="H1304" s="83">
        <f t="shared" si="693"/>
        <v>7.746478873239436E-2</v>
      </c>
      <c r="I1304" s="83">
        <f t="shared" si="693"/>
        <v>4.790419161676647E-2</v>
      </c>
      <c r="J1304" s="83">
        <f t="shared" si="693"/>
        <v>9.8958333333333329E-2</v>
      </c>
      <c r="K1304" s="83">
        <f t="shared" si="693"/>
        <v>7.4285714285714288E-2</v>
      </c>
      <c r="L1304" s="83">
        <f t="shared" si="693"/>
        <v>7.3684210526315783E-2</v>
      </c>
      <c r="M1304" s="83">
        <f t="shared" si="693"/>
        <v>9.8290598290598288E-2</v>
      </c>
      <c r="N1304" s="83">
        <f t="shared" si="693"/>
        <v>5.4901960784313725E-2</v>
      </c>
      <c r="O1304" s="83">
        <f t="shared" si="693"/>
        <v>-1.2605042016806723E-2</v>
      </c>
      <c r="P1304" s="83">
        <f t="shared" si="693"/>
        <v>0.1076923076923077</v>
      </c>
      <c r="Q1304" s="83">
        <f t="shared" si="693"/>
        <v>5.9649122807017542E-2</v>
      </c>
      <c r="R1304" s="83">
        <f t="shared" si="693"/>
        <v>3.9426523297491037E-2</v>
      </c>
      <c r="S1304" s="83">
        <f t="shared" si="693"/>
        <v>7.1186440677966104E-2</v>
      </c>
      <c r="T1304" s="109">
        <f t="shared" si="693"/>
        <v>9.6085409252669035E-2</v>
      </c>
      <c r="U1304" s="44">
        <f t="shared" si="694"/>
        <v>7.3157854920876314E-2</v>
      </c>
    </row>
    <row r="1305" spans="1:22" ht="18" thickBot="1" x14ac:dyDescent="0.25">
      <c r="A1305" s="81">
        <v>11</v>
      </c>
      <c r="B1305" s="94" t="s">
        <v>42</v>
      </c>
      <c r="C1305" s="83">
        <f t="shared" si="693"/>
        <v>0.16190476190476191</v>
      </c>
      <c r="D1305" s="83">
        <f t="shared" si="693"/>
        <v>7.9646017699115043E-2</v>
      </c>
      <c r="E1305" s="83">
        <f t="shared" si="693"/>
        <v>4.3478260869565216E-2</v>
      </c>
      <c r="F1305" s="83">
        <f t="shared" si="693"/>
        <v>6.6666666666666666E-2</v>
      </c>
      <c r="G1305" s="83">
        <f t="shared" si="693"/>
        <v>0.10280373831775701</v>
      </c>
      <c r="H1305" s="83">
        <f t="shared" si="693"/>
        <v>5.5118110236220472E-2</v>
      </c>
      <c r="I1305" s="83">
        <f t="shared" si="693"/>
        <v>0.14503816793893129</v>
      </c>
      <c r="J1305" s="83">
        <f t="shared" si="693"/>
        <v>8.1761006289308172E-2</v>
      </c>
      <c r="K1305" s="83">
        <f t="shared" si="693"/>
        <v>9.8265895953757232E-2</v>
      </c>
      <c r="L1305" s="83">
        <f t="shared" si="693"/>
        <v>4.3209876543209874E-2</v>
      </c>
      <c r="M1305" s="83">
        <f t="shared" si="693"/>
        <v>5.113636363636364E-2</v>
      </c>
      <c r="N1305" s="83">
        <f t="shared" si="693"/>
        <v>4.7393364928909949E-2</v>
      </c>
      <c r="O1305" s="83">
        <f t="shared" si="693"/>
        <v>5.8091286307053944E-2</v>
      </c>
      <c r="P1305" s="83">
        <f t="shared" si="693"/>
        <v>9.9585062240663894E-2</v>
      </c>
      <c r="Q1305" s="83">
        <f t="shared" si="693"/>
        <v>8.1896551724137928E-2</v>
      </c>
      <c r="R1305" s="83">
        <f t="shared" si="693"/>
        <v>7.4626865671641784E-2</v>
      </c>
      <c r="S1305" s="83">
        <f t="shared" si="693"/>
        <v>7.0895522388059698E-2</v>
      </c>
      <c r="T1305" s="109">
        <f t="shared" si="693"/>
        <v>6.569343065693431E-2</v>
      </c>
      <c r="U1305" s="44">
        <f t="shared" si="694"/>
        <v>8.0089265842124932E-2</v>
      </c>
    </row>
    <row r="1306" spans="1:22" ht="18" thickBot="1" x14ac:dyDescent="0.25">
      <c r="A1306" s="81">
        <v>12</v>
      </c>
      <c r="B1306" s="94" t="s">
        <v>42</v>
      </c>
      <c r="C1306" s="83">
        <f t="shared" si="693"/>
        <v>0.1702127659574468</v>
      </c>
      <c r="D1306" s="83">
        <f t="shared" si="693"/>
        <v>3.4090909090909088E-2</v>
      </c>
      <c r="E1306" s="83">
        <f t="shared" si="693"/>
        <v>7.6923076923076927E-2</v>
      </c>
      <c r="F1306" s="83">
        <f t="shared" si="693"/>
        <v>0.14545454545454545</v>
      </c>
      <c r="G1306" s="83">
        <f t="shared" si="693"/>
        <v>5.5555555555555552E-2</v>
      </c>
      <c r="H1306" s="83">
        <f t="shared" si="693"/>
        <v>-1.0416666666666666E-2</v>
      </c>
      <c r="I1306" s="83">
        <f t="shared" si="693"/>
        <v>0.15833333333333333</v>
      </c>
      <c r="J1306" s="83">
        <f t="shared" si="693"/>
        <v>4.4642857142857144E-2</v>
      </c>
      <c r="K1306" s="83">
        <f t="shared" si="693"/>
        <v>6.8493150684931503E-2</v>
      </c>
      <c r="L1306" s="83">
        <f t="shared" si="693"/>
        <v>5.7692307692307696E-2</v>
      </c>
      <c r="M1306" s="83">
        <f t="shared" si="693"/>
        <v>5.1612903225806452E-2</v>
      </c>
      <c r="N1306" s="83">
        <f t="shared" si="693"/>
        <v>3.5928143712574849E-2</v>
      </c>
      <c r="O1306" s="83">
        <f t="shared" si="693"/>
        <v>9.9502487562189053E-3</v>
      </c>
      <c r="P1306" s="83">
        <f t="shared" si="693"/>
        <v>3.5242290748898682E-2</v>
      </c>
      <c r="Q1306" s="83">
        <f t="shared" si="693"/>
        <v>5.0691244239631339E-2</v>
      </c>
      <c r="R1306" s="83">
        <f t="shared" si="693"/>
        <v>9.3896713615023476E-3</v>
      </c>
      <c r="S1306" s="83">
        <f t="shared" si="693"/>
        <v>4.4354838709677422E-2</v>
      </c>
      <c r="T1306" s="109">
        <f t="shared" si="693"/>
        <v>4.0160642570281124E-2</v>
      </c>
      <c r="U1306" s="44">
        <f t="shared" si="694"/>
        <v>6.1067716230741573E-2</v>
      </c>
    </row>
    <row r="1307" spans="1:22" ht="18" thickBot="1" x14ac:dyDescent="0.25">
      <c r="A1307" s="84" t="s">
        <v>47</v>
      </c>
      <c r="B1307" s="85" t="s">
        <v>57</v>
      </c>
      <c r="C1307" s="95" t="s">
        <v>46</v>
      </c>
      <c r="D1307" s="95" t="s">
        <v>46</v>
      </c>
      <c r="E1307" s="95" t="s">
        <v>46</v>
      </c>
      <c r="F1307" s="83">
        <f t="shared" ref="F1307:T1307" si="695">(B1247-F1251)/B1247</f>
        <v>0.27314814814814814</v>
      </c>
      <c r="G1307" s="83">
        <f t="shared" si="695"/>
        <v>0.28000000000000003</v>
      </c>
      <c r="H1307" s="83">
        <f t="shared" si="695"/>
        <v>0.25396825396825395</v>
      </c>
      <c r="I1307" s="83">
        <f t="shared" si="695"/>
        <v>0.21111111111111111</v>
      </c>
      <c r="J1307" s="83">
        <f t="shared" si="695"/>
        <v>0.22093023255813954</v>
      </c>
      <c r="K1307" s="83">
        <f t="shared" si="695"/>
        <v>0.12790697674418605</v>
      </c>
      <c r="L1307" s="83">
        <f t="shared" si="695"/>
        <v>0.18374558303886926</v>
      </c>
      <c r="M1307" s="83">
        <f t="shared" si="695"/>
        <v>0.21926910299003322</v>
      </c>
      <c r="N1307" s="83">
        <f t="shared" si="695"/>
        <v>0.20121951219512196</v>
      </c>
      <c r="O1307" s="83">
        <f t="shared" si="695"/>
        <v>0.21288515406162464</v>
      </c>
      <c r="P1307" s="83">
        <f t="shared" si="695"/>
        <v>0.27461139896373055</v>
      </c>
      <c r="Q1307" s="83">
        <f t="shared" si="695"/>
        <v>0.21989528795811519</v>
      </c>
      <c r="R1307" s="83">
        <f t="shared" si="695"/>
        <v>0.22631578947368422</v>
      </c>
      <c r="S1307" s="83">
        <f t="shared" si="695"/>
        <v>0.24928366762177651</v>
      </c>
      <c r="T1307" s="109">
        <f t="shared" si="695"/>
        <v>0.2</v>
      </c>
      <c r="U1307" s="44">
        <f t="shared" si="694"/>
        <v>0.22530644420234247</v>
      </c>
    </row>
    <row r="1308" spans="1:22" ht="35" thickBot="1" x14ac:dyDescent="0.25">
      <c r="A1308" s="84" t="s">
        <v>48</v>
      </c>
      <c r="B1308" s="85"/>
      <c r="C1308" s="86"/>
      <c r="D1308" s="86"/>
      <c r="E1308" s="86"/>
      <c r="F1308" s="86"/>
      <c r="G1308" s="86"/>
      <c r="H1308" s="86"/>
      <c r="I1308" s="86"/>
      <c r="J1308" s="86">
        <f t="shared" ref="J1308:T1308" si="696">AVERAGE(F1307:J1307)</f>
        <v>0.24783154915713052</v>
      </c>
      <c r="K1308" s="86">
        <f t="shared" si="696"/>
        <v>0.21878331487633815</v>
      </c>
      <c r="L1308" s="86">
        <f t="shared" si="696"/>
        <v>0.19953243148411198</v>
      </c>
      <c r="M1308" s="86">
        <f t="shared" si="696"/>
        <v>0.19259260128846784</v>
      </c>
      <c r="N1308" s="86">
        <f t="shared" si="696"/>
        <v>0.19061428150526999</v>
      </c>
      <c r="O1308" s="86">
        <f t="shared" si="696"/>
        <v>0.18900526580596705</v>
      </c>
      <c r="P1308" s="86">
        <f t="shared" si="696"/>
        <v>0.21834615024987594</v>
      </c>
      <c r="Q1308" s="86">
        <f t="shared" si="696"/>
        <v>0.2255760912337251</v>
      </c>
      <c r="R1308" s="86">
        <f t="shared" si="696"/>
        <v>0.22698542853045528</v>
      </c>
      <c r="S1308" s="86">
        <f t="shared" si="696"/>
        <v>0.23659825961578623</v>
      </c>
      <c r="T1308" s="109">
        <f t="shared" si="696"/>
        <v>0.23402122880346127</v>
      </c>
      <c r="U1308" s="44">
        <f t="shared" si="694"/>
        <v>0.21458653737471281</v>
      </c>
    </row>
    <row r="1309" spans="1:22" ht="18" thickBot="1" x14ac:dyDescent="0.25">
      <c r="A1309" s="84" t="s">
        <v>54</v>
      </c>
      <c r="B1309" s="85" t="s">
        <v>57</v>
      </c>
      <c r="C1309" s="95" t="s">
        <v>46</v>
      </c>
      <c r="D1309" s="95" t="s">
        <v>46</v>
      </c>
      <c r="E1309" s="95" t="s">
        <v>46</v>
      </c>
      <c r="F1309" s="95" t="s">
        <v>46</v>
      </c>
      <c r="G1309" s="89">
        <f t="shared" ref="G1309:T1309" si="697">(B1253-G1258)/B1253</f>
        <v>0.44392523364485981</v>
      </c>
      <c r="H1309" s="89">
        <f t="shared" si="697"/>
        <v>0.46408839779005523</v>
      </c>
      <c r="I1309" s="89">
        <f t="shared" si="697"/>
        <v>0.51207729468599039</v>
      </c>
      <c r="J1309" s="89">
        <f t="shared" si="697"/>
        <v>0.49289099526066349</v>
      </c>
      <c r="K1309" s="89">
        <f t="shared" si="697"/>
        <v>0.33333333333333331</v>
      </c>
      <c r="L1309" s="89">
        <f t="shared" si="697"/>
        <v>0.379746835443038</v>
      </c>
      <c r="M1309" s="89">
        <f t="shared" si="697"/>
        <v>0.32876712328767121</v>
      </c>
      <c r="N1309" s="89">
        <f t="shared" si="697"/>
        <v>0.32916666666666666</v>
      </c>
      <c r="O1309" s="89">
        <f t="shared" si="697"/>
        <v>0.30175438596491228</v>
      </c>
      <c r="P1309" s="89">
        <f t="shared" si="697"/>
        <v>0.23426573426573427</v>
      </c>
      <c r="Q1309" s="89">
        <f t="shared" si="697"/>
        <v>0.27464788732394368</v>
      </c>
      <c r="R1309" s="89">
        <f t="shared" si="697"/>
        <v>0.31270358306188922</v>
      </c>
      <c r="S1309" s="89">
        <f t="shared" si="697"/>
        <v>0.30088495575221241</v>
      </c>
      <c r="T1309" s="110">
        <f t="shared" si="697"/>
        <v>0.30116959064327486</v>
      </c>
      <c r="U1309" s="44">
        <f t="shared" si="694"/>
        <v>0.3621732635754592</v>
      </c>
    </row>
    <row r="1310" spans="1:22" ht="35" thickBot="1" x14ac:dyDescent="0.25">
      <c r="A1310" s="88" t="s">
        <v>50</v>
      </c>
      <c r="B1310" s="89"/>
      <c r="C1310" s="89"/>
      <c r="D1310" s="89"/>
      <c r="E1310" s="89"/>
      <c r="F1310" s="89"/>
      <c r="G1310" s="89"/>
      <c r="H1310" s="89"/>
      <c r="I1310" s="89"/>
      <c r="J1310" s="86"/>
      <c r="K1310" s="86">
        <f t="shared" ref="K1310:Q1310" si="698">AVERAGE(G1309:K1309)</f>
        <v>0.44926305094298041</v>
      </c>
      <c r="L1310" s="86">
        <f t="shared" si="698"/>
        <v>0.43642737130261605</v>
      </c>
      <c r="M1310" s="86">
        <f t="shared" si="698"/>
        <v>0.40936311640213924</v>
      </c>
      <c r="N1310" s="86">
        <f t="shared" si="698"/>
        <v>0.37278099079827454</v>
      </c>
      <c r="O1310" s="86">
        <f t="shared" si="698"/>
        <v>0.3345536689391243</v>
      </c>
      <c r="P1310" s="86">
        <f t="shared" si="698"/>
        <v>0.3147401491256045</v>
      </c>
      <c r="Q1310" s="86">
        <f t="shared" si="698"/>
        <v>0.2937203595017856</v>
      </c>
      <c r="R1310" s="86">
        <f>AVERAGE(N1309:R1309)</f>
        <v>0.29050765145662921</v>
      </c>
      <c r="S1310" s="86">
        <f>AVERAGE(O1309:S1309)</f>
        <v>0.28485130927373836</v>
      </c>
      <c r="T1310" s="109">
        <f>AVERAGE(P1309:T1309)</f>
        <v>0.2847343502094109</v>
      </c>
      <c r="U1310" s="44">
        <f t="shared" si="694"/>
        <v>0.3540230741936547</v>
      </c>
    </row>
    <row r="1312" spans="1:22" ht="16" x14ac:dyDescent="0.2">
      <c r="A1312" s="140" t="s">
        <v>143</v>
      </c>
      <c r="B1312" s="141"/>
      <c r="C1312" s="141"/>
      <c r="D1312" s="141"/>
      <c r="E1312" s="141"/>
      <c r="F1312" s="141"/>
      <c r="G1312" s="141"/>
      <c r="H1312" s="141"/>
      <c r="I1312" s="141"/>
      <c r="J1312" s="141"/>
      <c r="K1312" s="141"/>
      <c r="L1312" s="141"/>
      <c r="M1312" s="142"/>
    </row>
    <row r="1313" spans="1:20" ht="17" thickBot="1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1:20" ht="18" thickBot="1" x14ac:dyDescent="0.25">
      <c r="A1314" s="54"/>
      <c r="B1314" s="54" t="s">
        <v>0</v>
      </c>
      <c r="C1314" s="54" t="s">
        <v>1</v>
      </c>
      <c r="D1314" s="54" t="s">
        <v>2</v>
      </c>
      <c r="E1314" s="54" t="s">
        <v>3</v>
      </c>
      <c r="F1314" s="54" t="s">
        <v>4</v>
      </c>
      <c r="G1314" s="54" t="s">
        <v>5</v>
      </c>
      <c r="H1314" s="54" t="s">
        <v>6</v>
      </c>
      <c r="I1314" s="54" t="s">
        <v>7</v>
      </c>
      <c r="J1314" s="54" t="s">
        <v>8</v>
      </c>
      <c r="K1314" s="54" t="s">
        <v>9</v>
      </c>
      <c r="L1314" s="54" t="s">
        <v>10</v>
      </c>
      <c r="M1314" s="54" t="s">
        <v>66</v>
      </c>
      <c r="N1314" s="54" t="s">
        <v>75</v>
      </c>
      <c r="O1314" s="54" t="s">
        <v>76</v>
      </c>
      <c r="P1314" s="54" t="s">
        <v>77</v>
      </c>
      <c r="Q1314" s="54" t="s">
        <v>78</v>
      </c>
      <c r="R1314" s="54" t="s">
        <v>79</v>
      </c>
      <c r="S1314" s="54" t="s">
        <v>81</v>
      </c>
      <c r="T1314" s="54" t="s">
        <v>87</v>
      </c>
    </row>
    <row r="1315" spans="1:20" ht="18" thickBot="1" x14ac:dyDescent="0.25">
      <c r="A1315" s="38" t="s">
        <v>11</v>
      </c>
      <c r="B1315" s="147">
        <v>198</v>
      </c>
      <c r="C1315" s="147">
        <v>197</v>
      </c>
      <c r="D1315" s="147">
        <v>209</v>
      </c>
      <c r="E1315" s="147">
        <v>208</v>
      </c>
      <c r="F1315" s="156">
        <v>212</v>
      </c>
      <c r="G1315" s="156">
        <v>213</v>
      </c>
      <c r="H1315" s="156">
        <v>212</v>
      </c>
      <c r="I1315" s="156">
        <v>202</v>
      </c>
      <c r="J1315" s="156">
        <v>219</v>
      </c>
      <c r="K1315" s="156">
        <v>216</v>
      </c>
      <c r="L1315" s="156">
        <v>220</v>
      </c>
      <c r="M1315" s="156">
        <v>209</v>
      </c>
      <c r="N1315" s="156">
        <v>220</v>
      </c>
      <c r="O1315" s="156">
        <v>217</v>
      </c>
      <c r="P1315" s="156">
        <v>210</v>
      </c>
      <c r="Q1315" s="156">
        <v>217</v>
      </c>
      <c r="R1315" s="156">
        <v>205</v>
      </c>
      <c r="S1315" s="156">
        <v>214</v>
      </c>
      <c r="T1315" s="185">
        <v>210</v>
      </c>
    </row>
    <row r="1316" spans="1:20" ht="17" thickBot="1" x14ac:dyDescent="0.25">
      <c r="A1316" s="38">
        <v>1</v>
      </c>
      <c r="B1316" s="147">
        <v>196</v>
      </c>
      <c r="C1316" s="147">
        <v>197</v>
      </c>
      <c r="D1316" s="147">
        <v>211</v>
      </c>
      <c r="E1316" s="147">
        <v>206</v>
      </c>
      <c r="F1316" s="156">
        <v>201</v>
      </c>
      <c r="G1316" s="156">
        <v>212</v>
      </c>
      <c r="H1316" s="156">
        <v>216</v>
      </c>
      <c r="I1316" s="156">
        <v>222</v>
      </c>
      <c r="J1316" s="156">
        <v>221</v>
      </c>
      <c r="K1316" s="156">
        <v>225</v>
      </c>
      <c r="L1316" s="156">
        <v>233</v>
      </c>
      <c r="M1316" s="156">
        <v>234</v>
      </c>
      <c r="N1316" s="187">
        <v>220</v>
      </c>
      <c r="O1316" s="187">
        <v>247</v>
      </c>
      <c r="P1316" s="187">
        <v>217</v>
      </c>
      <c r="Q1316" s="187">
        <v>216</v>
      </c>
      <c r="R1316" s="187">
        <v>234</v>
      </c>
      <c r="S1316" s="187">
        <v>224</v>
      </c>
      <c r="T1316" s="195">
        <v>218</v>
      </c>
    </row>
    <row r="1317" spans="1:20" ht="17" thickBot="1" x14ac:dyDescent="0.25">
      <c r="A1317" s="38">
        <v>2</v>
      </c>
      <c r="B1317" s="147">
        <v>188</v>
      </c>
      <c r="C1317" s="147">
        <v>191</v>
      </c>
      <c r="D1317" s="147">
        <v>186</v>
      </c>
      <c r="E1317" s="147">
        <v>197</v>
      </c>
      <c r="F1317" s="156">
        <v>200</v>
      </c>
      <c r="G1317" s="156">
        <v>193</v>
      </c>
      <c r="H1317" s="156">
        <v>200</v>
      </c>
      <c r="I1317" s="156">
        <v>212</v>
      </c>
      <c r="J1317" s="156">
        <v>215</v>
      </c>
      <c r="K1317" s="156">
        <v>211</v>
      </c>
      <c r="L1317" s="156">
        <v>213</v>
      </c>
      <c r="M1317" s="156">
        <v>216</v>
      </c>
      <c r="N1317" s="187">
        <v>228</v>
      </c>
      <c r="O1317" s="187">
        <v>211</v>
      </c>
      <c r="P1317" s="187">
        <v>234</v>
      </c>
      <c r="Q1317" s="187">
        <v>221</v>
      </c>
      <c r="R1317" s="187">
        <v>216</v>
      </c>
      <c r="S1317" s="187">
        <v>217</v>
      </c>
      <c r="T1317" s="195">
        <v>217</v>
      </c>
    </row>
    <row r="1318" spans="1:20" ht="17" thickBot="1" x14ac:dyDescent="0.25">
      <c r="A1318" s="38">
        <v>3</v>
      </c>
      <c r="B1318" s="147">
        <v>184</v>
      </c>
      <c r="C1318" s="147">
        <v>171</v>
      </c>
      <c r="D1318" s="147">
        <v>185</v>
      </c>
      <c r="E1318" s="147">
        <v>181</v>
      </c>
      <c r="F1318" s="156">
        <v>189</v>
      </c>
      <c r="G1318" s="156">
        <v>189</v>
      </c>
      <c r="H1318" s="156">
        <v>186</v>
      </c>
      <c r="I1318" s="156">
        <v>201</v>
      </c>
      <c r="J1318" s="156">
        <v>210</v>
      </c>
      <c r="K1318" s="156">
        <v>203</v>
      </c>
      <c r="L1318" s="156">
        <v>206</v>
      </c>
      <c r="M1318" s="156">
        <v>208</v>
      </c>
      <c r="N1318" s="187">
        <v>203</v>
      </c>
      <c r="O1318" s="187">
        <v>215</v>
      </c>
      <c r="P1318" s="187">
        <v>196</v>
      </c>
      <c r="Q1318" s="187">
        <v>224</v>
      </c>
      <c r="R1318" s="187">
        <v>211</v>
      </c>
      <c r="S1318" s="187">
        <v>204</v>
      </c>
      <c r="T1318" s="195">
        <v>213</v>
      </c>
    </row>
    <row r="1319" spans="1:20" ht="17" thickBot="1" x14ac:dyDescent="0.25">
      <c r="A1319" s="38">
        <v>4</v>
      </c>
      <c r="B1319" s="147">
        <v>163</v>
      </c>
      <c r="C1319" s="147">
        <v>174</v>
      </c>
      <c r="D1319" s="147">
        <v>173</v>
      </c>
      <c r="E1319" s="147">
        <v>173</v>
      </c>
      <c r="F1319" s="156">
        <v>170</v>
      </c>
      <c r="G1319" s="156">
        <v>176</v>
      </c>
      <c r="H1319" s="156">
        <v>180</v>
      </c>
      <c r="I1319" s="156">
        <v>174</v>
      </c>
      <c r="J1319" s="156">
        <v>200</v>
      </c>
      <c r="K1319" s="156">
        <v>196</v>
      </c>
      <c r="L1319" s="156">
        <v>200</v>
      </c>
      <c r="M1319" s="156">
        <v>197</v>
      </c>
      <c r="N1319" s="187">
        <v>195</v>
      </c>
      <c r="O1319" s="187">
        <v>194</v>
      </c>
      <c r="P1319" s="187">
        <v>205</v>
      </c>
      <c r="Q1319" s="187">
        <v>184</v>
      </c>
      <c r="R1319" s="187">
        <v>216</v>
      </c>
      <c r="S1319" s="187">
        <v>203</v>
      </c>
      <c r="T1319" s="195">
        <v>200</v>
      </c>
    </row>
    <row r="1320" spans="1:20" ht="17" thickBot="1" x14ac:dyDescent="0.25">
      <c r="A1320" s="38">
        <v>5</v>
      </c>
      <c r="B1320" s="147">
        <v>145</v>
      </c>
      <c r="C1320" s="147">
        <v>157</v>
      </c>
      <c r="D1320" s="147">
        <v>166</v>
      </c>
      <c r="E1320" s="147">
        <v>156</v>
      </c>
      <c r="F1320" s="156">
        <v>167</v>
      </c>
      <c r="G1320" s="156">
        <v>164</v>
      </c>
      <c r="H1320" s="156">
        <v>170</v>
      </c>
      <c r="I1320" s="156">
        <v>180</v>
      </c>
      <c r="J1320" s="156">
        <v>174</v>
      </c>
      <c r="K1320" s="156">
        <v>196</v>
      </c>
      <c r="L1320" s="156">
        <v>189</v>
      </c>
      <c r="M1320" s="156">
        <v>187</v>
      </c>
      <c r="N1320" s="187">
        <v>191</v>
      </c>
      <c r="O1320" s="187">
        <v>187</v>
      </c>
      <c r="P1320" s="187">
        <v>184</v>
      </c>
      <c r="Q1320" s="187">
        <v>202</v>
      </c>
      <c r="R1320" s="187">
        <v>181</v>
      </c>
      <c r="S1320" s="187">
        <v>212</v>
      </c>
      <c r="T1320" s="195">
        <v>189</v>
      </c>
    </row>
    <row r="1321" spans="1:20" ht="17" thickBot="1" x14ac:dyDescent="0.25">
      <c r="A1321" s="38">
        <v>6</v>
      </c>
      <c r="B1321" s="147">
        <v>167</v>
      </c>
      <c r="C1321" s="147">
        <v>164</v>
      </c>
      <c r="D1321" s="147">
        <v>173</v>
      </c>
      <c r="E1321" s="147">
        <v>188</v>
      </c>
      <c r="F1321" s="156">
        <v>178</v>
      </c>
      <c r="G1321" s="156">
        <v>212</v>
      </c>
      <c r="H1321" s="156">
        <v>188</v>
      </c>
      <c r="I1321" s="156">
        <v>218</v>
      </c>
      <c r="J1321" s="156">
        <v>222</v>
      </c>
      <c r="K1321" s="156">
        <v>231</v>
      </c>
      <c r="L1321" s="156">
        <v>252</v>
      </c>
      <c r="M1321" s="156">
        <v>216</v>
      </c>
      <c r="N1321" s="187">
        <v>240</v>
      </c>
      <c r="O1321" s="187">
        <v>233</v>
      </c>
      <c r="P1321" s="187">
        <v>228</v>
      </c>
      <c r="Q1321" s="187">
        <v>236</v>
      </c>
      <c r="R1321" s="187">
        <v>248</v>
      </c>
      <c r="S1321" s="187">
        <v>234</v>
      </c>
      <c r="T1321" s="195">
        <v>259</v>
      </c>
    </row>
    <row r="1322" spans="1:20" ht="17" thickBot="1" x14ac:dyDescent="0.25">
      <c r="A1322" s="38">
        <v>7</v>
      </c>
      <c r="B1322" s="147">
        <v>152</v>
      </c>
      <c r="C1322" s="147">
        <v>157</v>
      </c>
      <c r="D1322" s="147">
        <v>158</v>
      </c>
      <c r="E1322" s="147">
        <v>168</v>
      </c>
      <c r="F1322" s="156">
        <v>180</v>
      </c>
      <c r="G1322" s="156">
        <v>170</v>
      </c>
      <c r="H1322" s="156">
        <v>206</v>
      </c>
      <c r="I1322" s="156">
        <v>173</v>
      </c>
      <c r="J1322" s="156">
        <v>216</v>
      </c>
      <c r="K1322" s="156">
        <v>215</v>
      </c>
      <c r="L1322" s="156">
        <v>216</v>
      </c>
      <c r="M1322" s="156">
        <v>241</v>
      </c>
      <c r="N1322" s="187">
        <v>210</v>
      </c>
      <c r="O1322" s="187">
        <v>230</v>
      </c>
      <c r="P1322" s="187">
        <v>230</v>
      </c>
      <c r="Q1322" s="187">
        <v>213</v>
      </c>
      <c r="R1322" s="187">
        <v>236</v>
      </c>
      <c r="S1322" s="187">
        <v>244</v>
      </c>
      <c r="T1322" s="195">
        <v>227</v>
      </c>
    </row>
    <row r="1323" spans="1:20" ht="17" thickBot="1" x14ac:dyDescent="0.25">
      <c r="A1323" s="38">
        <v>8</v>
      </c>
      <c r="B1323" s="147">
        <v>122</v>
      </c>
      <c r="C1323" s="147">
        <v>138</v>
      </c>
      <c r="D1323" s="147">
        <v>145</v>
      </c>
      <c r="E1323" s="147">
        <v>120</v>
      </c>
      <c r="F1323" s="156">
        <v>141</v>
      </c>
      <c r="G1323" s="156">
        <v>154</v>
      </c>
      <c r="H1323" s="156">
        <v>149</v>
      </c>
      <c r="I1323" s="156">
        <v>171</v>
      </c>
      <c r="J1323" s="156">
        <v>161</v>
      </c>
      <c r="K1323" s="156">
        <v>150</v>
      </c>
      <c r="L1323" s="156">
        <v>198</v>
      </c>
      <c r="M1323" s="156">
        <v>196</v>
      </c>
      <c r="N1323" s="187">
        <v>199</v>
      </c>
      <c r="O1323" s="187">
        <v>184</v>
      </c>
      <c r="P1323" s="187">
        <v>197</v>
      </c>
      <c r="Q1323" s="187">
        <v>217</v>
      </c>
      <c r="R1323" s="187">
        <v>203</v>
      </c>
      <c r="S1323" s="187">
        <v>238</v>
      </c>
      <c r="T1323" s="195">
        <v>219</v>
      </c>
    </row>
    <row r="1324" spans="1:20" ht="17" thickBot="1" x14ac:dyDescent="0.25">
      <c r="A1324" s="38">
        <v>9</v>
      </c>
      <c r="B1324" s="147">
        <v>94</v>
      </c>
      <c r="C1324" s="147">
        <v>101</v>
      </c>
      <c r="D1324" s="147">
        <v>126</v>
      </c>
      <c r="E1324" s="147">
        <v>139</v>
      </c>
      <c r="F1324" s="156">
        <v>113</v>
      </c>
      <c r="G1324" s="156">
        <v>144</v>
      </c>
      <c r="H1324" s="156">
        <v>147</v>
      </c>
      <c r="I1324" s="156">
        <v>143</v>
      </c>
      <c r="J1324" s="156">
        <v>161</v>
      </c>
      <c r="K1324" s="156">
        <v>153</v>
      </c>
      <c r="L1324" s="156">
        <v>168</v>
      </c>
      <c r="M1324" s="156">
        <v>186</v>
      </c>
      <c r="N1324" s="187">
        <v>178</v>
      </c>
      <c r="O1324" s="187">
        <v>185</v>
      </c>
      <c r="P1324" s="187">
        <v>170</v>
      </c>
      <c r="Q1324" s="187">
        <v>188</v>
      </c>
      <c r="R1324" s="187">
        <v>202</v>
      </c>
      <c r="S1324" s="187">
        <v>189</v>
      </c>
      <c r="T1324" s="195">
        <v>226</v>
      </c>
    </row>
    <row r="1325" spans="1:20" ht="17" thickBot="1" x14ac:dyDescent="0.25">
      <c r="A1325" s="38">
        <v>10</v>
      </c>
      <c r="B1325" s="147">
        <v>70</v>
      </c>
      <c r="C1325" s="147">
        <v>81</v>
      </c>
      <c r="D1325" s="147">
        <v>94</v>
      </c>
      <c r="E1325" s="147">
        <v>115</v>
      </c>
      <c r="F1325" s="156">
        <v>128</v>
      </c>
      <c r="G1325" s="156">
        <v>97</v>
      </c>
      <c r="H1325" s="156">
        <v>133</v>
      </c>
      <c r="I1325" s="156">
        <v>138</v>
      </c>
      <c r="J1325" s="156">
        <v>137</v>
      </c>
      <c r="K1325" s="156">
        <v>151</v>
      </c>
      <c r="L1325" s="156">
        <v>151</v>
      </c>
      <c r="M1325" s="156">
        <v>152</v>
      </c>
      <c r="N1325" s="187">
        <v>128</v>
      </c>
      <c r="O1325" s="187">
        <v>158</v>
      </c>
      <c r="P1325" s="187">
        <v>167</v>
      </c>
      <c r="Q1325" s="187">
        <v>150</v>
      </c>
      <c r="R1325" s="187">
        <v>177</v>
      </c>
      <c r="S1325" s="187">
        <v>186</v>
      </c>
      <c r="T1325" s="195">
        <v>181</v>
      </c>
    </row>
    <row r="1326" spans="1:20" ht="17" thickBot="1" x14ac:dyDescent="0.25">
      <c r="A1326" s="38">
        <v>11</v>
      </c>
      <c r="B1326" s="147">
        <v>61</v>
      </c>
      <c r="C1326" s="147">
        <v>66</v>
      </c>
      <c r="D1326" s="147">
        <v>77</v>
      </c>
      <c r="E1326" s="147">
        <v>85</v>
      </c>
      <c r="F1326" s="156">
        <v>110</v>
      </c>
      <c r="G1326" s="156">
        <v>119</v>
      </c>
      <c r="H1326" s="156">
        <v>113</v>
      </c>
      <c r="I1326" s="156">
        <v>126</v>
      </c>
      <c r="J1326" s="156">
        <v>134</v>
      </c>
      <c r="K1326" s="156">
        <v>119</v>
      </c>
      <c r="L1326" s="156">
        <v>145</v>
      </c>
      <c r="M1326" s="156">
        <v>140</v>
      </c>
      <c r="N1326" s="187">
        <v>138</v>
      </c>
      <c r="O1326" s="187">
        <v>135</v>
      </c>
      <c r="P1326" s="187">
        <v>136</v>
      </c>
      <c r="Q1326" s="187">
        <v>144</v>
      </c>
      <c r="R1326" s="187">
        <v>140</v>
      </c>
      <c r="S1326" s="187">
        <v>122</v>
      </c>
      <c r="T1326" s="195">
        <v>171</v>
      </c>
    </row>
    <row r="1327" spans="1:20" ht="17" thickBot="1" x14ac:dyDescent="0.25">
      <c r="A1327" s="38">
        <v>12</v>
      </c>
      <c r="B1327" s="147">
        <v>44</v>
      </c>
      <c r="C1327" s="147">
        <v>59</v>
      </c>
      <c r="D1327" s="147">
        <v>64</v>
      </c>
      <c r="E1327" s="147">
        <v>74</v>
      </c>
      <c r="F1327" s="156">
        <v>82</v>
      </c>
      <c r="G1327" s="156">
        <v>103</v>
      </c>
      <c r="H1327" s="156">
        <v>112</v>
      </c>
      <c r="I1327" s="156">
        <v>106</v>
      </c>
      <c r="J1327" s="156">
        <v>121</v>
      </c>
      <c r="K1327" s="156">
        <v>127</v>
      </c>
      <c r="L1327" s="156">
        <v>114</v>
      </c>
      <c r="M1327" s="156">
        <v>141</v>
      </c>
      <c r="N1327" s="187">
        <v>137</v>
      </c>
      <c r="O1327" s="187">
        <v>133</v>
      </c>
      <c r="P1327" s="187">
        <v>125</v>
      </c>
      <c r="Q1327" s="187">
        <v>133</v>
      </c>
      <c r="R1327" s="187">
        <v>144</v>
      </c>
      <c r="S1327" s="187">
        <v>136</v>
      </c>
      <c r="T1327" s="195">
        <v>155</v>
      </c>
    </row>
    <row r="1328" spans="1:20" ht="18" thickBot="1" x14ac:dyDescent="0.25">
      <c r="A1328" s="38" t="s">
        <v>13</v>
      </c>
      <c r="B1328" s="147"/>
      <c r="C1328" s="147"/>
      <c r="D1328" s="147"/>
      <c r="E1328" s="147"/>
      <c r="F1328" s="156"/>
      <c r="G1328" s="156"/>
      <c r="H1328" s="156"/>
      <c r="I1328" s="156"/>
      <c r="J1328" s="156"/>
      <c r="K1328" s="156"/>
      <c r="L1328" s="156"/>
      <c r="M1328" s="156"/>
      <c r="N1328" s="156"/>
      <c r="O1328" s="156"/>
      <c r="P1328" s="156"/>
      <c r="Q1328" s="156"/>
      <c r="R1328" s="156"/>
      <c r="S1328" s="156"/>
      <c r="T1328" s="185"/>
    </row>
    <row r="1329" spans="1:21" ht="18" thickBot="1" x14ac:dyDescent="0.25">
      <c r="A1329" s="60" t="s">
        <v>14</v>
      </c>
      <c r="B1329" s="159">
        <f>SUM(B1315:B1327)</f>
        <v>1784</v>
      </c>
      <c r="C1329" s="159">
        <f>SUM(C1315:C1327)</f>
        <v>1853</v>
      </c>
      <c r="D1329" s="159">
        <f>SUM(D1315:D1327)</f>
        <v>1967</v>
      </c>
      <c r="E1329" s="159">
        <f>SUM(E1315:E1327)</f>
        <v>2010</v>
      </c>
      <c r="F1329" s="159">
        <f t="shared" ref="F1329:K1329" si="699">SUM(F1315:F1327)</f>
        <v>2071</v>
      </c>
      <c r="G1329" s="159">
        <f t="shared" si="699"/>
        <v>2146</v>
      </c>
      <c r="H1329" s="159">
        <f t="shared" si="699"/>
        <v>2212</v>
      </c>
      <c r="I1329" s="159">
        <f t="shared" si="699"/>
        <v>2266</v>
      </c>
      <c r="J1329" s="159">
        <f t="shared" si="699"/>
        <v>2391</v>
      </c>
      <c r="K1329" s="159">
        <f t="shared" si="699"/>
        <v>2393</v>
      </c>
      <c r="L1329" s="159">
        <f t="shared" ref="L1329:Q1329" si="700">SUM(L1315:L1327)</f>
        <v>2505</v>
      </c>
      <c r="M1329" s="159">
        <f t="shared" si="700"/>
        <v>2523</v>
      </c>
      <c r="N1329" s="159">
        <f t="shared" si="700"/>
        <v>2487</v>
      </c>
      <c r="O1329" s="159">
        <f t="shared" si="700"/>
        <v>2529</v>
      </c>
      <c r="P1329" s="159">
        <f t="shared" si="700"/>
        <v>2499</v>
      </c>
      <c r="Q1329" s="159">
        <f t="shared" si="700"/>
        <v>2545</v>
      </c>
      <c r="R1329" s="159">
        <f t="shared" ref="R1329:S1329" si="701">SUM(R1315:R1327)</f>
        <v>2613</v>
      </c>
      <c r="S1329" s="159">
        <f t="shared" si="701"/>
        <v>2623</v>
      </c>
      <c r="T1329" s="162">
        <f t="shared" ref="T1329" si="702">SUM(T1315:T1327)</f>
        <v>2685</v>
      </c>
    </row>
    <row r="1330" spans="1:21" ht="35" thickBot="1" x14ac:dyDescent="0.25">
      <c r="A1330" s="60" t="s">
        <v>51</v>
      </c>
      <c r="B1330" s="149"/>
      <c r="C1330" s="160">
        <f>((C1329-B1329)/B1329)</f>
        <v>3.867713004484305E-2</v>
      </c>
      <c r="D1330" s="160">
        <f>((D1329-C1329)/C1329)</f>
        <v>6.152185644900162E-2</v>
      </c>
      <c r="E1330" s="160">
        <f>((E1329-D1329)/D1329)</f>
        <v>2.1860701576004067E-2</v>
      </c>
      <c r="F1330" s="160">
        <f>((F1329-E1329)/E1329)</f>
        <v>3.0348258706467662E-2</v>
      </c>
      <c r="G1330" s="160">
        <f t="shared" ref="G1330:T1330" si="703">((G1329-F1329)/F1329)</f>
        <v>3.6214389183969097E-2</v>
      </c>
      <c r="H1330" s="160">
        <f t="shared" si="703"/>
        <v>3.0754892823858342E-2</v>
      </c>
      <c r="I1330" s="160">
        <f t="shared" si="703"/>
        <v>2.4412296564195298E-2</v>
      </c>
      <c r="J1330" s="160">
        <f t="shared" si="703"/>
        <v>5.5163283318623121E-2</v>
      </c>
      <c r="K1330" s="160">
        <f t="shared" si="703"/>
        <v>8.3647009619406104E-4</v>
      </c>
      <c r="L1330" s="160">
        <f t="shared" si="703"/>
        <v>4.6803175929795236E-2</v>
      </c>
      <c r="M1330" s="160">
        <f t="shared" si="703"/>
        <v>7.18562874251497E-3</v>
      </c>
      <c r="N1330" s="160">
        <f t="shared" si="703"/>
        <v>-1.4268727705112961E-2</v>
      </c>
      <c r="O1330" s="160">
        <f t="shared" si="703"/>
        <v>1.6887816646562123E-2</v>
      </c>
      <c r="P1330" s="160">
        <f t="shared" si="703"/>
        <v>-1.1862396204033215E-2</v>
      </c>
      <c r="Q1330" s="160">
        <f t="shared" si="703"/>
        <v>1.8407362945178071E-2</v>
      </c>
      <c r="R1330" s="160">
        <f t="shared" si="703"/>
        <v>2.6719056974459726E-2</v>
      </c>
      <c r="S1330" s="160">
        <f t="shared" si="703"/>
        <v>3.8270187523918868E-3</v>
      </c>
      <c r="T1330" s="160">
        <f t="shared" si="703"/>
        <v>2.3637056805184901E-2</v>
      </c>
    </row>
    <row r="1331" spans="1:21" ht="52" thickBot="1" x14ac:dyDescent="0.25">
      <c r="A1331" s="60" t="s">
        <v>16</v>
      </c>
      <c r="B1331" s="160"/>
      <c r="C1331" s="160"/>
      <c r="D1331" s="160"/>
      <c r="E1331" s="160"/>
      <c r="F1331" s="160"/>
      <c r="G1331" s="160">
        <f t="shared" ref="G1331:T1331" si="704">(G1329-B1329)/B1329</f>
        <v>0.20291479820627803</v>
      </c>
      <c r="H1331" s="160">
        <f t="shared" si="704"/>
        <v>0.19373988127361036</v>
      </c>
      <c r="I1331" s="160">
        <f t="shared" si="704"/>
        <v>0.1520081342145399</v>
      </c>
      <c r="J1331" s="160">
        <f t="shared" si="704"/>
        <v>0.18955223880597014</v>
      </c>
      <c r="K1331" s="160">
        <f t="shared" si="704"/>
        <v>0.15548044422984067</v>
      </c>
      <c r="L1331" s="160">
        <f t="shared" si="704"/>
        <v>0.16728797763280523</v>
      </c>
      <c r="M1331" s="160">
        <f t="shared" si="704"/>
        <v>0.14059674502712477</v>
      </c>
      <c r="N1331" s="160">
        <f t="shared" si="704"/>
        <v>9.7528684907325677E-2</v>
      </c>
      <c r="O1331" s="160">
        <f t="shared" si="704"/>
        <v>5.7716436637390213E-2</v>
      </c>
      <c r="P1331" s="160">
        <f t="shared" si="704"/>
        <v>4.4295862933556203E-2</v>
      </c>
      <c r="Q1331" s="160">
        <f t="shared" si="704"/>
        <v>1.5968063872255488E-2</v>
      </c>
      <c r="R1331" s="160">
        <f t="shared" si="704"/>
        <v>3.56718192627824E-2</v>
      </c>
      <c r="S1331" s="160">
        <f t="shared" si="704"/>
        <v>5.4684358665058302E-2</v>
      </c>
      <c r="T1331" s="160">
        <f t="shared" si="704"/>
        <v>6.1684460260972719E-2</v>
      </c>
    </row>
    <row r="1332" spans="1:21" ht="52" thickBot="1" x14ac:dyDescent="0.25">
      <c r="A1332" s="60" t="s">
        <v>17</v>
      </c>
      <c r="B1332" s="160"/>
      <c r="C1332" s="160"/>
      <c r="D1332" s="160"/>
      <c r="E1332" s="160"/>
      <c r="F1332" s="160"/>
      <c r="G1332" s="160"/>
      <c r="H1332" s="160"/>
      <c r="I1332" s="160"/>
      <c r="J1332" s="160"/>
      <c r="K1332" s="160"/>
      <c r="L1332" s="160">
        <f t="shared" ref="L1332:T1332" si="705">(L1329-B1329)/B1329</f>
        <v>0.40414798206278024</v>
      </c>
      <c r="M1332" s="160">
        <f t="shared" si="705"/>
        <v>0.36157582298974633</v>
      </c>
      <c r="N1332" s="160">
        <f t="shared" si="705"/>
        <v>0.26436197254702593</v>
      </c>
      <c r="O1332" s="160">
        <f t="shared" si="705"/>
        <v>0.2582089552238806</v>
      </c>
      <c r="P1332" s="160">
        <f t="shared" si="705"/>
        <v>0.20666344760985031</v>
      </c>
      <c r="Q1332" s="160">
        <f t="shared" si="705"/>
        <v>0.1859273066169618</v>
      </c>
      <c r="R1332" s="160">
        <f t="shared" si="705"/>
        <v>0.18128390596745028</v>
      </c>
      <c r="S1332" s="160">
        <f t="shared" si="705"/>
        <v>0.15754633715798763</v>
      </c>
      <c r="T1332" s="160">
        <f t="shared" si="705"/>
        <v>0.12296110414052698</v>
      </c>
    </row>
    <row r="1333" spans="1:21" ht="35" thickBot="1" x14ac:dyDescent="0.25">
      <c r="A1333" s="60" t="s">
        <v>18</v>
      </c>
      <c r="B1333" s="161">
        <v>18826</v>
      </c>
      <c r="C1333" s="161">
        <v>18610</v>
      </c>
      <c r="D1333" s="161">
        <v>18262</v>
      </c>
      <c r="E1333" s="161">
        <v>17705</v>
      </c>
      <c r="F1333" s="161">
        <v>17249</v>
      </c>
      <c r="G1333" s="92">
        <v>16917</v>
      </c>
      <c r="H1333" s="92">
        <v>16705</v>
      </c>
      <c r="I1333" s="92">
        <v>16332</v>
      </c>
      <c r="J1333" s="92">
        <v>16211</v>
      </c>
      <c r="K1333" s="92">
        <v>15773</v>
      </c>
      <c r="L1333" s="92">
        <v>15767</v>
      </c>
      <c r="M1333" s="92">
        <v>15876</v>
      </c>
      <c r="N1333" s="92">
        <v>16176</v>
      </c>
      <c r="O1333" s="92">
        <v>16017</v>
      </c>
      <c r="P1333" s="92">
        <v>15994</v>
      </c>
      <c r="Q1333" s="92">
        <v>15954</v>
      </c>
      <c r="R1333" s="92">
        <v>16256</v>
      </c>
      <c r="S1333" s="92">
        <v>15817</v>
      </c>
      <c r="T1333" s="92">
        <v>15817</v>
      </c>
    </row>
    <row r="1334" spans="1:21" ht="52" thickBot="1" x14ac:dyDescent="0.25">
      <c r="A1334" s="60" t="s">
        <v>19</v>
      </c>
      <c r="B1334" s="160"/>
      <c r="C1334" s="160">
        <f t="shared" ref="C1334:T1334" si="706">(C1333-B1333)/B1333</f>
        <v>-1.1473494103898862E-2</v>
      </c>
      <c r="D1334" s="160">
        <f t="shared" si="706"/>
        <v>-1.8699623858140786E-2</v>
      </c>
      <c r="E1334" s="160">
        <f t="shared" si="706"/>
        <v>-3.0500492826634543E-2</v>
      </c>
      <c r="F1334" s="160">
        <f t="shared" si="706"/>
        <v>-2.5755436317424458E-2</v>
      </c>
      <c r="G1334" s="160">
        <f t="shared" si="706"/>
        <v>-1.9247492608267146E-2</v>
      </c>
      <c r="H1334" s="160">
        <f t="shared" si="706"/>
        <v>-1.2531772772950287E-2</v>
      </c>
      <c r="I1334" s="160">
        <f t="shared" si="706"/>
        <v>-2.2328644118527387E-2</v>
      </c>
      <c r="J1334" s="160">
        <f t="shared" si="706"/>
        <v>-7.4087680626989958E-3</v>
      </c>
      <c r="K1334" s="160">
        <f t="shared" si="706"/>
        <v>-2.7018691012275615E-2</v>
      </c>
      <c r="L1334" s="160">
        <f t="shared" si="706"/>
        <v>-3.8039688074557789E-4</v>
      </c>
      <c r="M1334" s="160">
        <f t="shared" si="706"/>
        <v>6.913173083021501E-3</v>
      </c>
      <c r="N1334" s="160">
        <f t="shared" si="706"/>
        <v>1.889644746787604E-2</v>
      </c>
      <c r="O1334" s="160">
        <f t="shared" si="706"/>
        <v>-9.8293768545994059E-3</v>
      </c>
      <c r="P1334" s="160">
        <f t="shared" si="706"/>
        <v>-1.4359742773303364E-3</v>
      </c>
      <c r="Q1334" s="160">
        <f t="shared" si="706"/>
        <v>-2.5009378516943855E-3</v>
      </c>
      <c r="R1334" s="160">
        <f t="shared" si="706"/>
        <v>1.8929422088504452E-2</v>
      </c>
      <c r="S1334" s="160">
        <f t="shared" si="706"/>
        <v>-2.7005413385826772E-2</v>
      </c>
      <c r="T1334" s="160">
        <f t="shared" si="706"/>
        <v>0</v>
      </c>
    </row>
    <row r="1335" spans="1:21" ht="52" thickBot="1" x14ac:dyDescent="0.25">
      <c r="A1335" s="60" t="s">
        <v>20</v>
      </c>
      <c r="B1335" s="160"/>
      <c r="C1335" s="160"/>
      <c r="D1335" s="160"/>
      <c r="E1335" s="160"/>
      <c r="F1335" s="160"/>
      <c r="G1335" s="160">
        <f t="shared" ref="G1335:T1335" si="707">(G1333-B1333)/B1333</f>
        <v>-0.10140231594603208</v>
      </c>
      <c r="H1335" s="160">
        <f t="shared" si="707"/>
        <v>-0.10236432025792584</v>
      </c>
      <c r="I1335" s="160">
        <f t="shared" si="707"/>
        <v>-0.10568393385171394</v>
      </c>
      <c r="J1335" s="160">
        <f t="shared" si="707"/>
        <v>-8.4382942671561711E-2</v>
      </c>
      <c r="K1335" s="160">
        <f t="shared" si="707"/>
        <v>-8.5570177981332249E-2</v>
      </c>
      <c r="L1335" s="160">
        <f t="shared" si="707"/>
        <v>-6.7978956079683156E-2</v>
      </c>
      <c r="M1335" s="160">
        <f t="shared" si="707"/>
        <v>-4.9625860520802152E-2</v>
      </c>
      <c r="N1335" s="160">
        <f t="shared" si="707"/>
        <v>-9.5518001469507719E-3</v>
      </c>
      <c r="O1335" s="160">
        <f t="shared" si="707"/>
        <v>-1.1967182777126642E-2</v>
      </c>
      <c r="P1335" s="160">
        <f t="shared" si="707"/>
        <v>1.4011285107462119E-2</v>
      </c>
      <c r="Q1335" s="160">
        <f t="shared" si="707"/>
        <v>1.186021437178918E-2</v>
      </c>
      <c r="R1335" s="160">
        <f t="shared" si="707"/>
        <v>2.3935500125976318E-2</v>
      </c>
      <c r="S1335" s="160">
        <f t="shared" si="707"/>
        <v>-2.2193372898120671E-2</v>
      </c>
      <c r="T1335" s="160">
        <f t="shared" si="707"/>
        <v>-1.2486732846350752E-2</v>
      </c>
    </row>
    <row r="1336" spans="1:21" ht="52" thickBot="1" x14ac:dyDescent="0.25">
      <c r="A1336" s="60" t="s">
        <v>21</v>
      </c>
      <c r="B1336" s="160"/>
      <c r="C1336" s="160"/>
      <c r="D1336" s="160"/>
      <c r="E1336" s="160"/>
      <c r="F1336" s="160"/>
      <c r="G1336" s="160"/>
      <c r="H1336" s="160"/>
      <c r="I1336" s="160"/>
      <c r="J1336" s="160"/>
      <c r="K1336" s="160"/>
      <c r="L1336" s="160">
        <f t="shared" ref="L1336:T1336" si="708">(L1333-B1333)/B1333</f>
        <v>-0.16248804844364176</v>
      </c>
      <c r="M1336" s="160">
        <f t="shared" si="708"/>
        <v>-0.14691026329930146</v>
      </c>
      <c r="N1336" s="160">
        <f t="shared" si="708"/>
        <v>-0.11422626218376958</v>
      </c>
      <c r="O1336" s="160">
        <f t="shared" si="708"/>
        <v>-9.5340299350465965E-2</v>
      </c>
      <c r="P1336" s="160">
        <f t="shared" si="708"/>
        <v>-7.275784103426286E-2</v>
      </c>
      <c r="Q1336" s="160">
        <f t="shared" si="708"/>
        <v>-5.6924986699769461E-2</v>
      </c>
      <c r="R1336" s="160">
        <f t="shared" si="708"/>
        <v>-2.6878180185573183E-2</v>
      </c>
      <c r="S1336" s="160">
        <f t="shared" si="708"/>
        <v>-3.1533186382561841E-2</v>
      </c>
      <c r="T1336" s="160">
        <f t="shared" si="708"/>
        <v>-2.4304484609215964E-2</v>
      </c>
    </row>
    <row r="1337" spans="1:21" ht="18" thickBot="1" x14ac:dyDescent="0.25">
      <c r="A1337" s="60" t="s">
        <v>22</v>
      </c>
      <c r="B1337" s="160">
        <f>B1329/B1333</f>
        <v>9.4762562413683207E-2</v>
      </c>
      <c r="C1337" s="160">
        <f>C1329/C1333</f>
        <v>9.9570123589468026E-2</v>
      </c>
      <c r="D1337" s="160">
        <f>D1329/D1333</f>
        <v>0.1077099989048297</v>
      </c>
      <c r="E1337" s="160">
        <f>E1329/E1333</f>
        <v>0.11352725218864727</v>
      </c>
      <c r="F1337" s="160">
        <f>F1329/F1333</f>
        <v>0.12006493130036523</v>
      </c>
      <c r="G1337" s="160">
        <f t="shared" ref="G1337:L1337" si="709">G1329/G1333</f>
        <v>0.12685464325826093</v>
      </c>
      <c r="H1337" s="160">
        <f t="shared" si="709"/>
        <v>0.13241544447770129</v>
      </c>
      <c r="I1337" s="160">
        <f t="shared" si="709"/>
        <v>0.13874602008327211</v>
      </c>
      <c r="J1337" s="160">
        <f t="shared" si="709"/>
        <v>0.14749244340262785</v>
      </c>
      <c r="K1337" s="160">
        <f t="shared" si="709"/>
        <v>0.15171495593736131</v>
      </c>
      <c r="L1337" s="160">
        <f t="shared" si="709"/>
        <v>0.15887613369696202</v>
      </c>
      <c r="M1337" s="160">
        <f t="shared" ref="M1337:N1337" si="710">M1329/M1333</f>
        <v>0.1589191232048375</v>
      </c>
      <c r="N1337" s="160">
        <f t="shared" si="710"/>
        <v>0.15374629080118693</v>
      </c>
      <c r="O1337" s="160">
        <f t="shared" ref="O1337:P1337" si="711">O1329/O1333</f>
        <v>0.15789473684210525</v>
      </c>
      <c r="P1337" s="160">
        <f t="shared" si="711"/>
        <v>0.15624609228460673</v>
      </c>
      <c r="Q1337" s="160">
        <f t="shared" ref="Q1337:R1337" si="712">Q1329/Q1333</f>
        <v>0.15952112322928419</v>
      </c>
      <c r="R1337" s="160">
        <f t="shared" si="712"/>
        <v>0.16074064960629922</v>
      </c>
      <c r="S1337" s="160">
        <f t="shared" ref="S1337:T1337" si="713">S1329/S1333</f>
        <v>0.16583422899412026</v>
      </c>
      <c r="T1337" s="160">
        <f t="shared" si="713"/>
        <v>0.1697540620850983</v>
      </c>
    </row>
    <row r="1338" spans="1:21" ht="52" thickBot="1" x14ac:dyDescent="0.25">
      <c r="A1338" s="60" t="s">
        <v>23</v>
      </c>
      <c r="B1338" s="160"/>
      <c r="C1338" s="160">
        <f t="shared" ref="C1338:K1338" si="714">(C1337-B1337)</f>
        <v>4.8075611757848191E-3</v>
      </c>
      <c r="D1338" s="160">
        <f t="shared" si="714"/>
        <v>8.1398753153616721E-3</v>
      </c>
      <c r="E1338" s="160">
        <f t="shared" si="714"/>
        <v>5.817253283817575E-3</v>
      </c>
      <c r="F1338" s="160">
        <f t="shared" si="714"/>
        <v>6.5376791117179589E-3</v>
      </c>
      <c r="G1338" s="160">
        <f t="shared" si="714"/>
        <v>6.7897119578956971E-3</v>
      </c>
      <c r="H1338" s="160">
        <f t="shared" si="714"/>
        <v>5.5608012194403589E-3</v>
      </c>
      <c r="I1338" s="160">
        <f t="shared" si="714"/>
        <v>6.3305756055708207E-3</v>
      </c>
      <c r="J1338" s="160">
        <f t="shared" si="714"/>
        <v>8.7464233193557395E-3</v>
      </c>
      <c r="K1338" s="160">
        <f t="shared" si="714"/>
        <v>4.2225125347334636E-3</v>
      </c>
      <c r="L1338" s="160">
        <f t="shared" ref="L1338:T1338" si="715">(L1337-K1337)</f>
        <v>7.1611777596007065E-3</v>
      </c>
      <c r="M1338" s="160">
        <f t="shared" si="715"/>
        <v>4.2989507875484945E-5</v>
      </c>
      <c r="N1338" s="160">
        <f t="shared" si="715"/>
        <v>-5.1728324036505735E-3</v>
      </c>
      <c r="O1338" s="160">
        <f t="shared" si="715"/>
        <v>4.1484460409183244E-3</v>
      </c>
      <c r="P1338" s="160">
        <f t="shared" si="715"/>
        <v>-1.6486445574985242E-3</v>
      </c>
      <c r="Q1338" s="160">
        <f t="shared" si="715"/>
        <v>3.2750309446774595E-3</v>
      </c>
      <c r="R1338" s="160">
        <f t="shared" si="715"/>
        <v>1.2195263770150289E-3</v>
      </c>
      <c r="S1338" s="160">
        <f t="shared" si="715"/>
        <v>5.09357938782104E-3</v>
      </c>
      <c r="T1338" s="160">
        <f t="shared" si="715"/>
        <v>3.9198330909780421E-3</v>
      </c>
    </row>
    <row r="1339" spans="1:21" ht="52" thickBot="1" x14ac:dyDescent="0.25">
      <c r="A1339" s="60" t="s">
        <v>24</v>
      </c>
      <c r="B1339" s="160"/>
      <c r="C1339" s="160"/>
      <c r="D1339" s="160"/>
      <c r="E1339" s="160"/>
      <c r="F1339" s="160"/>
      <c r="G1339" s="160">
        <f>G1337-B1337</f>
        <v>3.2092080844577722E-2</v>
      </c>
      <c r="H1339" s="160">
        <f t="shared" ref="H1339:K1339" si="716">H1337-C1337</f>
        <v>3.2845320888233262E-2</v>
      </c>
      <c r="I1339" s="160">
        <f t="shared" si="716"/>
        <v>3.1036021178442411E-2</v>
      </c>
      <c r="J1339" s="160">
        <f t="shared" si="716"/>
        <v>3.3965191213980575E-2</v>
      </c>
      <c r="K1339" s="160">
        <f t="shared" si="716"/>
        <v>3.165002463699608E-2</v>
      </c>
      <c r="L1339" s="160">
        <f t="shared" ref="L1339:T1339" si="717">L1337-G1337</f>
        <v>3.2021490438701089E-2</v>
      </c>
      <c r="M1339" s="160">
        <f t="shared" si="717"/>
        <v>2.6503678727136215E-2</v>
      </c>
      <c r="N1339" s="160">
        <f t="shared" si="717"/>
        <v>1.5000270717914821E-2</v>
      </c>
      <c r="O1339" s="160">
        <f t="shared" si="717"/>
        <v>1.0402293439477406E-2</v>
      </c>
      <c r="P1339" s="160">
        <f t="shared" si="717"/>
        <v>4.531136347245418E-3</v>
      </c>
      <c r="Q1339" s="160">
        <f t="shared" si="717"/>
        <v>6.4498953232217104E-4</v>
      </c>
      <c r="R1339" s="160">
        <f t="shared" si="717"/>
        <v>1.821526401461715E-3</v>
      </c>
      <c r="S1339" s="160">
        <f t="shared" si="717"/>
        <v>1.2087938192933328E-2</v>
      </c>
      <c r="T1339" s="160">
        <f t="shared" si="717"/>
        <v>1.1859325242993046E-2</v>
      </c>
    </row>
    <row r="1340" spans="1:21" ht="52" thickBot="1" x14ac:dyDescent="0.25">
      <c r="A1340" s="60" t="s">
        <v>25</v>
      </c>
      <c r="B1340" s="160"/>
      <c r="C1340" s="160"/>
      <c r="D1340" s="160"/>
      <c r="E1340" s="160"/>
      <c r="F1340" s="160"/>
      <c r="G1340" s="160"/>
      <c r="H1340" s="160"/>
      <c r="I1340" s="160"/>
      <c r="J1340" s="160"/>
      <c r="K1340" s="160"/>
      <c r="L1340" s="160">
        <f t="shared" ref="L1340:T1340" si="718">L1337-B1337</f>
        <v>6.4113571283278811E-2</v>
      </c>
      <c r="M1340" s="160">
        <f t="shared" si="718"/>
        <v>5.9348999615369477E-2</v>
      </c>
      <c r="N1340" s="160">
        <f t="shared" si="718"/>
        <v>4.6036291896357232E-2</v>
      </c>
      <c r="O1340" s="160">
        <f t="shared" si="718"/>
        <v>4.4367484653457981E-2</v>
      </c>
      <c r="P1340" s="160">
        <f t="shared" si="718"/>
        <v>3.6181160984241498E-2</v>
      </c>
      <c r="Q1340" s="160">
        <f t="shared" si="718"/>
        <v>3.266647997102326E-2</v>
      </c>
      <c r="R1340" s="160">
        <f t="shared" si="718"/>
        <v>2.832520512859793E-2</v>
      </c>
      <c r="S1340" s="160">
        <f t="shared" si="718"/>
        <v>2.7088208910848149E-2</v>
      </c>
      <c r="T1340" s="160">
        <f t="shared" si="718"/>
        <v>2.2261618682470452E-2</v>
      </c>
    </row>
    <row r="1341" spans="1:21" ht="16" x14ac:dyDescent="0.2">
      <c r="A1341" s="4"/>
      <c r="B1341" s="6"/>
      <c r="C1341" s="6"/>
      <c r="D1341" s="6"/>
      <c r="E1341" s="6"/>
      <c r="F1341" s="6"/>
      <c r="G1341" s="5"/>
      <c r="H1341" s="5"/>
      <c r="I1341" s="5"/>
      <c r="J1341" s="5"/>
      <c r="K1341" s="5"/>
      <c r="L1341" s="5"/>
    </row>
    <row r="1342" spans="1:21" ht="16" x14ac:dyDescent="0.2">
      <c r="A1342" s="7" t="s">
        <v>144</v>
      </c>
      <c r="B1342" s="7"/>
      <c r="C1342" s="7"/>
      <c r="D1342" s="7"/>
      <c r="E1342" s="7"/>
      <c r="F1342" s="7"/>
      <c r="G1342" s="8"/>
      <c r="H1342" s="8"/>
      <c r="I1342" s="8"/>
      <c r="J1342" s="8"/>
      <c r="K1342" s="8"/>
      <c r="L1342" s="8"/>
      <c r="M1342" s="9"/>
    </row>
    <row r="1343" spans="1:21" ht="17" thickBot="1" x14ac:dyDescent="0.25">
      <c r="A1343" s="10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9"/>
    </row>
    <row r="1344" spans="1:21" ht="35" thickBot="1" x14ac:dyDescent="0.25">
      <c r="A1344" s="80" t="s">
        <v>44</v>
      </c>
      <c r="B1344" s="54" t="s">
        <v>0</v>
      </c>
      <c r="C1344" s="54" t="s">
        <v>1</v>
      </c>
      <c r="D1344" s="54" t="s">
        <v>2</v>
      </c>
      <c r="E1344" s="54" t="s">
        <v>3</v>
      </c>
      <c r="F1344" s="54" t="s">
        <v>4</v>
      </c>
      <c r="G1344" s="54" t="s">
        <v>5</v>
      </c>
      <c r="H1344" s="54" t="s">
        <v>6</v>
      </c>
      <c r="I1344" s="54" t="s">
        <v>7</v>
      </c>
      <c r="J1344" s="54" t="s">
        <v>8</v>
      </c>
      <c r="K1344" s="54" t="s">
        <v>9</v>
      </c>
      <c r="L1344" s="54" t="s">
        <v>10</v>
      </c>
      <c r="M1344" s="54" t="s">
        <v>66</v>
      </c>
      <c r="N1344" s="54" t="s">
        <v>75</v>
      </c>
      <c r="O1344" s="54" t="s">
        <v>76</v>
      </c>
      <c r="P1344" s="54" t="s">
        <v>77</v>
      </c>
      <c r="Q1344" s="54" t="s">
        <v>78</v>
      </c>
      <c r="R1344" s="54" t="s">
        <v>79</v>
      </c>
      <c r="S1344" s="54" t="s">
        <v>81</v>
      </c>
      <c r="T1344" s="54" t="s">
        <v>87</v>
      </c>
      <c r="U1344" s="80" t="s">
        <v>52</v>
      </c>
    </row>
    <row r="1345" spans="1:21" ht="18" thickBot="1" x14ac:dyDescent="0.25">
      <c r="A1345" s="98" t="s">
        <v>28</v>
      </c>
      <c r="B1345" s="72"/>
      <c r="C1345" s="72">
        <f t="shared" ref="C1345:K1345" si="719">-C1315</f>
        <v>-197</v>
      </c>
      <c r="D1345" s="72">
        <f t="shared" si="719"/>
        <v>-209</v>
      </c>
      <c r="E1345" s="72">
        <f t="shared" si="719"/>
        <v>-208</v>
      </c>
      <c r="F1345" s="72">
        <f t="shared" si="719"/>
        <v>-212</v>
      </c>
      <c r="G1345" s="72">
        <f t="shared" si="719"/>
        <v>-213</v>
      </c>
      <c r="H1345" s="72">
        <f t="shared" si="719"/>
        <v>-212</v>
      </c>
      <c r="I1345" s="72">
        <f t="shared" si="719"/>
        <v>-202</v>
      </c>
      <c r="J1345" s="72">
        <f t="shared" si="719"/>
        <v>-219</v>
      </c>
      <c r="K1345" s="72">
        <f t="shared" si="719"/>
        <v>-216</v>
      </c>
      <c r="L1345" s="72">
        <f t="shared" ref="L1345:Q1345" si="720">-L1315</f>
        <v>-220</v>
      </c>
      <c r="M1345" s="72">
        <f t="shared" si="720"/>
        <v>-209</v>
      </c>
      <c r="N1345" s="72">
        <f t="shared" si="720"/>
        <v>-220</v>
      </c>
      <c r="O1345" s="72">
        <f t="shared" si="720"/>
        <v>-217</v>
      </c>
      <c r="P1345" s="72">
        <f t="shared" si="720"/>
        <v>-210</v>
      </c>
      <c r="Q1345" s="72">
        <f t="shared" si="720"/>
        <v>-217</v>
      </c>
      <c r="R1345" s="72">
        <f t="shared" ref="R1345:S1345" si="721">-R1315</f>
        <v>-205</v>
      </c>
      <c r="S1345" s="72">
        <f t="shared" si="721"/>
        <v>-214</v>
      </c>
      <c r="T1345" s="76">
        <f t="shared" ref="T1345" si="722">-T1315</f>
        <v>-210</v>
      </c>
      <c r="U1345" s="72">
        <f t="shared" ref="U1345:U1359" si="723">_xlfn.AGGREGATE(1,6,C1345:S1345)</f>
        <v>-211.76470588235293</v>
      </c>
    </row>
    <row r="1346" spans="1:21" ht="18" thickBot="1" x14ac:dyDescent="0.25">
      <c r="A1346" s="81">
        <v>1</v>
      </c>
      <c r="B1346" s="85" t="s">
        <v>53</v>
      </c>
      <c r="C1346" s="99">
        <f t="shared" ref="C1346:T1357" si="724">B1315-C1316</f>
        <v>1</v>
      </c>
      <c r="D1346" s="99">
        <f t="shared" si="724"/>
        <v>-14</v>
      </c>
      <c r="E1346" s="99">
        <f t="shared" si="724"/>
        <v>3</v>
      </c>
      <c r="F1346" s="99">
        <f t="shared" si="724"/>
        <v>7</v>
      </c>
      <c r="G1346" s="99">
        <f t="shared" si="724"/>
        <v>0</v>
      </c>
      <c r="H1346" s="72">
        <f t="shared" si="724"/>
        <v>-3</v>
      </c>
      <c r="I1346" s="72">
        <f t="shared" si="724"/>
        <v>-10</v>
      </c>
      <c r="J1346" s="72">
        <f t="shared" si="724"/>
        <v>-19</v>
      </c>
      <c r="K1346" s="72">
        <f t="shared" si="724"/>
        <v>-6</v>
      </c>
      <c r="L1346" s="72">
        <f t="shared" si="724"/>
        <v>-17</v>
      </c>
      <c r="M1346" s="72">
        <f t="shared" si="724"/>
        <v>-14</v>
      </c>
      <c r="N1346" s="72">
        <f t="shared" si="724"/>
        <v>-11</v>
      </c>
      <c r="O1346" s="72">
        <f t="shared" si="724"/>
        <v>-27</v>
      </c>
      <c r="P1346" s="72">
        <f t="shared" si="724"/>
        <v>0</v>
      </c>
      <c r="Q1346" s="72">
        <f t="shared" si="724"/>
        <v>-6</v>
      </c>
      <c r="R1346" s="72">
        <f t="shared" si="724"/>
        <v>-17</v>
      </c>
      <c r="S1346" s="72">
        <f t="shared" si="724"/>
        <v>-19</v>
      </c>
      <c r="T1346" s="76">
        <f t="shared" si="724"/>
        <v>-4</v>
      </c>
      <c r="U1346" s="72">
        <f t="shared" si="723"/>
        <v>-8.9411764705882355</v>
      </c>
    </row>
    <row r="1347" spans="1:21" ht="18" thickBot="1" x14ac:dyDescent="0.25">
      <c r="A1347" s="81">
        <v>2</v>
      </c>
      <c r="B1347" s="85" t="s">
        <v>53</v>
      </c>
      <c r="C1347" s="99">
        <f t="shared" si="724"/>
        <v>5</v>
      </c>
      <c r="D1347" s="99">
        <f t="shared" si="724"/>
        <v>11</v>
      </c>
      <c r="E1347" s="99">
        <f t="shared" si="724"/>
        <v>14</v>
      </c>
      <c r="F1347" s="99">
        <f t="shared" si="724"/>
        <v>6</v>
      </c>
      <c r="G1347" s="99">
        <f t="shared" si="724"/>
        <v>8</v>
      </c>
      <c r="H1347" s="72">
        <f t="shared" si="724"/>
        <v>12</v>
      </c>
      <c r="I1347" s="72">
        <f t="shared" si="724"/>
        <v>4</v>
      </c>
      <c r="J1347" s="72">
        <f t="shared" si="724"/>
        <v>7</v>
      </c>
      <c r="K1347" s="72">
        <f t="shared" si="724"/>
        <v>10</v>
      </c>
      <c r="L1347" s="72">
        <f t="shared" si="724"/>
        <v>12</v>
      </c>
      <c r="M1347" s="72">
        <f t="shared" si="724"/>
        <v>17</v>
      </c>
      <c r="N1347" s="72">
        <f t="shared" si="724"/>
        <v>6</v>
      </c>
      <c r="O1347" s="72">
        <f t="shared" si="724"/>
        <v>9</v>
      </c>
      <c r="P1347" s="72">
        <f t="shared" si="724"/>
        <v>13</v>
      </c>
      <c r="Q1347" s="72">
        <f t="shared" si="724"/>
        <v>-4</v>
      </c>
      <c r="R1347" s="72">
        <f t="shared" si="724"/>
        <v>0</v>
      </c>
      <c r="S1347" s="72">
        <f t="shared" si="724"/>
        <v>17</v>
      </c>
      <c r="T1347" s="76">
        <f t="shared" si="724"/>
        <v>7</v>
      </c>
      <c r="U1347" s="72">
        <f t="shared" si="723"/>
        <v>8.6470588235294112</v>
      </c>
    </row>
    <row r="1348" spans="1:21" ht="18" thickBot="1" x14ac:dyDescent="0.25">
      <c r="A1348" s="81">
        <v>3</v>
      </c>
      <c r="B1348" s="85" t="s">
        <v>53</v>
      </c>
      <c r="C1348" s="99">
        <f t="shared" si="724"/>
        <v>17</v>
      </c>
      <c r="D1348" s="99">
        <f t="shared" si="724"/>
        <v>6</v>
      </c>
      <c r="E1348" s="99">
        <f t="shared" si="724"/>
        <v>5</v>
      </c>
      <c r="F1348" s="99">
        <f t="shared" si="724"/>
        <v>8</v>
      </c>
      <c r="G1348" s="99">
        <f t="shared" si="724"/>
        <v>11</v>
      </c>
      <c r="H1348" s="72">
        <f t="shared" si="724"/>
        <v>7</v>
      </c>
      <c r="I1348" s="72">
        <f t="shared" si="724"/>
        <v>-1</v>
      </c>
      <c r="J1348" s="72">
        <f t="shared" si="724"/>
        <v>2</v>
      </c>
      <c r="K1348" s="72">
        <f t="shared" si="724"/>
        <v>12</v>
      </c>
      <c r="L1348" s="72">
        <f t="shared" si="724"/>
        <v>5</v>
      </c>
      <c r="M1348" s="72">
        <f t="shared" si="724"/>
        <v>5</v>
      </c>
      <c r="N1348" s="72">
        <f t="shared" si="724"/>
        <v>13</v>
      </c>
      <c r="O1348" s="72">
        <f t="shared" si="724"/>
        <v>13</v>
      </c>
      <c r="P1348" s="72">
        <f t="shared" si="724"/>
        <v>15</v>
      </c>
      <c r="Q1348" s="72">
        <f t="shared" si="724"/>
        <v>10</v>
      </c>
      <c r="R1348" s="72">
        <f t="shared" si="724"/>
        <v>10</v>
      </c>
      <c r="S1348" s="72">
        <f t="shared" si="724"/>
        <v>12</v>
      </c>
      <c r="T1348" s="76">
        <f t="shared" si="724"/>
        <v>4</v>
      </c>
      <c r="U1348" s="72">
        <f t="shared" si="723"/>
        <v>8.8235294117647065</v>
      </c>
    </row>
    <row r="1349" spans="1:21" ht="18" thickBot="1" x14ac:dyDescent="0.25">
      <c r="A1349" s="81">
        <v>4</v>
      </c>
      <c r="B1349" s="85" t="s">
        <v>53</v>
      </c>
      <c r="C1349" s="99">
        <f t="shared" si="724"/>
        <v>10</v>
      </c>
      <c r="D1349" s="99">
        <f t="shared" si="724"/>
        <v>-2</v>
      </c>
      <c r="E1349" s="99">
        <f t="shared" si="724"/>
        <v>12</v>
      </c>
      <c r="F1349" s="99">
        <f t="shared" si="724"/>
        <v>11</v>
      </c>
      <c r="G1349" s="99">
        <f t="shared" si="724"/>
        <v>13</v>
      </c>
      <c r="H1349" s="72">
        <f t="shared" si="724"/>
        <v>9</v>
      </c>
      <c r="I1349" s="72">
        <f t="shared" si="724"/>
        <v>12</v>
      </c>
      <c r="J1349" s="72">
        <f t="shared" si="724"/>
        <v>1</v>
      </c>
      <c r="K1349" s="72">
        <f t="shared" si="724"/>
        <v>14</v>
      </c>
      <c r="L1349" s="72">
        <f t="shared" si="724"/>
        <v>3</v>
      </c>
      <c r="M1349" s="72">
        <f t="shared" si="724"/>
        <v>9</v>
      </c>
      <c r="N1349" s="72">
        <f t="shared" si="724"/>
        <v>13</v>
      </c>
      <c r="O1349" s="72">
        <f t="shared" si="724"/>
        <v>9</v>
      </c>
      <c r="P1349" s="72">
        <f t="shared" si="724"/>
        <v>10</v>
      </c>
      <c r="Q1349" s="72">
        <f t="shared" si="724"/>
        <v>12</v>
      </c>
      <c r="R1349" s="72">
        <f t="shared" si="724"/>
        <v>8</v>
      </c>
      <c r="S1349" s="72">
        <f t="shared" si="724"/>
        <v>8</v>
      </c>
      <c r="T1349" s="76">
        <f t="shared" si="724"/>
        <v>4</v>
      </c>
      <c r="U1349" s="72">
        <f t="shared" si="723"/>
        <v>8.9411764705882355</v>
      </c>
    </row>
    <row r="1350" spans="1:21" ht="18" thickBot="1" x14ac:dyDescent="0.25">
      <c r="A1350" s="81">
        <v>5</v>
      </c>
      <c r="B1350" s="85" t="s">
        <v>53</v>
      </c>
      <c r="C1350" s="99">
        <f t="shared" si="724"/>
        <v>6</v>
      </c>
      <c r="D1350" s="99">
        <f t="shared" si="724"/>
        <v>8</v>
      </c>
      <c r="E1350" s="99">
        <f t="shared" si="724"/>
        <v>17</v>
      </c>
      <c r="F1350" s="99">
        <f t="shared" si="724"/>
        <v>6</v>
      </c>
      <c r="G1350" s="99">
        <f t="shared" si="724"/>
        <v>6</v>
      </c>
      <c r="H1350" s="72">
        <f t="shared" si="724"/>
        <v>6</v>
      </c>
      <c r="I1350" s="72">
        <f t="shared" si="724"/>
        <v>0</v>
      </c>
      <c r="J1350" s="72">
        <f t="shared" si="724"/>
        <v>0</v>
      </c>
      <c r="K1350" s="72">
        <f t="shared" si="724"/>
        <v>4</v>
      </c>
      <c r="L1350" s="72">
        <f t="shared" si="724"/>
        <v>7</v>
      </c>
      <c r="M1350" s="72">
        <f t="shared" si="724"/>
        <v>13</v>
      </c>
      <c r="N1350" s="72">
        <f t="shared" si="724"/>
        <v>6</v>
      </c>
      <c r="O1350" s="72">
        <f t="shared" si="724"/>
        <v>8</v>
      </c>
      <c r="P1350" s="72">
        <f t="shared" si="724"/>
        <v>10</v>
      </c>
      <c r="Q1350" s="72">
        <f t="shared" si="724"/>
        <v>3</v>
      </c>
      <c r="R1350" s="72">
        <f t="shared" si="724"/>
        <v>3</v>
      </c>
      <c r="S1350" s="72">
        <f t="shared" si="724"/>
        <v>4</v>
      </c>
      <c r="T1350" s="76">
        <f t="shared" si="724"/>
        <v>14</v>
      </c>
      <c r="U1350" s="72">
        <f t="shared" si="723"/>
        <v>6.2941176470588234</v>
      </c>
    </row>
    <row r="1351" spans="1:21" ht="18" thickBot="1" x14ac:dyDescent="0.25">
      <c r="A1351" s="81">
        <v>6</v>
      </c>
      <c r="B1351" s="85" t="s">
        <v>53</v>
      </c>
      <c r="C1351" s="99">
        <f t="shared" si="724"/>
        <v>-19</v>
      </c>
      <c r="D1351" s="99">
        <f t="shared" si="724"/>
        <v>-16</v>
      </c>
      <c r="E1351" s="99">
        <f t="shared" si="724"/>
        <v>-22</v>
      </c>
      <c r="F1351" s="99">
        <f t="shared" si="724"/>
        <v>-22</v>
      </c>
      <c r="G1351" s="99">
        <f t="shared" si="724"/>
        <v>-45</v>
      </c>
      <c r="H1351" s="72">
        <f t="shared" si="724"/>
        <v>-24</v>
      </c>
      <c r="I1351" s="72">
        <f t="shared" si="724"/>
        <v>-48</v>
      </c>
      <c r="J1351" s="72">
        <f t="shared" si="724"/>
        <v>-42</v>
      </c>
      <c r="K1351" s="72">
        <f t="shared" si="724"/>
        <v>-57</v>
      </c>
      <c r="L1351" s="72">
        <f t="shared" si="724"/>
        <v>-56</v>
      </c>
      <c r="M1351" s="72">
        <f t="shared" si="724"/>
        <v>-27</v>
      </c>
      <c r="N1351" s="72">
        <f t="shared" si="724"/>
        <v>-53</v>
      </c>
      <c r="O1351" s="72">
        <f t="shared" si="724"/>
        <v>-42</v>
      </c>
      <c r="P1351" s="72">
        <f t="shared" si="724"/>
        <v>-41</v>
      </c>
      <c r="Q1351" s="72">
        <f t="shared" si="724"/>
        <v>-52</v>
      </c>
      <c r="R1351" s="72">
        <f t="shared" si="724"/>
        <v>-46</v>
      </c>
      <c r="S1351" s="72">
        <f t="shared" si="724"/>
        <v>-53</v>
      </c>
      <c r="T1351" s="76">
        <f t="shared" si="724"/>
        <v>-47</v>
      </c>
      <c r="U1351" s="72">
        <f t="shared" si="723"/>
        <v>-39.117647058823529</v>
      </c>
    </row>
    <row r="1352" spans="1:21" ht="18" thickBot="1" x14ac:dyDescent="0.25">
      <c r="A1352" s="81">
        <v>7</v>
      </c>
      <c r="B1352" s="85" t="s">
        <v>53</v>
      </c>
      <c r="C1352" s="99">
        <f t="shared" si="724"/>
        <v>10</v>
      </c>
      <c r="D1352" s="99">
        <f t="shared" si="724"/>
        <v>6</v>
      </c>
      <c r="E1352" s="99">
        <f t="shared" si="724"/>
        <v>5</v>
      </c>
      <c r="F1352" s="99">
        <f t="shared" si="724"/>
        <v>8</v>
      </c>
      <c r="G1352" s="99">
        <f t="shared" si="724"/>
        <v>8</v>
      </c>
      <c r="H1352" s="72">
        <f t="shared" si="724"/>
        <v>6</v>
      </c>
      <c r="I1352" s="72">
        <f t="shared" si="724"/>
        <v>15</v>
      </c>
      <c r="J1352" s="72">
        <f t="shared" si="724"/>
        <v>2</v>
      </c>
      <c r="K1352" s="72">
        <f t="shared" si="724"/>
        <v>7</v>
      </c>
      <c r="L1352" s="72">
        <f t="shared" si="724"/>
        <v>15</v>
      </c>
      <c r="M1352" s="72">
        <f t="shared" si="724"/>
        <v>11</v>
      </c>
      <c r="N1352" s="72">
        <f t="shared" si="724"/>
        <v>6</v>
      </c>
      <c r="O1352" s="72">
        <f t="shared" si="724"/>
        <v>10</v>
      </c>
      <c r="P1352" s="72">
        <f t="shared" si="724"/>
        <v>3</v>
      </c>
      <c r="Q1352" s="72">
        <f t="shared" si="724"/>
        <v>15</v>
      </c>
      <c r="R1352" s="72">
        <f t="shared" si="724"/>
        <v>0</v>
      </c>
      <c r="S1352" s="72">
        <f t="shared" si="724"/>
        <v>4</v>
      </c>
      <c r="T1352" s="76">
        <f t="shared" si="724"/>
        <v>7</v>
      </c>
      <c r="U1352" s="72">
        <f t="shared" si="723"/>
        <v>7.7058823529411766</v>
      </c>
    </row>
    <row r="1353" spans="1:21" ht="18" thickBot="1" x14ac:dyDescent="0.25">
      <c r="A1353" s="81">
        <v>8</v>
      </c>
      <c r="B1353" s="85" t="s">
        <v>53</v>
      </c>
      <c r="C1353" s="99">
        <f t="shared" si="724"/>
        <v>14</v>
      </c>
      <c r="D1353" s="99">
        <f t="shared" si="724"/>
        <v>12</v>
      </c>
      <c r="E1353" s="99">
        <f t="shared" si="724"/>
        <v>38</v>
      </c>
      <c r="F1353" s="99">
        <f t="shared" si="724"/>
        <v>27</v>
      </c>
      <c r="G1353" s="99">
        <f t="shared" si="724"/>
        <v>26</v>
      </c>
      <c r="H1353" s="72">
        <f t="shared" si="724"/>
        <v>21</v>
      </c>
      <c r="I1353" s="72">
        <f t="shared" si="724"/>
        <v>35</v>
      </c>
      <c r="J1353" s="72">
        <f t="shared" si="724"/>
        <v>12</v>
      </c>
      <c r="K1353" s="72">
        <f t="shared" si="724"/>
        <v>66</v>
      </c>
      <c r="L1353" s="72">
        <f t="shared" si="724"/>
        <v>17</v>
      </c>
      <c r="M1353" s="72">
        <f t="shared" si="724"/>
        <v>20</v>
      </c>
      <c r="N1353" s="72">
        <f t="shared" si="724"/>
        <v>42</v>
      </c>
      <c r="O1353" s="72">
        <f t="shared" si="724"/>
        <v>26</v>
      </c>
      <c r="P1353" s="72">
        <f t="shared" si="724"/>
        <v>33</v>
      </c>
      <c r="Q1353" s="72">
        <f t="shared" si="724"/>
        <v>13</v>
      </c>
      <c r="R1353" s="72">
        <f t="shared" si="724"/>
        <v>10</v>
      </c>
      <c r="S1353" s="72">
        <f t="shared" si="724"/>
        <v>-2</v>
      </c>
      <c r="T1353" s="76">
        <f t="shared" si="724"/>
        <v>25</v>
      </c>
      <c r="U1353" s="72">
        <f t="shared" si="723"/>
        <v>24.117647058823529</v>
      </c>
    </row>
    <row r="1354" spans="1:21" ht="18" thickBot="1" x14ac:dyDescent="0.25">
      <c r="A1354" s="81">
        <v>9</v>
      </c>
      <c r="B1354" s="85" t="s">
        <v>53</v>
      </c>
      <c r="C1354" s="99">
        <f t="shared" si="724"/>
        <v>21</v>
      </c>
      <c r="D1354" s="99">
        <f t="shared" si="724"/>
        <v>12</v>
      </c>
      <c r="E1354" s="99">
        <f t="shared" si="724"/>
        <v>6</v>
      </c>
      <c r="F1354" s="99">
        <f t="shared" si="724"/>
        <v>7</v>
      </c>
      <c r="G1354" s="99">
        <f t="shared" si="724"/>
        <v>-3</v>
      </c>
      <c r="H1354" s="72">
        <f t="shared" si="724"/>
        <v>7</v>
      </c>
      <c r="I1354" s="72">
        <f t="shared" si="724"/>
        <v>6</v>
      </c>
      <c r="J1354" s="72">
        <f t="shared" si="724"/>
        <v>10</v>
      </c>
      <c r="K1354" s="72">
        <f t="shared" si="724"/>
        <v>8</v>
      </c>
      <c r="L1354" s="72">
        <f t="shared" si="724"/>
        <v>-18</v>
      </c>
      <c r="M1354" s="72">
        <f t="shared" si="724"/>
        <v>12</v>
      </c>
      <c r="N1354" s="72">
        <f t="shared" si="724"/>
        <v>18</v>
      </c>
      <c r="O1354" s="72">
        <f t="shared" si="724"/>
        <v>14</v>
      </c>
      <c r="P1354" s="72">
        <f t="shared" si="724"/>
        <v>14</v>
      </c>
      <c r="Q1354" s="72">
        <f t="shared" si="724"/>
        <v>9</v>
      </c>
      <c r="R1354" s="72">
        <f t="shared" si="724"/>
        <v>15</v>
      </c>
      <c r="S1354" s="72">
        <f t="shared" si="724"/>
        <v>14</v>
      </c>
      <c r="T1354" s="76">
        <f t="shared" si="724"/>
        <v>12</v>
      </c>
      <c r="U1354" s="72">
        <f t="shared" si="723"/>
        <v>8.9411764705882355</v>
      </c>
    </row>
    <row r="1355" spans="1:21" ht="18" thickBot="1" x14ac:dyDescent="0.25">
      <c r="A1355" s="81">
        <v>10</v>
      </c>
      <c r="B1355" s="85" t="s">
        <v>53</v>
      </c>
      <c r="C1355" s="99">
        <f t="shared" si="724"/>
        <v>13</v>
      </c>
      <c r="D1355" s="99">
        <f t="shared" si="724"/>
        <v>7</v>
      </c>
      <c r="E1355" s="99">
        <f t="shared" si="724"/>
        <v>11</v>
      </c>
      <c r="F1355" s="99">
        <f t="shared" si="724"/>
        <v>11</v>
      </c>
      <c r="G1355" s="99">
        <f t="shared" si="724"/>
        <v>16</v>
      </c>
      <c r="H1355" s="72">
        <f t="shared" si="724"/>
        <v>11</v>
      </c>
      <c r="I1355" s="72">
        <f t="shared" si="724"/>
        <v>9</v>
      </c>
      <c r="J1355" s="72">
        <f t="shared" si="724"/>
        <v>6</v>
      </c>
      <c r="K1355" s="72">
        <f t="shared" si="724"/>
        <v>10</v>
      </c>
      <c r="L1355" s="72">
        <f t="shared" si="724"/>
        <v>2</v>
      </c>
      <c r="M1355" s="72">
        <f t="shared" si="724"/>
        <v>16</v>
      </c>
      <c r="N1355" s="72">
        <f t="shared" si="724"/>
        <v>58</v>
      </c>
      <c r="O1355" s="72">
        <f t="shared" si="724"/>
        <v>20</v>
      </c>
      <c r="P1355" s="72">
        <f t="shared" si="724"/>
        <v>18</v>
      </c>
      <c r="Q1355" s="72">
        <f t="shared" si="724"/>
        <v>20</v>
      </c>
      <c r="R1355" s="72">
        <f t="shared" si="724"/>
        <v>11</v>
      </c>
      <c r="S1355" s="72">
        <f t="shared" si="724"/>
        <v>16</v>
      </c>
      <c r="T1355" s="76">
        <f t="shared" si="724"/>
        <v>8</v>
      </c>
      <c r="U1355" s="72">
        <f t="shared" si="723"/>
        <v>15</v>
      </c>
    </row>
    <row r="1356" spans="1:21" ht="18" thickBot="1" x14ac:dyDescent="0.25">
      <c r="A1356" s="81">
        <v>11</v>
      </c>
      <c r="B1356" s="85" t="s">
        <v>53</v>
      </c>
      <c r="C1356" s="99">
        <f t="shared" si="724"/>
        <v>4</v>
      </c>
      <c r="D1356" s="99">
        <f t="shared" si="724"/>
        <v>4</v>
      </c>
      <c r="E1356" s="99">
        <f t="shared" si="724"/>
        <v>9</v>
      </c>
      <c r="F1356" s="99">
        <f t="shared" si="724"/>
        <v>5</v>
      </c>
      <c r="G1356" s="99">
        <f t="shared" si="724"/>
        <v>9</v>
      </c>
      <c r="H1356" s="72">
        <f t="shared" si="724"/>
        <v>-16</v>
      </c>
      <c r="I1356" s="72">
        <f t="shared" si="724"/>
        <v>7</v>
      </c>
      <c r="J1356" s="72">
        <f t="shared" si="724"/>
        <v>4</v>
      </c>
      <c r="K1356" s="72">
        <f t="shared" si="724"/>
        <v>18</v>
      </c>
      <c r="L1356" s="72">
        <f t="shared" si="724"/>
        <v>6</v>
      </c>
      <c r="M1356" s="72">
        <f t="shared" si="724"/>
        <v>11</v>
      </c>
      <c r="N1356" s="72">
        <f t="shared" si="724"/>
        <v>14</v>
      </c>
      <c r="O1356" s="72">
        <f t="shared" si="724"/>
        <v>-7</v>
      </c>
      <c r="P1356" s="72">
        <f t="shared" si="724"/>
        <v>22</v>
      </c>
      <c r="Q1356" s="72">
        <f t="shared" si="724"/>
        <v>23</v>
      </c>
      <c r="R1356" s="72">
        <f t="shared" si="724"/>
        <v>10</v>
      </c>
      <c r="S1356" s="72">
        <f t="shared" si="724"/>
        <v>55</v>
      </c>
      <c r="T1356" s="76">
        <f t="shared" si="724"/>
        <v>15</v>
      </c>
      <c r="U1356" s="72">
        <f t="shared" si="723"/>
        <v>10.470588235294118</v>
      </c>
    </row>
    <row r="1357" spans="1:21" ht="18" thickBot="1" x14ac:dyDescent="0.25">
      <c r="A1357" s="81">
        <v>12</v>
      </c>
      <c r="B1357" s="85" t="s">
        <v>53</v>
      </c>
      <c r="C1357" s="99">
        <f t="shared" si="724"/>
        <v>2</v>
      </c>
      <c r="D1357" s="99">
        <f t="shared" si="724"/>
        <v>2</v>
      </c>
      <c r="E1357" s="99">
        <f t="shared" si="724"/>
        <v>3</v>
      </c>
      <c r="F1357" s="99">
        <f t="shared" si="724"/>
        <v>3</v>
      </c>
      <c r="G1357" s="99">
        <f t="shared" si="724"/>
        <v>7</v>
      </c>
      <c r="H1357" s="72">
        <f t="shared" si="724"/>
        <v>7</v>
      </c>
      <c r="I1357" s="72">
        <f t="shared" si="724"/>
        <v>7</v>
      </c>
      <c r="J1357" s="72">
        <f t="shared" si="724"/>
        <v>5</v>
      </c>
      <c r="K1357" s="72">
        <f t="shared" si="724"/>
        <v>7</v>
      </c>
      <c r="L1357" s="72">
        <f t="shared" si="724"/>
        <v>5</v>
      </c>
      <c r="M1357" s="72">
        <f t="shared" si="724"/>
        <v>4</v>
      </c>
      <c r="N1357" s="72">
        <f t="shared" si="724"/>
        <v>3</v>
      </c>
      <c r="O1357" s="72">
        <f t="shared" si="724"/>
        <v>5</v>
      </c>
      <c r="P1357" s="72">
        <f t="shared" si="724"/>
        <v>10</v>
      </c>
      <c r="Q1357" s="72">
        <f t="shared" si="724"/>
        <v>3</v>
      </c>
      <c r="R1357" s="72">
        <f t="shared" si="724"/>
        <v>0</v>
      </c>
      <c r="S1357" s="72">
        <f t="shared" si="724"/>
        <v>4</v>
      </c>
      <c r="T1357" s="76">
        <f t="shared" si="724"/>
        <v>-33</v>
      </c>
      <c r="U1357" s="72">
        <f t="shared" si="723"/>
        <v>4.5294117647058822</v>
      </c>
    </row>
    <row r="1358" spans="1:21" ht="18" thickBot="1" x14ac:dyDescent="0.25">
      <c r="A1358" s="84" t="s">
        <v>47</v>
      </c>
      <c r="B1358" s="85" t="s">
        <v>59</v>
      </c>
      <c r="C1358" s="95" t="s">
        <v>46</v>
      </c>
      <c r="D1358" s="95" t="s">
        <v>46</v>
      </c>
      <c r="E1358" s="95" t="s">
        <v>46</v>
      </c>
      <c r="F1358" s="99">
        <f t="shared" ref="F1358:T1358" si="725">B1316-F1320</f>
        <v>29</v>
      </c>
      <c r="G1358" s="99">
        <f t="shared" si="725"/>
        <v>33</v>
      </c>
      <c r="H1358" s="99">
        <f t="shared" si="725"/>
        <v>41</v>
      </c>
      <c r="I1358" s="99">
        <f t="shared" si="725"/>
        <v>26</v>
      </c>
      <c r="J1358" s="99">
        <f t="shared" si="725"/>
        <v>27</v>
      </c>
      <c r="K1358" s="99">
        <f t="shared" si="725"/>
        <v>16</v>
      </c>
      <c r="L1358" s="99">
        <f t="shared" si="725"/>
        <v>27</v>
      </c>
      <c r="M1358" s="99">
        <f t="shared" si="725"/>
        <v>35</v>
      </c>
      <c r="N1358" s="99">
        <f t="shared" si="725"/>
        <v>30</v>
      </c>
      <c r="O1358" s="99">
        <f t="shared" si="725"/>
        <v>38</v>
      </c>
      <c r="P1358" s="99">
        <f t="shared" si="725"/>
        <v>49</v>
      </c>
      <c r="Q1358" s="99">
        <f t="shared" si="725"/>
        <v>32</v>
      </c>
      <c r="R1358" s="99">
        <f t="shared" si="725"/>
        <v>39</v>
      </c>
      <c r="S1358" s="99">
        <f t="shared" si="725"/>
        <v>35</v>
      </c>
      <c r="T1358" s="100">
        <f t="shared" si="725"/>
        <v>28</v>
      </c>
      <c r="U1358" s="72">
        <f t="shared" si="723"/>
        <v>32.642857142857146</v>
      </c>
    </row>
    <row r="1359" spans="1:21" ht="18" thickBot="1" x14ac:dyDescent="0.25">
      <c r="A1359" s="84" t="s">
        <v>54</v>
      </c>
      <c r="B1359" s="85" t="s">
        <v>59</v>
      </c>
      <c r="C1359" s="95" t="s">
        <v>46</v>
      </c>
      <c r="D1359" s="95" t="s">
        <v>46</v>
      </c>
      <c r="E1359" s="95" t="s">
        <v>46</v>
      </c>
      <c r="F1359" s="95" t="s">
        <v>46</v>
      </c>
      <c r="G1359" s="99">
        <f t="shared" ref="G1359:T1359" si="726">B1322-G1327</f>
        <v>49</v>
      </c>
      <c r="H1359" s="99">
        <f t="shared" si="726"/>
        <v>45</v>
      </c>
      <c r="I1359" s="99">
        <f t="shared" si="726"/>
        <v>52</v>
      </c>
      <c r="J1359" s="99">
        <f t="shared" si="726"/>
        <v>47</v>
      </c>
      <c r="K1359" s="99">
        <f t="shared" si="726"/>
        <v>53</v>
      </c>
      <c r="L1359" s="99">
        <f t="shared" si="726"/>
        <v>56</v>
      </c>
      <c r="M1359" s="99">
        <f t="shared" si="726"/>
        <v>65</v>
      </c>
      <c r="N1359" s="99">
        <f t="shared" si="726"/>
        <v>36</v>
      </c>
      <c r="O1359" s="99">
        <f t="shared" si="726"/>
        <v>83</v>
      </c>
      <c r="P1359" s="99">
        <f t="shared" si="726"/>
        <v>90</v>
      </c>
      <c r="Q1359" s="99">
        <f t="shared" si="726"/>
        <v>83</v>
      </c>
      <c r="R1359" s="99">
        <f t="shared" si="726"/>
        <v>97</v>
      </c>
      <c r="S1359" s="99">
        <f t="shared" si="726"/>
        <v>74</v>
      </c>
      <c r="T1359" s="100">
        <f t="shared" si="726"/>
        <v>75</v>
      </c>
      <c r="U1359" s="72">
        <f t="shared" si="723"/>
        <v>63.846153846153847</v>
      </c>
    </row>
    <row r="1360" spans="1:21" ht="16" x14ac:dyDescent="0.2">
      <c r="A1360" s="32"/>
      <c r="B1360" s="33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</row>
    <row r="1361" spans="1:21" ht="16" x14ac:dyDescent="0.2">
      <c r="A1361" s="7" t="s">
        <v>145</v>
      </c>
      <c r="B1361" s="7"/>
      <c r="C1361" s="7"/>
      <c r="D1361" s="7"/>
      <c r="E1361" s="7"/>
      <c r="F1361" s="7"/>
      <c r="G1361" s="7"/>
      <c r="H1361" s="8"/>
      <c r="I1361" s="8"/>
      <c r="J1361" s="8"/>
      <c r="K1361" s="8"/>
      <c r="L1361" s="8"/>
      <c r="M1361" s="9"/>
    </row>
    <row r="1362" spans="1:21" ht="17" thickBot="1" x14ac:dyDescent="0.25">
      <c r="A1362" s="10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9"/>
    </row>
    <row r="1363" spans="1:21" ht="35" thickBot="1" x14ac:dyDescent="0.25">
      <c r="A1363" s="80" t="s">
        <v>44</v>
      </c>
      <c r="B1363" s="54" t="s">
        <v>0</v>
      </c>
      <c r="C1363" s="54" t="s">
        <v>1</v>
      </c>
      <c r="D1363" s="54" t="s">
        <v>2</v>
      </c>
      <c r="E1363" s="54" t="s">
        <v>3</v>
      </c>
      <c r="F1363" s="54" t="s">
        <v>4</v>
      </c>
      <c r="G1363" s="54" t="s">
        <v>5</v>
      </c>
      <c r="H1363" s="54" t="s">
        <v>6</v>
      </c>
      <c r="I1363" s="54" t="s">
        <v>7</v>
      </c>
      <c r="J1363" s="54" t="s">
        <v>8</v>
      </c>
      <c r="K1363" s="54" t="s">
        <v>9</v>
      </c>
      <c r="L1363" s="54" t="s">
        <v>10</v>
      </c>
      <c r="M1363" s="54" t="s">
        <v>66</v>
      </c>
      <c r="N1363" s="54" t="s">
        <v>75</v>
      </c>
      <c r="O1363" s="54" t="s">
        <v>76</v>
      </c>
      <c r="P1363" s="54" t="s">
        <v>77</v>
      </c>
      <c r="Q1363" s="54" t="s">
        <v>78</v>
      </c>
      <c r="R1363" s="54" t="s">
        <v>79</v>
      </c>
      <c r="S1363" s="54" t="s">
        <v>81</v>
      </c>
      <c r="T1363" s="54" t="s">
        <v>87</v>
      </c>
      <c r="U1363" s="80" t="s">
        <v>52</v>
      </c>
    </row>
    <row r="1364" spans="1:21" ht="18" thickBot="1" x14ac:dyDescent="0.25">
      <c r="A1364" s="81">
        <v>1</v>
      </c>
      <c r="B1364" s="94" t="s">
        <v>42</v>
      </c>
      <c r="C1364" s="83">
        <f t="shared" ref="C1364:T1375" si="727">(B1315-C1316)/B1315</f>
        <v>5.0505050505050509E-3</v>
      </c>
      <c r="D1364" s="83">
        <f t="shared" si="727"/>
        <v>-7.1065989847715741E-2</v>
      </c>
      <c r="E1364" s="83">
        <f t="shared" si="727"/>
        <v>1.4354066985645933E-2</v>
      </c>
      <c r="F1364" s="83">
        <f t="shared" si="727"/>
        <v>3.3653846153846152E-2</v>
      </c>
      <c r="G1364" s="83">
        <f t="shared" si="727"/>
        <v>0</v>
      </c>
      <c r="H1364" s="83">
        <f t="shared" si="727"/>
        <v>-1.4084507042253521E-2</v>
      </c>
      <c r="I1364" s="83">
        <f t="shared" si="727"/>
        <v>-4.716981132075472E-2</v>
      </c>
      <c r="J1364" s="83">
        <f t="shared" si="727"/>
        <v>-9.405940594059406E-2</v>
      </c>
      <c r="K1364" s="83">
        <f t="shared" si="727"/>
        <v>-2.7397260273972601E-2</v>
      </c>
      <c r="L1364" s="83">
        <f t="shared" si="727"/>
        <v>-7.8703703703703706E-2</v>
      </c>
      <c r="M1364" s="83">
        <f t="shared" si="727"/>
        <v>-6.363636363636363E-2</v>
      </c>
      <c r="N1364" s="83">
        <f t="shared" si="727"/>
        <v>-5.2631578947368418E-2</v>
      </c>
      <c r="O1364" s="83">
        <f t="shared" si="727"/>
        <v>-0.12272727272727273</v>
      </c>
      <c r="P1364" s="83">
        <f t="shared" si="727"/>
        <v>0</v>
      </c>
      <c r="Q1364" s="83">
        <f t="shared" si="727"/>
        <v>-2.8571428571428571E-2</v>
      </c>
      <c r="R1364" s="83">
        <f t="shared" si="727"/>
        <v>-7.8341013824884786E-2</v>
      </c>
      <c r="S1364" s="83">
        <f t="shared" si="727"/>
        <v>-9.2682926829268292E-2</v>
      </c>
      <c r="T1364" s="109">
        <f t="shared" si="727"/>
        <v>-1.8691588785046728E-2</v>
      </c>
      <c r="U1364" s="44">
        <f t="shared" ref="U1364:U1379" si="728">_xlfn.AGGREGATE(1,6,C1364:S1364)</f>
        <v>-4.2236049675034332E-2</v>
      </c>
    </row>
    <row r="1365" spans="1:21" ht="18" thickBot="1" x14ac:dyDescent="0.25">
      <c r="A1365" s="81">
        <v>2</v>
      </c>
      <c r="B1365" s="94" t="s">
        <v>42</v>
      </c>
      <c r="C1365" s="83">
        <f t="shared" si="727"/>
        <v>2.5510204081632654E-2</v>
      </c>
      <c r="D1365" s="83">
        <f t="shared" si="727"/>
        <v>5.5837563451776651E-2</v>
      </c>
      <c r="E1365" s="83">
        <f t="shared" si="727"/>
        <v>6.6350710900473939E-2</v>
      </c>
      <c r="F1365" s="83">
        <f t="shared" si="727"/>
        <v>2.9126213592233011E-2</v>
      </c>
      <c r="G1365" s="83">
        <f t="shared" si="727"/>
        <v>3.9800995024875621E-2</v>
      </c>
      <c r="H1365" s="83">
        <f t="shared" si="727"/>
        <v>5.6603773584905662E-2</v>
      </c>
      <c r="I1365" s="83">
        <f t="shared" si="727"/>
        <v>1.8518518518518517E-2</v>
      </c>
      <c r="J1365" s="83">
        <f t="shared" si="727"/>
        <v>3.1531531531531529E-2</v>
      </c>
      <c r="K1365" s="83">
        <f t="shared" si="727"/>
        <v>4.5248868778280542E-2</v>
      </c>
      <c r="L1365" s="83">
        <f t="shared" si="727"/>
        <v>5.3333333333333337E-2</v>
      </c>
      <c r="M1365" s="83">
        <f t="shared" si="727"/>
        <v>7.2961373390557943E-2</v>
      </c>
      <c r="N1365" s="83">
        <f t="shared" si="727"/>
        <v>2.564102564102564E-2</v>
      </c>
      <c r="O1365" s="83">
        <f t="shared" si="727"/>
        <v>4.0909090909090909E-2</v>
      </c>
      <c r="P1365" s="83">
        <f t="shared" si="727"/>
        <v>5.2631578947368418E-2</v>
      </c>
      <c r="Q1365" s="83">
        <f t="shared" si="727"/>
        <v>-1.8433179723502304E-2</v>
      </c>
      <c r="R1365" s="83">
        <f t="shared" si="727"/>
        <v>0</v>
      </c>
      <c r="S1365" s="83">
        <f t="shared" si="727"/>
        <v>7.2649572649572655E-2</v>
      </c>
      <c r="T1365" s="109">
        <f t="shared" si="727"/>
        <v>3.125E-2</v>
      </c>
      <c r="U1365" s="44">
        <f t="shared" si="728"/>
        <v>3.9307127918333795E-2</v>
      </c>
    </row>
    <row r="1366" spans="1:21" ht="18" thickBot="1" x14ac:dyDescent="0.25">
      <c r="A1366" s="81">
        <v>3</v>
      </c>
      <c r="B1366" s="94" t="s">
        <v>42</v>
      </c>
      <c r="C1366" s="83">
        <f t="shared" si="727"/>
        <v>9.0425531914893623E-2</v>
      </c>
      <c r="D1366" s="83">
        <f t="shared" si="727"/>
        <v>3.1413612565445025E-2</v>
      </c>
      <c r="E1366" s="83">
        <f t="shared" si="727"/>
        <v>2.6881720430107527E-2</v>
      </c>
      <c r="F1366" s="83">
        <f t="shared" si="727"/>
        <v>4.060913705583756E-2</v>
      </c>
      <c r="G1366" s="83">
        <f t="shared" si="727"/>
        <v>5.5E-2</v>
      </c>
      <c r="H1366" s="83">
        <f t="shared" si="727"/>
        <v>3.6269430051813469E-2</v>
      </c>
      <c r="I1366" s="83">
        <f t="shared" si="727"/>
        <v>-5.0000000000000001E-3</v>
      </c>
      <c r="J1366" s="83">
        <f t="shared" si="727"/>
        <v>9.433962264150943E-3</v>
      </c>
      <c r="K1366" s="83">
        <f t="shared" si="727"/>
        <v>5.5813953488372092E-2</v>
      </c>
      <c r="L1366" s="83">
        <f t="shared" si="727"/>
        <v>2.3696682464454975E-2</v>
      </c>
      <c r="M1366" s="83">
        <f t="shared" si="727"/>
        <v>2.3474178403755867E-2</v>
      </c>
      <c r="N1366" s="83">
        <f t="shared" si="727"/>
        <v>6.0185185185185182E-2</v>
      </c>
      <c r="O1366" s="83">
        <f t="shared" si="727"/>
        <v>5.701754385964912E-2</v>
      </c>
      <c r="P1366" s="83">
        <f t="shared" si="727"/>
        <v>7.1090047393364927E-2</v>
      </c>
      <c r="Q1366" s="83">
        <f t="shared" si="727"/>
        <v>4.2735042735042736E-2</v>
      </c>
      <c r="R1366" s="83">
        <f t="shared" si="727"/>
        <v>4.5248868778280542E-2</v>
      </c>
      <c r="S1366" s="83">
        <f t="shared" si="727"/>
        <v>5.5555555555555552E-2</v>
      </c>
      <c r="T1366" s="109">
        <f t="shared" si="727"/>
        <v>1.8433179723502304E-2</v>
      </c>
      <c r="U1366" s="44">
        <f t="shared" si="728"/>
        <v>4.2344144243877002E-2</v>
      </c>
    </row>
    <row r="1367" spans="1:21" ht="18" thickBot="1" x14ac:dyDescent="0.25">
      <c r="A1367" s="81">
        <v>4</v>
      </c>
      <c r="B1367" s="94" t="s">
        <v>42</v>
      </c>
      <c r="C1367" s="83">
        <f t="shared" si="727"/>
        <v>5.434782608695652E-2</v>
      </c>
      <c r="D1367" s="83">
        <f t="shared" si="727"/>
        <v>-1.1695906432748537E-2</v>
      </c>
      <c r="E1367" s="83">
        <f t="shared" si="727"/>
        <v>6.4864864864864868E-2</v>
      </c>
      <c r="F1367" s="83">
        <f t="shared" si="727"/>
        <v>6.0773480662983423E-2</v>
      </c>
      <c r="G1367" s="83">
        <f t="shared" si="727"/>
        <v>6.8783068783068779E-2</v>
      </c>
      <c r="H1367" s="83">
        <f t="shared" si="727"/>
        <v>4.7619047619047616E-2</v>
      </c>
      <c r="I1367" s="83">
        <f t="shared" si="727"/>
        <v>6.4516129032258063E-2</v>
      </c>
      <c r="J1367" s="83">
        <f t="shared" si="727"/>
        <v>4.9751243781094526E-3</v>
      </c>
      <c r="K1367" s="83">
        <f t="shared" si="727"/>
        <v>6.6666666666666666E-2</v>
      </c>
      <c r="L1367" s="83">
        <f t="shared" si="727"/>
        <v>1.4778325123152709E-2</v>
      </c>
      <c r="M1367" s="83">
        <f t="shared" si="727"/>
        <v>4.3689320388349516E-2</v>
      </c>
      <c r="N1367" s="83">
        <f t="shared" si="727"/>
        <v>6.25E-2</v>
      </c>
      <c r="O1367" s="83">
        <f t="shared" si="727"/>
        <v>4.4334975369458129E-2</v>
      </c>
      <c r="P1367" s="83">
        <f t="shared" si="727"/>
        <v>4.6511627906976744E-2</v>
      </c>
      <c r="Q1367" s="83">
        <f t="shared" si="727"/>
        <v>6.1224489795918366E-2</v>
      </c>
      <c r="R1367" s="83">
        <f t="shared" si="727"/>
        <v>3.5714285714285712E-2</v>
      </c>
      <c r="S1367" s="83">
        <f t="shared" si="727"/>
        <v>3.7914691943127965E-2</v>
      </c>
      <c r="T1367" s="109">
        <f t="shared" si="727"/>
        <v>1.9607843137254902E-2</v>
      </c>
      <c r="U1367" s="44">
        <f t="shared" si="728"/>
        <v>4.5148118700145637E-2</v>
      </c>
    </row>
    <row r="1368" spans="1:21" ht="18" thickBot="1" x14ac:dyDescent="0.25">
      <c r="A1368" s="81">
        <v>5</v>
      </c>
      <c r="B1368" s="94" t="s">
        <v>42</v>
      </c>
      <c r="C1368" s="83">
        <f t="shared" si="727"/>
        <v>3.6809815950920248E-2</v>
      </c>
      <c r="D1368" s="83">
        <f t="shared" si="727"/>
        <v>4.5977011494252873E-2</v>
      </c>
      <c r="E1368" s="83">
        <f t="shared" si="727"/>
        <v>9.8265895953757232E-2</v>
      </c>
      <c r="F1368" s="83">
        <f t="shared" si="727"/>
        <v>3.4682080924855488E-2</v>
      </c>
      <c r="G1368" s="83">
        <f t="shared" si="727"/>
        <v>3.5294117647058823E-2</v>
      </c>
      <c r="H1368" s="83">
        <f t="shared" si="727"/>
        <v>3.4090909090909088E-2</v>
      </c>
      <c r="I1368" s="83">
        <f t="shared" si="727"/>
        <v>0</v>
      </c>
      <c r="J1368" s="83">
        <f t="shared" si="727"/>
        <v>0</v>
      </c>
      <c r="K1368" s="83">
        <f t="shared" si="727"/>
        <v>0.02</v>
      </c>
      <c r="L1368" s="83">
        <f t="shared" si="727"/>
        <v>3.5714285714285712E-2</v>
      </c>
      <c r="M1368" s="83">
        <f t="shared" si="727"/>
        <v>6.5000000000000002E-2</v>
      </c>
      <c r="N1368" s="83">
        <f t="shared" si="727"/>
        <v>3.0456852791878174E-2</v>
      </c>
      <c r="O1368" s="83">
        <f t="shared" si="727"/>
        <v>4.1025641025641026E-2</v>
      </c>
      <c r="P1368" s="83">
        <f t="shared" si="727"/>
        <v>5.1546391752577317E-2</v>
      </c>
      <c r="Q1368" s="83">
        <f t="shared" si="727"/>
        <v>1.4634146341463415E-2</v>
      </c>
      <c r="R1368" s="83">
        <f t="shared" si="727"/>
        <v>1.6304347826086956E-2</v>
      </c>
      <c r="S1368" s="83">
        <f t="shared" si="727"/>
        <v>1.8518518518518517E-2</v>
      </c>
      <c r="T1368" s="109">
        <f t="shared" si="727"/>
        <v>6.8965517241379309E-2</v>
      </c>
      <c r="U1368" s="44">
        <f t="shared" si="728"/>
        <v>3.401882441365911E-2</v>
      </c>
    </row>
    <row r="1369" spans="1:21" ht="18" thickBot="1" x14ac:dyDescent="0.25">
      <c r="A1369" s="81">
        <v>6</v>
      </c>
      <c r="B1369" s="94" t="s">
        <v>42</v>
      </c>
      <c r="C1369" s="83">
        <f t="shared" si="727"/>
        <v>-0.1310344827586207</v>
      </c>
      <c r="D1369" s="83">
        <f t="shared" si="727"/>
        <v>-0.10191082802547771</v>
      </c>
      <c r="E1369" s="83">
        <f t="shared" si="727"/>
        <v>-0.13253012048192772</v>
      </c>
      <c r="F1369" s="83">
        <f t="shared" si="727"/>
        <v>-0.14102564102564102</v>
      </c>
      <c r="G1369" s="83">
        <f t="shared" si="727"/>
        <v>-0.26946107784431139</v>
      </c>
      <c r="H1369" s="83">
        <f t="shared" si="727"/>
        <v>-0.14634146341463414</v>
      </c>
      <c r="I1369" s="83">
        <f t="shared" si="727"/>
        <v>-0.28235294117647058</v>
      </c>
      <c r="J1369" s="83">
        <f t="shared" si="727"/>
        <v>-0.23333333333333334</v>
      </c>
      <c r="K1369" s="83">
        <f t="shared" si="727"/>
        <v>-0.32758620689655171</v>
      </c>
      <c r="L1369" s="83">
        <f t="shared" si="727"/>
        <v>-0.2857142857142857</v>
      </c>
      <c r="M1369" s="83">
        <f t="shared" si="727"/>
        <v>-0.14285714285714285</v>
      </c>
      <c r="N1369" s="83">
        <f t="shared" si="727"/>
        <v>-0.28342245989304815</v>
      </c>
      <c r="O1369" s="83">
        <f t="shared" si="727"/>
        <v>-0.21989528795811519</v>
      </c>
      <c r="P1369" s="83">
        <f t="shared" si="727"/>
        <v>-0.21925133689839571</v>
      </c>
      <c r="Q1369" s="83">
        <f t="shared" si="727"/>
        <v>-0.28260869565217389</v>
      </c>
      <c r="R1369" s="83">
        <f t="shared" si="727"/>
        <v>-0.22772277227722773</v>
      </c>
      <c r="S1369" s="83">
        <f t="shared" si="727"/>
        <v>-0.29281767955801102</v>
      </c>
      <c r="T1369" s="109">
        <f t="shared" si="727"/>
        <v>-0.22169811320754718</v>
      </c>
      <c r="U1369" s="44">
        <f t="shared" si="728"/>
        <v>-0.21881563269208049</v>
      </c>
    </row>
    <row r="1370" spans="1:21" ht="18" thickBot="1" x14ac:dyDescent="0.25">
      <c r="A1370" s="81">
        <v>7</v>
      </c>
      <c r="B1370" s="94" t="s">
        <v>42</v>
      </c>
      <c r="C1370" s="83">
        <f t="shared" si="727"/>
        <v>5.9880239520958084E-2</v>
      </c>
      <c r="D1370" s="83">
        <f t="shared" si="727"/>
        <v>3.6585365853658534E-2</v>
      </c>
      <c r="E1370" s="83">
        <f t="shared" si="727"/>
        <v>2.8901734104046242E-2</v>
      </c>
      <c r="F1370" s="83">
        <f t="shared" si="727"/>
        <v>4.2553191489361701E-2</v>
      </c>
      <c r="G1370" s="83">
        <f t="shared" si="727"/>
        <v>4.49438202247191E-2</v>
      </c>
      <c r="H1370" s="83">
        <f t="shared" si="727"/>
        <v>2.8301886792452831E-2</v>
      </c>
      <c r="I1370" s="83">
        <f t="shared" si="727"/>
        <v>7.9787234042553196E-2</v>
      </c>
      <c r="J1370" s="83">
        <f t="shared" si="727"/>
        <v>9.1743119266055051E-3</v>
      </c>
      <c r="K1370" s="83">
        <f t="shared" si="727"/>
        <v>3.1531531531531529E-2</v>
      </c>
      <c r="L1370" s="83">
        <f t="shared" si="727"/>
        <v>6.4935064935064929E-2</v>
      </c>
      <c r="M1370" s="83">
        <f t="shared" si="727"/>
        <v>4.3650793650793648E-2</v>
      </c>
      <c r="N1370" s="83">
        <f t="shared" si="727"/>
        <v>2.7777777777777776E-2</v>
      </c>
      <c r="O1370" s="83">
        <f t="shared" si="727"/>
        <v>4.1666666666666664E-2</v>
      </c>
      <c r="P1370" s="83">
        <f t="shared" si="727"/>
        <v>1.2875536480686695E-2</v>
      </c>
      <c r="Q1370" s="83">
        <f t="shared" si="727"/>
        <v>6.5789473684210523E-2</v>
      </c>
      <c r="R1370" s="83">
        <f t="shared" si="727"/>
        <v>0</v>
      </c>
      <c r="S1370" s="83">
        <f t="shared" si="727"/>
        <v>1.6129032258064516E-2</v>
      </c>
      <c r="T1370" s="109">
        <f t="shared" si="727"/>
        <v>2.9914529914529916E-2</v>
      </c>
      <c r="U1370" s="44">
        <f t="shared" si="728"/>
        <v>3.7322568290538323E-2</v>
      </c>
    </row>
    <row r="1371" spans="1:21" ht="18" thickBot="1" x14ac:dyDescent="0.25">
      <c r="A1371" s="81">
        <v>8</v>
      </c>
      <c r="B1371" s="94" t="s">
        <v>42</v>
      </c>
      <c r="C1371" s="83">
        <f t="shared" si="727"/>
        <v>9.2105263157894732E-2</v>
      </c>
      <c r="D1371" s="83">
        <f t="shared" si="727"/>
        <v>7.6433121019108277E-2</v>
      </c>
      <c r="E1371" s="83">
        <f t="shared" si="727"/>
        <v>0.24050632911392406</v>
      </c>
      <c r="F1371" s="83">
        <f t="shared" si="727"/>
        <v>0.16071428571428573</v>
      </c>
      <c r="G1371" s="83">
        <f t="shared" si="727"/>
        <v>0.14444444444444443</v>
      </c>
      <c r="H1371" s="83">
        <f t="shared" si="727"/>
        <v>0.12352941176470589</v>
      </c>
      <c r="I1371" s="83">
        <f t="shared" si="727"/>
        <v>0.16990291262135923</v>
      </c>
      <c r="J1371" s="83">
        <f t="shared" si="727"/>
        <v>6.9364161849710976E-2</v>
      </c>
      <c r="K1371" s="83">
        <f t="shared" si="727"/>
        <v>0.30555555555555558</v>
      </c>
      <c r="L1371" s="83">
        <f t="shared" si="727"/>
        <v>7.9069767441860464E-2</v>
      </c>
      <c r="M1371" s="83">
        <f t="shared" si="727"/>
        <v>9.2592592592592587E-2</v>
      </c>
      <c r="N1371" s="83">
        <f t="shared" si="727"/>
        <v>0.17427385892116182</v>
      </c>
      <c r="O1371" s="83">
        <f t="shared" si="727"/>
        <v>0.12380952380952381</v>
      </c>
      <c r="P1371" s="83">
        <f t="shared" si="727"/>
        <v>0.14347826086956522</v>
      </c>
      <c r="Q1371" s="83">
        <f t="shared" si="727"/>
        <v>5.6521739130434782E-2</v>
      </c>
      <c r="R1371" s="83">
        <f t="shared" si="727"/>
        <v>4.6948356807511735E-2</v>
      </c>
      <c r="S1371" s="83">
        <f t="shared" si="727"/>
        <v>-8.4745762711864406E-3</v>
      </c>
      <c r="T1371" s="109">
        <f t="shared" si="727"/>
        <v>0.10245901639344263</v>
      </c>
      <c r="U1371" s="44">
        <f t="shared" si="728"/>
        <v>0.12298676520837958</v>
      </c>
    </row>
    <row r="1372" spans="1:21" ht="18" thickBot="1" x14ac:dyDescent="0.25">
      <c r="A1372" s="81">
        <v>9</v>
      </c>
      <c r="B1372" s="94" t="s">
        <v>42</v>
      </c>
      <c r="C1372" s="83">
        <f t="shared" si="727"/>
        <v>0.1721311475409836</v>
      </c>
      <c r="D1372" s="83">
        <f t="shared" si="727"/>
        <v>8.6956521739130432E-2</v>
      </c>
      <c r="E1372" s="83">
        <f t="shared" si="727"/>
        <v>4.1379310344827586E-2</v>
      </c>
      <c r="F1372" s="83">
        <f t="shared" si="727"/>
        <v>5.8333333333333334E-2</v>
      </c>
      <c r="G1372" s="83">
        <f t="shared" si="727"/>
        <v>-2.1276595744680851E-2</v>
      </c>
      <c r="H1372" s="83">
        <f t="shared" si="727"/>
        <v>4.5454545454545456E-2</v>
      </c>
      <c r="I1372" s="83">
        <f t="shared" si="727"/>
        <v>4.0268456375838924E-2</v>
      </c>
      <c r="J1372" s="83">
        <f t="shared" si="727"/>
        <v>5.8479532163742687E-2</v>
      </c>
      <c r="K1372" s="83">
        <f t="shared" si="727"/>
        <v>4.9689440993788817E-2</v>
      </c>
      <c r="L1372" s="83">
        <f t="shared" si="727"/>
        <v>-0.12</v>
      </c>
      <c r="M1372" s="83">
        <f t="shared" si="727"/>
        <v>6.0606060606060608E-2</v>
      </c>
      <c r="N1372" s="83">
        <f t="shared" si="727"/>
        <v>9.1836734693877556E-2</v>
      </c>
      <c r="O1372" s="83">
        <f t="shared" si="727"/>
        <v>7.0351758793969849E-2</v>
      </c>
      <c r="P1372" s="83">
        <f t="shared" si="727"/>
        <v>7.6086956521739135E-2</v>
      </c>
      <c r="Q1372" s="83">
        <f t="shared" si="727"/>
        <v>4.5685279187817257E-2</v>
      </c>
      <c r="R1372" s="83">
        <f t="shared" si="727"/>
        <v>6.9124423963133647E-2</v>
      </c>
      <c r="S1372" s="83">
        <f t="shared" si="727"/>
        <v>6.8965517241379309E-2</v>
      </c>
      <c r="T1372" s="109">
        <f t="shared" si="727"/>
        <v>5.0420168067226892E-2</v>
      </c>
      <c r="U1372" s="44">
        <f t="shared" si="728"/>
        <v>5.2592495482911034E-2</v>
      </c>
    </row>
    <row r="1373" spans="1:21" ht="18" thickBot="1" x14ac:dyDescent="0.25">
      <c r="A1373" s="81">
        <v>10</v>
      </c>
      <c r="B1373" s="94" t="s">
        <v>42</v>
      </c>
      <c r="C1373" s="83">
        <f t="shared" si="727"/>
        <v>0.13829787234042554</v>
      </c>
      <c r="D1373" s="83">
        <f t="shared" si="727"/>
        <v>6.9306930693069313E-2</v>
      </c>
      <c r="E1373" s="83">
        <f t="shared" si="727"/>
        <v>8.7301587301587297E-2</v>
      </c>
      <c r="F1373" s="83">
        <f t="shared" si="727"/>
        <v>7.9136690647482008E-2</v>
      </c>
      <c r="G1373" s="83">
        <f t="shared" si="727"/>
        <v>0.1415929203539823</v>
      </c>
      <c r="H1373" s="83">
        <f t="shared" si="727"/>
        <v>7.6388888888888895E-2</v>
      </c>
      <c r="I1373" s="83">
        <f t="shared" si="727"/>
        <v>6.1224489795918366E-2</v>
      </c>
      <c r="J1373" s="83">
        <f t="shared" si="727"/>
        <v>4.195804195804196E-2</v>
      </c>
      <c r="K1373" s="83">
        <f t="shared" si="727"/>
        <v>6.2111801242236024E-2</v>
      </c>
      <c r="L1373" s="83">
        <f t="shared" si="727"/>
        <v>1.3071895424836602E-2</v>
      </c>
      <c r="M1373" s="83">
        <f t="shared" si="727"/>
        <v>9.5238095238095233E-2</v>
      </c>
      <c r="N1373" s="83">
        <f t="shared" si="727"/>
        <v>0.31182795698924731</v>
      </c>
      <c r="O1373" s="83">
        <f t="shared" si="727"/>
        <v>0.11235955056179775</v>
      </c>
      <c r="P1373" s="83">
        <f t="shared" si="727"/>
        <v>9.7297297297297303E-2</v>
      </c>
      <c r="Q1373" s="83">
        <f t="shared" si="727"/>
        <v>0.11764705882352941</v>
      </c>
      <c r="R1373" s="83">
        <f t="shared" si="727"/>
        <v>5.8510638297872342E-2</v>
      </c>
      <c r="S1373" s="83">
        <f t="shared" si="727"/>
        <v>7.9207920792079209E-2</v>
      </c>
      <c r="T1373" s="109">
        <f t="shared" si="727"/>
        <v>4.2328042328042326E-2</v>
      </c>
      <c r="U1373" s="44">
        <f t="shared" si="728"/>
        <v>9.6616449214493347E-2</v>
      </c>
    </row>
    <row r="1374" spans="1:21" ht="18" thickBot="1" x14ac:dyDescent="0.25">
      <c r="A1374" s="81">
        <v>11</v>
      </c>
      <c r="B1374" s="94" t="s">
        <v>42</v>
      </c>
      <c r="C1374" s="83">
        <f t="shared" si="727"/>
        <v>5.7142857142857141E-2</v>
      </c>
      <c r="D1374" s="83">
        <f t="shared" si="727"/>
        <v>4.9382716049382713E-2</v>
      </c>
      <c r="E1374" s="83">
        <f t="shared" si="727"/>
        <v>9.5744680851063829E-2</v>
      </c>
      <c r="F1374" s="83">
        <f t="shared" si="727"/>
        <v>4.3478260869565216E-2</v>
      </c>
      <c r="G1374" s="83">
        <f t="shared" si="727"/>
        <v>7.03125E-2</v>
      </c>
      <c r="H1374" s="83">
        <f t="shared" si="727"/>
        <v>-0.16494845360824742</v>
      </c>
      <c r="I1374" s="83">
        <f t="shared" si="727"/>
        <v>5.2631578947368418E-2</v>
      </c>
      <c r="J1374" s="83">
        <f t="shared" si="727"/>
        <v>2.8985507246376812E-2</v>
      </c>
      <c r="K1374" s="83">
        <f t="shared" si="727"/>
        <v>0.13138686131386862</v>
      </c>
      <c r="L1374" s="83">
        <f t="shared" si="727"/>
        <v>3.9735099337748346E-2</v>
      </c>
      <c r="M1374" s="83">
        <f t="shared" si="727"/>
        <v>7.2847682119205295E-2</v>
      </c>
      <c r="N1374" s="83">
        <f t="shared" si="727"/>
        <v>9.2105263157894732E-2</v>
      </c>
      <c r="O1374" s="83">
        <f t="shared" si="727"/>
        <v>-5.46875E-2</v>
      </c>
      <c r="P1374" s="83">
        <f t="shared" si="727"/>
        <v>0.13924050632911392</v>
      </c>
      <c r="Q1374" s="83">
        <f t="shared" si="727"/>
        <v>0.1377245508982036</v>
      </c>
      <c r="R1374" s="83">
        <f t="shared" si="727"/>
        <v>6.6666666666666666E-2</v>
      </c>
      <c r="S1374" s="83">
        <f t="shared" si="727"/>
        <v>0.31073446327683618</v>
      </c>
      <c r="T1374" s="109">
        <f t="shared" si="727"/>
        <v>8.0645161290322578E-2</v>
      </c>
      <c r="U1374" s="44">
        <f t="shared" si="728"/>
        <v>6.8734308270464936E-2</v>
      </c>
    </row>
    <row r="1375" spans="1:21" ht="18" thickBot="1" x14ac:dyDescent="0.25">
      <c r="A1375" s="81">
        <v>12</v>
      </c>
      <c r="B1375" s="94" t="s">
        <v>42</v>
      </c>
      <c r="C1375" s="83">
        <f t="shared" si="727"/>
        <v>3.2786885245901641E-2</v>
      </c>
      <c r="D1375" s="83">
        <f t="shared" si="727"/>
        <v>3.0303030303030304E-2</v>
      </c>
      <c r="E1375" s="83">
        <f t="shared" si="727"/>
        <v>3.896103896103896E-2</v>
      </c>
      <c r="F1375" s="83">
        <f t="shared" si="727"/>
        <v>3.5294117647058823E-2</v>
      </c>
      <c r="G1375" s="83">
        <f t="shared" si="727"/>
        <v>6.363636363636363E-2</v>
      </c>
      <c r="H1375" s="83">
        <f t="shared" si="727"/>
        <v>5.8823529411764705E-2</v>
      </c>
      <c r="I1375" s="83">
        <f t="shared" si="727"/>
        <v>6.1946902654867256E-2</v>
      </c>
      <c r="J1375" s="83">
        <f t="shared" si="727"/>
        <v>3.968253968253968E-2</v>
      </c>
      <c r="K1375" s="83">
        <f t="shared" si="727"/>
        <v>5.2238805970149252E-2</v>
      </c>
      <c r="L1375" s="83">
        <f t="shared" si="727"/>
        <v>4.2016806722689079E-2</v>
      </c>
      <c r="M1375" s="83">
        <f t="shared" si="727"/>
        <v>2.7586206896551724E-2</v>
      </c>
      <c r="N1375" s="83">
        <f t="shared" si="727"/>
        <v>2.1428571428571429E-2</v>
      </c>
      <c r="O1375" s="83">
        <f t="shared" si="727"/>
        <v>3.6231884057971016E-2</v>
      </c>
      <c r="P1375" s="83">
        <f t="shared" si="727"/>
        <v>7.407407407407407E-2</v>
      </c>
      <c r="Q1375" s="83">
        <f t="shared" si="727"/>
        <v>2.2058823529411766E-2</v>
      </c>
      <c r="R1375" s="83">
        <f t="shared" si="727"/>
        <v>0</v>
      </c>
      <c r="S1375" s="83">
        <f t="shared" si="727"/>
        <v>2.8571428571428571E-2</v>
      </c>
      <c r="T1375" s="109">
        <f t="shared" si="727"/>
        <v>-0.27049180327868855</v>
      </c>
      <c r="U1375" s="44">
        <f t="shared" si="728"/>
        <v>3.9155353458435994E-2</v>
      </c>
    </row>
    <row r="1376" spans="1:21" ht="18" thickBot="1" x14ac:dyDescent="0.25">
      <c r="A1376" s="84" t="s">
        <v>47</v>
      </c>
      <c r="B1376" s="85" t="s">
        <v>57</v>
      </c>
      <c r="C1376" s="95" t="s">
        <v>46</v>
      </c>
      <c r="D1376" s="95" t="s">
        <v>46</v>
      </c>
      <c r="E1376" s="95" t="s">
        <v>46</v>
      </c>
      <c r="F1376" s="83">
        <f t="shared" ref="F1376:T1376" si="729">(B1316-F1320)/B1316</f>
        <v>0.14795918367346939</v>
      </c>
      <c r="G1376" s="83">
        <f t="shared" si="729"/>
        <v>0.16751269035532995</v>
      </c>
      <c r="H1376" s="83">
        <f t="shared" si="729"/>
        <v>0.19431279620853081</v>
      </c>
      <c r="I1376" s="83">
        <f t="shared" si="729"/>
        <v>0.12621359223300971</v>
      </c>
      <c r="J1376" s="83">
        <f t="shared" si="729"/>
        <v>0.13432835820895522</v>
      </c>
      <c r="K1376" s="83">
        <f t="shared" si="729"/>
        <v>7.5471698113207544E-2</v>
      </c>
      <c r="L1376" s="83">
        <f t="shared" si="729"/>
        <v>0.125</v>
      </c>
      <c r="M1376" s="83">
        <f t="shared" si="729"/>
        <v>0.15765765765765766</v>
      </c>
      <c r="N1376" s="83">
        <f t="shared" si="729"/>
        <v>0.13574660633484162</v>
      </c>
      <c r="O1376" s="83">
        <f t="shared" si="729"/>
        <v>0.16888888888888889</v>
      </c>
      <c r="P1376" s="83">
        <f t="shared" si="729"/>
        <v>0.21030042918454936</v>
      </c>
      <c r="Q1376" s="83">
        <f t="shared" si="729"/>
        <v>0.13675213675213677</v>
      </c>
      <c r="R1376" s="83">
        <f t="shared" si="729"/>
        <v>0.17727272727272728</v>
      </c>
      <c r="S1376" s="83">
        <f t="shared" si="729"/>
        <v>0.1417004048582996</v>
      </c>
      <c r="T1376" s="109">
        <f t="shared" si="729"/>
        <v>0.12903225806451613</v>
      </c>
      <c r="U1376" s="44">
        <f t="shared" si="728"/>
        <v>0.14993694069582883</v>
      </c>
    </row>
    <row r="1377" spans="1:21" ht="35" thickBot="1" x14ac:dyDescent="0.25">
      <c r="A1377" s="84" t="s">
        <v>48</v>
      </c>
      <c r="B1377" s="85"/>
      <c r="C1377" s="86"/>
      <c r="D1377" s="86"/>
      <c r="E1377" s="86"/>
      <c r="F1377" s="86"/>
      <c r="G1377" s="86"/>
      <c r="H1377" s="86"/>
      <c r="I1377" s="86"/>
      <c r="J1377" s="86">
        <f t="shared" ref="J1377:T1377" si="730">AVERAGE(F1376:J1376)</f>
        <v>0.15406532413585899</v>
      </c>
      <c r="K1377" s="86">
        <f t="shared" si="730"/>
        <v>0.13956782702380663</v>
      </c>
      <c r="L1377" s="86">
        <f t="shared" si="730"/>
        <v>0.13106528895274067</v>
      </c>
      <c r="M1377" s="86">
        <f t="shared" si="730"/>
        <v>0.12373426124256603</v>
      </c>
      <c r="N1377" s="86">
        <f t="shared" si="730"/>
        <v>0.1256408640629324</v>
      </c>
      <c r="O1377" s="86">
        <f t="shared" si="730"/>
        <v>0.13255297019891915</v>
      </c>
      <c r="P1377" s="86">
        <f t="shared" si="730"/>
        <v>0.15951871641318752</v>
      </c>
      <c r="Q1377" s="86">
        <f t="shared" si="730"/>
        <v>0.16186914376361489</v>
      </c>
      <c r="R1377" s="86">
        <f t="shared" si="730"/>
        <v>0.16579215768662875</v>
      </c>
      <c r="S1377" s="86">
        <f t="shared" si="730"/>
        <v>0.16698291739132037</v>
      </c>
      <c r="T1377" s="109">
        <f t="shared" si="730"/>
        <v>0.15901159122644581</v>
      </c>
      <c r="U1377" s="44">
        <f t="shared" si="728"/>
        <v>0.14607894708715755</v>
      </c>
    </row>
    <row r="1378" spans="1:21" ht="18" thickBot="1" x14ac:dyDescent="0.25">
      <c r="A1378" s="84" t="s">
        <v>54</v>
      </c>
      <c r="B1378" s="85" t="s">
        <v>57</v>
      </c>
      <c r="C1378" s="95" t="s">
        <v>46</v>
      </c>
      <c r="D1378" s="95" t="s">
        <v>46</v>
      </c>
      <c r="E1378" s="95" t="s">
        <v>46</v>
      </c>
      <c r="F1378" s="95" t="s">
        <v>46</v>
      </c>
      <c r="G1378" s="103">
        <f t="shared" ref="G1378:T1378" si="731">(B1322-G1327)/B1322</f>
        <v>0.32236842105263158</v>
      </c>
      <c r="H1378" s="103">
        <f t="shared" si="731"/>
        <v>0.28662420382165604</v>
      </c>
      <c r="I1378" s="103">
        <f t="shared" si="731"/>
        <v>0.32911392405063289</v>
      </c>
      <c r="J1378" s="103">
        <f t="shared" si="731"/>
        <v>0.27976190476190477</v>
      </c>
      <c r="K1378" s="103">
        <f t="shared" si="731"/>
        <v>0.29444444444444445</v>
      </c>
      <c r="L1378" s="103">
        <f t="shared" si="731"/>
        <v>0.32941176470588235</v>
      </c>
      <c r="M1378" s="103">
        <f t="shared" si="731"/>
        <v>0.3155339805825243</v>
      </c>
      <c r="N1378" s="103">
        <f t="shared" si="731"/>
        <v>0.20809248554913296</v>
      </c>
      <c r="O1378" s="103">
        <f t="shared" si="731"/>
        <v>0.38425925925925924</v>
      </c>
      <c r="P1378" s="103">
        <f t="shared" si="731"/>
        <v>0.41860465116279072</v>
      </c>
      <c r="Q1378" s="103">
        <f t="shared" si="731"/>
        <v>0.38425925925925924</v>
      </c>
      <c r="R1378" s="103">
        <f t="shared" si="731"/>
        <v>0.40248962655601661</v>
      </c>
      <c r="S1378" s="103">
        <f t="shared" si="731"/>
        <v>0.35238095238095241</v>
      </c>
      <c r="T1378" s="110">
        <f t="shared" si="731"/>
        <v>0.32608695652173914</v>
      </c>
      <c r="U1378" s="44">
        <f t="shared" si="728"/>
        <v>0.33133422135285284</v>
      </c>
    </row>
    <row r="1379" spans="1:21" ht="35" thickBot="1" x14ac:dyDescent="0.25">
      <c r="A1379" s="88" t="s">
        <v>50</v>
      </c>
      <c r="B1379" s="89"/>
      <c r="C1379" s="89"/>
      <c r="D1379" s="89"/>
      <c r="E1379" s="89"/>
      <c r="F1379" s="89"/>
      <c r="G1379" s="89"/>
      <c r="H1379" s="89"/>
      <c r="I1379" s="89"/>
      <c r="J1379" s="86"/>
      <c r="K1379" s="86">
        <f t="shared" ref="K1379:T1379" si="732">AVERAGE(G1378:K1378)</f>
        <v>0.30246257962625395</v>
      </c>
      <c r="L1379" s="86">
        <f t="shared" si="732"/>
        <v>0.30387124835690404</v>
      </c>
      <c r="M1379" s="86">
        <f t="shared" si="732"/>
        <v>0.30965320370907773</v>
      </c>
      <c r="N1379" s="86">
        <f t="shared" si="732"/>
        <v>0.28544891600877775</v>
      </c>
      <c r="O1379" s="86">
        <f t="shared" si="732"/>
        <v>0.30634838690824873</v>
      </c>
      <c r="P1379" s="86">
        <f t="shared" si="732"/>
        <v>0.3311804282519179</v>
      </c>
      <c r="Q1379" s="86">
        <f t="shared" si="732"/>
        <v>0.34214992716259329</v>
      </c>
      <c r="R1379" s="86">
        <f t="shared" si="732"/>
        <v>0.35954105635729172</v>
      </c>
      <c r="S1379" s="86">
        <f t="shared" si="732"/>
        <v>0.38839874972365562</v>
      </c>
      <c r="T1379" s="109">
        <f t="shared" si="732"/>
        <v>0.37676428917615168</v>
      </c>
      <c r="U1379" s="44">
        <f t="shared" si="728"/>
        <v>0.32545049956719124</v>
      </c>
    </row>
    <row r="1381" spans="1:21" ht="16" x14ac:dyDescent="0.2">
      <c r="A1381" s="140" t="s">
        <v>146</v>
      </c>
      <c r="B1381" s="141"/>
      <c r="C1381" s="141"/>
      <c r="D1381" s="141"/>
      <c r="E1381" s="141"/>
      <c r="F1381" s="141"/>
      <c r="G1381" s="141"/>
      <c r="H1381" s="141"/>
      <c r="I1381" s="141"/>
      <c r="J1381" s="141"/>
      <c r="K1381" s="141"/>
      <c r="L1381" s="141"/>
      <c r="M1381" s="142"/>
    </row>
    <row r="1382" spans="1:21" ht="17" thickBot="1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1:21" ht="18" thickBot="1" x14ac:dyDescent="0.25">
      <c r="A1383" s="54"/>
      <c r="B1383" s="54" t="s">
        <v>0</v>
      </c>
      <c r="C1383" s="54" t="s">
        <v>1</v>
      </c>
      <c r="D1383" s="54" t="s">
        <v>2</v>
      </c>
      <c r="E1383" s="54" t="s">
        <v>3</v>
      </c>
      <c r="F1383" s="54" t="s">
        <v>4</v>
      </c>
      <c r="G1383" s="54" t="s">
        <v>5</v>
      </c>
      <c r="H1383" s="54" t="s">
        <v>6</v>
      </c>
      <c r="I1383" s="54" t="s">
        <v>7</v>
      </c>
      <c r="J1383" s="54" t="s">
        <v>8</v>
      </c>
      <c r="K1383" s="54" t="s">
        <v>9</v>
      </c>
      <c r="L1383" s="54" t="s">
        <v>10</v>
      </c>
      <c r="M1383" s="54" t="s">
        <v>66</v>
      </c>
      <c r="N1383" s="54" t="s">
        <v>75</v>
      </c>
      <c r="O1383" s="54" t="s">
        <v>76</v>
      </c>
      <c r="P1383" s="54" t="s">
        <v>77</v>
      </c>
      <c r="Q1383" s="54" t="s">
        <v>78</v>
      </c>
      <c r="R1383" s="54" t="s">
        <v>79</v>
      </c>
      <c r="S1383" s="54" t="s">
        <v>81</v>
      </c>
      <c r="T1383" s="54" t="s">
        <v>87</v>
      </c>
    </row>
    <row r="1384" spans="1:21" ht="18" thickBot="1" x14ac:dyDescent="0.25">
      <c r="A1384" s="38" t="s">
        <v>11</v>
      </c>
      <c r="B1384" s="122">
        <v>67</v>
      </c>
      <c r="C1384" s="122">
        <v>58</v>
      </c>
      <c r="D1384" s="122">
        <v>79</v>
      </c>
      <c r="E1384" s="122">
        <v>85</v>
      </c>
      <c r="F1384" s="171">
        <v>71</v>
      </c>
      <c r="G1384" s="156">
        <v>74</v>
      </c>
      <c r="H1384" s="156">
        <v>71</v>
      </c>
      <c r="I1384" s="156">
        <v>48</v>
      </c>
      <c r="J1384" s="156">
        <v>75</v>
      </c>
      <c r="K1384" s="156">
        <v>65</v>
      </c>
      <c r="L1384" s="156">
        <v>73</v>
      </c>
      <c r="M1384" s="156">
        <v>78</v>
      </c>
      <c r="N1384" s="156">
        <v>66</v>
      </c>
      <c r="O1384" s="156">
        <v>76</v>
      </c>
      <c r="P1384" s="156">
        <v>73</v>
      </c>
      <c r="Q1384" s="156">
        <v>93</v>
      </c>
      <c r="R1384" s="156">
        <v>73</v>
      </c>
      <c r="S1384" s="156">
        <v>73</v>
      </c>
      <c r="T1384" s="185">
        <v>93</v>
      </c>
    </row>
    <row r="1385" spans="1:21" ht="17" thickBot="1" x14ac:dyDescent="0.25">
      <c r="A1385" s="38">
        <v>1</v>
      </c>
      <c r="B1385" s="122">
        <v>66</v>
      </c>
      <c r="C1385" s="122">
        <v>72</v>
      </c>
      <c r="D1385" s="122">
        <v>75</v>
      </c>
      <c r="E1385" s="122">
        <v>80</v>
      </c>
      <c r="F1385" s="171">
        <v>91</v>
      </c>
      <c r="G1385" s="156">
        <v>73</v>
      </c>
      <c r="H1385" s="156">
        <v>79</v>
      </c>
      <c r="I1385" s="156">
        <v>75</v>
      </c>
      <c r="J1385" s="156">
        <v>72</v>
      </c>
      <c r="K1385" s="156">
        <v>83</v>
      </c>
      <c r="L1385" s="156">
        <v>72</v>
      </c>
      <c r="M1385" s="156">
        <v>79</v>
      </c>
      <c r="N1385" s="187">
        <v>86</v>
      </c>
      <c r="O1385" s="187">
        <v>81</v>
      </c>
      <c r="P1385" s="187">
        <v>79</v>
      </c>
      <c r="Q1385" s="187">
        <v>74</v>
      </c>
      <c r="R1385" s="187">
        <v>99</v>
      </c>
      <c r="S1385" s="187">
        <v>76</v>
      </c>
      <c r="T1385" s="195">
        <v>76</v>
      </c>
    </row>
    <row r="1386" spans="1:21" ht="17" thickBot="1" x14ac:dyDescent="0.25">
      <c r="A1386" s="38">
        <v>2</v>
      </c>
      <c r="B1386" s="122">
        <v>59</v>
      </c>
      <c r="C1386" s="122">
        <v>66</v>
      </c>
      <c r="D1386" s="122">
        <v>67</v>
      </c>
      <c r="E1386" s="122">
        <v>70</v>
      </c>
      <c r="F1386" s="171">
        <v>77</v>
      </c>
      <c r="G1386" s="156">
        <v>89</v>
      </c>
      <c r="H1386" s="156">
        <v>73</v>
      </c>
      <c r="I1386" s="156">
        <v>74</v>
      </c>
      <c r="J1386" s="156">
        <v>85</v>
      </c>
      <c r="K1386" s="156">
        <v>66</v>
      </c>
      <c r="L1386" s="156">
        <v>77</v>
      </c>
      <c r="M1386" s="156">
        <v>77</v>
      </c>
      <c r="N1386" s="187">
        <v>73</v>
      </c>
      <c r="O1386" s="187">
        <v>84</v>
      </c>
      <c r="P1386" s="187">
        <v>82</v>
      </c>
      <c r="Q1386" s="187">
        <v>78</v>
      </c>
      <c r="R1386" s="187">
        <v>77</v>
      </c>
      <c r="S1386" s="187">
        <v>97</v>
      </c>
      <c r="T1386" s="195">
        <v>77</v>
      </c>
    </row>
    <row r="1387" spans="1:21" ht="17" thickBot="1" x14ac:dyDescent="0.25">
      <c r="A1387" s="38">
        <v>3</v>
      </c>
      <c r="B1387" s="122">
        <v>42</v>
      </c>
      <c r="C1387" s="122">
        <v>63</v>
      </c>
      <c r="D1387" s="122">
        <v>63</v>
      </c>
      <c r="E1387" s="122">
        <v>65</v>
      </c>
      <c r="F1387" s="171">
        <v>70</v>
      </c>
      <c r="G1387" s="156">
        <v>73</v>
      </c>
      <c r="H1387" s="156">
        <v>89</v>
      </c>
      <c r="I1387" s="156">
        <v>68</v>
      </c>
      <c r="J1387" s="156">
        <v>77</v>
      </c>
      <c r="K1387" s="156">
        <v>88</v>
      </c>
      <c r="L1387" s="156">
        <v>67</v>
      </c>
      <c r="M1387" s="156">
        <v>76</v>
      </c>
      <c r="N1387" s="187">
        <v>79</v>
      </c>
      <c r="O1387" s="187">
        <v>75</v>
      </c>
      <c r="P1387" s="187">
        <v>83</v>
      </c>
      <c r="Q1387" s="187">
        <v>80</v>
      </c>
      <c r="R1387" s="187">
        <v>78</v>
      </c>
      <c r="S1387" s="187">
        <v>76</v>
      </c>
      <c r="T1387" s="195">
        <v>93</v>
      </c>
    </row>
    <row r="1388" spans="1:21" ht="17" thickBot="1" x14ac:dyDescent="0.25">
      <c r="A1388" s="38">
        <v>4</v>
      </c>
      <c r="B1388" s="122">
        <v>54</v>
      </c>
      <c r="C1388" s="122">
        <v>40</v>
      </c>
      <c r="D1388" s="122">
        <v>62</v>
      </c>
      <c r="E1388" s="122">
        <v>63</v>
      </c>
      <c r="F1388" s="171">
        <v>67</v>
      </c>
      <c r="G1388" s="156">
        <v>64</v>
      </c>
      <c r="H1388" s="156">
        <v>76</v>
      </c>
      <c r="I1388" s="156">
        <v>81</v>
      </c>
      <c r="J1388" s="156">
        <v>67</v>
      </c>
      <c r="K1388" s="156">
        <v>75</v>
      </c>
      <c r="L1388" s="156">
        <v>87</v>
      </c>
      <c r="M1388" s="156">
        <v>64</v>
      </c>
      <c r="N1388" s="187">
        <v>70</v>
      </c>
      <c r="O1388" s="187">
        <v>76</v>
      </c>
      <c r="P1388" s="187">
        <v>70</v>
      </c>
      <c r="Q1388" s="187">
        <v>74</v>
      </c>
      <c r="R1388" s="187">
        <v>77</v>
      </c>
      <c r="S1388" s="187">
        <v>77</v>
      </c>
      <c r="T1388" s="195">
        <v>71</v>
      </c>
    </row>
    <row r="1389" spans="1:21" ht="17" thickBot="1" x14ac:dyDescent="0.25">
      <c r="A1389" s="38">
        <v>5</v>
      </c>
      <c r="B1389" s="122">
        <v>49</v>
      </c>
      <c r="C1389" s="122">
        <v>51</v>
      </c>
      <c r="D1389" s="122">
        <v>42</v>
      </c>
      <c r="E1389" s="122">
        <v>58</v>
      </c>
      <c r="F1389" s="171">
        <v>55</v>
      </c>
      <c r="G1389" s="156">
        <v>60</v>
      </c>
      <c r="H1389" s="156">
        <v>63</v>
      </c>
      <c r="I1389" s="156">
        <v>75</v>
      </c>
      <c r="J1389" s="156">
        <v>83</v>
      </c>
      <c r="K1389" s="156">
        <v>59</v>
      </c>
      <c r="L1389" s="156">
        <v>73</v>
      </c>
      <c r="M1389" s="156">
        <v>82</v>
      </c>
      <c r="N1389" s="187">
        <v>63</v>
      </c>
      <c r="O1389" s="187">
        <v>71</v>
      </c>
      <c r="P1389" s="187">
        <v>69</v>
      </c>
      <c r="Q1389" s="187">
        <v>72</v>
      </c>
      <c r="R1389" s="187">
        <v>78</v>
      </c>
      <c r="S1389" s="187">
        <v>78</v>
      </c>
      <c r="T1389" s="195">
        <v>80</v>
      </c>
    </row>
    <row r="1390" spans="1:21" ht="17" thickBot="1" x14ac:dyDescent="0.25">
      <c r="A1390" s="38">
        <v>6</v>
      </c>
      <c r="B1390" s="122">
        <v>65</v>
      </c>
      <c r="C1390" s="122">
        <v>71</v>
      </c>
      <c r="D1390" s="122">
        <v>83</v>
      </c>
      <c r="E1390" s="122">
        <v>70</v>
      </c>
      <c r="F1390" s="171">
        <v>82</v>
      </c>
      <c r="G1390" s="156">
        <v>75</v>
      </c>
      <c r="H1390" s="156">
        <v>73</v>
      </c>
      <c r="I1390" s="156">
        <v>55</v>
      </c>
      <c r="J1390" s="156">
        <v>105</v>
      </c>
      <c r="K1390" s="156">
        <v>107</v>
      </c>
      <c r="L1390" s="156">
        <v>83</v>
      </c>
      <c r="M1390" s="156">
        <v>103</v>
      </c>
      <c r="N1390" s="187">
        <v>104</v>
      </c>
      <c r="O1390" s="187">
        <v>88</v>
      </c>
      <c r="P1390" s="187">
        <v>99</v>
      </c>
      <c r="Q1390" s="187">
        <v>90</v>
      </c>
      <c r="R1390" s="187">
        <v>125</v>
      </c>
      <c r="S1390" s="187">
        <v>118</v>
      </c>
      <c r="T1390" s="195">
        <v>100</v>
      </c>
    </row>
    <row r="1391" spans="1:21" ht="17" thickBot="1" x14ac:dyDescent="0.25">
      <c r="A1391" s="38">
        <v>7</v>
      </c>
      <c r="B1391" s="122">
        <v>56</v>
      </c>
      <c r="C1391" s="122">
        <v>62</v>
      </c>
      <c r="D1391" s="122">
        <v>74</v>
      </c>
      <c r="E1391" s="122">
        <v>81</v>
      </c>
      <c r="F1391" s="171">
        <v>67</v>
      </c>
      <c r="G1391" s="156">
        <v>80</v>
      </c>
      <c r="H1391" s="156">
        <v>77</v>
      </c>
      <c r="I1391" s="156">
        <v>68</v>
      </c>
      <c r="J1391" s="156">
        <v>86</v>
      </c>
      <c r="K1391" s="156">
        <v>104</v>
      </c>
      <c r="L1391" s="156">
        <v>106</v>
      </c>
      <c r="M1391" s="156">
        <v>88</v>
      </c>
      <c r="N1391" s="187">
        <v>103</v>
      </c>
      <c r="O1391" s="187">
        <v>98</v>
      </c>
      <c r="P1391" s="187">
        <v>86</v>
      </c>
      <c r="Q1391" s="187">
        <v>101</v>
      </c>
      <c r="R1391" s="187">
        <v>92</v>
      </c>
      <c r="S1391" s="187">
        <v>123</v>
      </c>
      <c r="T1391" s="195">
        <v>113</v>
      </c>
    </row>
    <row r="1392" spans="1:21" ht="17" thickBot="1" x14ac:dyDescent="0.25">
      <c r="A1392" s="38">
        <v>8</v>
      </c>
      <c r="B1392" s="122">
        <v>35</v>
      </c>
      <c r="C1392" s="122">
        <v>56</v>
      </c>
      <c r="D1392" s="122">
        <v>49</v>
      </c>
      <c r="E1392" s="122">
        <v>64</v>
      </c>
      <c r="F1392" s="171">
        <v>66</v>
      </c>
      <c r="G1392" s="156">
        <v>67</v>
      </c>
      <c r="H1392" s="156">
        <v>77</v>
      </c>
      <c r="I1392" s="156">
        <v>82</v>
      </c>
      <c r="J1392" s="156">
        <v>67</v>
      </c>
      <c r="K1392" s="156">
        <v>76</v>
      </c>
      <c r="L1392" s="156">
        <v>104</v>
      </c>
      <c r="M1392" s="156">
        <v>96</v>
      </c>
      <c r="N1392" s="187">
        <v>97</v>
      </c>
      <c r="O1392" s="187">
        <v>86</v>
      </c>
      <c r="P1392" s="187">
        <v>97</v>
      </c>
      <c r="Q1392" s="187">
        <v>73</v>
      </c>
      <c r="R1392" s="187">
        <v>91</v>
      </c>
      <c r="S1392" s="187">
        <v>67</v>
      </c>
      <c r="T1392" s="195">
        <v>81</v>
      </c>
    </row>
    <row r="1393" spans="1:20" ht="17" thickBot="1" x14ac:dyDescent="0.25">
      <c r="A1393" s="38">
        <v>9</v>
      </c>
      <c r="B1393" s="122">
        <v>22</v>
      </c>
      <c r="C1393" s="122">
        <v>34</v>
      </c>
      <c r="D1393" s="122">
        <v>53</v>
      </c>
      <c r="E1393" s="122">
        <v>44</v>
      </c>
      <c r="F1393" s="171">
        <v>60</v>
      </c>
      <c r="G1393" s="156">
        <v>64</v>
      </c>
      <c r="H1393" s="156">
        <v>62</v>
      </c>
      <c r="I1393" s="156">
        <v>64</v>
      </c>
      <c r="J1393" s="156">
        <v>56</v>
      </c>
      <c r="K1393" s="156">
        <v>48</v>
      </c>
      <c r="L1393" s="156">
        <v>71</v>
      </c>
      <c r="M1393" s="156">
        <v>97</v>
      </c>
      <c r="N1393" s="187">
        <v>86</v>
      </c>
      <c r="O1393" s="187">
        <v>75</v>
      </c>
      <c r="P1393" s="187">
        <v>75</v>
      </c>
      <c r="Q1393" s="187">
        <v>87</v>
      </c>
      <c r="R1393" s="187">
        <v>65</v>
      </c>
      <c r="S1393" s="187">
        <v>80</v>
      </c>
      <c r="T1393" s="195">
        <v>53</v>
      </c>
    </row>
    <row r="1394" spans="1:20" ht="17" thickBot="1" x14ac:dyDescent="0.25">
      <c r="A1394" s="38">
        <v>10</v>
      </c>
      <c r="B1394" s="122">
        <v>16</v>
      </c>
      <c r="C1394" s="122">
        <v>22</v>
      </c>
      <c r="D1394" s="122">
        <v>33</v>
      </c>
      <c r="E1394" s="122">
        <v>53</v>
      </c>
      <c r="F1394" s="171">
        <v>36</v>
      </c>
      <c r="G1394" s="156">
        <v>58</v>
      </c>
      <c r="H1394" s="156">
        <v>62</v>
      </c>
      <c r="I1394" s="156">
        <v>51</v>
      </c>
      <c r="J1394" s="156">
        <v>56</v>
      </c>
      <c r="K1394" s="156">
        <v>49</v>
      </c>
      <c r="L1394" s="156">
        <v>37</v>
      </c>
      <c r="M1394" s="156">
        <v>62</v>
      </c>
      <c r="N1394" s="187">
        <v>84</v>
      </c>
      <c r="O1394" s="187">
        <v>83</v>
      </c>
      <c r="P1394" s="187">
        <v>70</v>
      </c>
      <c r="Q1394" s="187">
        <v>65</v>
      </c>
      <c r="R1394" s="187">
        <v>69</v>
      </c>
      <c r="S1394" s="187">
        <v>57</v>
      </c>
      <c r="T1394" s="195">
        <v>70</v>
      </c>
    </row>
    <row r="1395" spans="1:20" ht="17" thickBot="1" x14ac:dyDescent="0.25">
      <c r="A1395" s="38">
        <v>11</v>
      </c>
      <c r="B1395" s="122">
        <v>20</v>
      </c>
      <c r="C1395" s="122">
        <v>14</v>
      </c>
      <c r="D1395" s="122">
        <v>21</v>
      </c>
      <c r="E1395" s="122">
        <v>33</v>
      </c>
      <c r="F1395" s="171">
        <v>48</v>
      </c>
      <c r="G1395" s="156">
        <v>37</v>
      </c>
      <c r="H1395" s="156">
        <v>48</v>
      </c>
      <c r="I1395" s="156">
        <v>54</v>
      </c>
      <c r="J1395" s="156">
        <v>37</v>
      </c>
      <c r="K1395" s="156">
        <v>51</v>
      </c>
      <c r="L1395" s="156">
        <v>42</v>
      </c>
      <c r="M1395" s="156">
        <v>33</v>
      </c>
      <c r="N1395" s="187">
        <v>54</v>
      </c>
      <c r="O1395" s="187">
        <v>84</v>
      </c>
      <c r="P1395" s="187">
        <v>79</v>
      </c>
      <c r="Q1395" s="187">
        <v>65</v>
      </c>
      <c r="R1395" s="187">
        <v>59</v>
      </c>
      <c r="S1395" s="187">
        <v>68</v>
      </c>
      <c r="T1395" s="195">
        <v>49</v>
      </c>
    </row>
    <row r="1396" spans="1:20" ht="17" thickBot="1" x14ac:dyDescent="0.25">
      <c r="A1396" s="38">
        <v>12</v>
      </c>
      <c r="B1396" s="122">
        <v>19</v>
      </c>
      <c r="C1396" s="122">
        <v>17</v>
      </c>
      <c r="D1396" s="122">
        <v>14</v>
      </c>
      <c r="E1396" s="122">
        <v>17</v>
      </c>
      <c r="F1396" s="171">
        <v>30</v>
      </c>
      <c r="G1396" s="156">
        <v>44</v>
      </c>
      <c r="H1396" s="156">
        <v>34</v>
      </c>
      <c r="I1396" s="156">
        <v>31</v>
      </c>
      <c r="J1396" s="156">
        <v>28</v>
      </c>
      <c r="K1396" s="156">
        <v>36</v>
      </c>
      <c r="L1396" s="156">
        <v>46</v>
      </c>
      <c r="M1396" s="156">
        <v>45</v>
      </c>
      <c r="N1396" s="187">
        <v>30</v>
      </c>
      <c r="O1396" s="187">
        <v>51</v>
      </c>
      <c r="P1396" s="187">
        <v>78</v>
      </c>
      <c r="Q1396" s="187">
        <v>75</v>
      </c>
      <c r="R1396" s="187">
        <v>61</v>
      </c>
      <c r="S1396" s="187">
        <v>56</v>
      </c>
      <c r="T1396" s="195">
        <v>66</v>
      </c>
    </row>
    <row r="1397" spans="1:20" ht="18" thickBot="1" x14ac:dyDescent="0.25">
      <c r="A1397" s="38" t="s">
        <v>13</v>
      </c>
      <c r="B1397" s="122"/>
      <c r="C1397" s="122"/>
      <c r="D1397" s="122"/>
      <c r="E1397" s="122"/>
      <c r="F1397" s="171"/>
      <c r="G1397" s="156"/>
      <c r="H1397" s="156"/>
      <c r="I1397" s="156"/>
      <c r="J1397" s="156"/>
      <c r="K1397" s="156"/>
      <c r="L1397" s="156"/>
      <c r="M1397" s="156"/>
      <c r="N1397" s="156"/>
      <c r="O1397" s="156"/>
      <c r="P1397" s="156"/>
      <c r="Q1397" s="156"/>
      <c r="R1397" s="156"/>
      <c r="S1397" s="156"/>
      <c r="T1397" s="185"/>
    </row>
    <row r="1398" spans="1:20" ht="18" thickBot="1" x14ac:dyDescent="0.25">
      <c r="A1398" s="60" t="s">
        <v>14</v>
      </c>
      <c r="B1398" s="159">
        <f>SUM(B1384:B1396)</f>
        <v>570</v>
      </c>
      <c r="C1398" s="159">
        <f>SUM(C1384:C1396)</f>
        <v>626</v>
      </c>
      <c r="D1398" s="159">
        <f>SUM(D1384:D1396)</f>
        <v>715</v>
      </c>
      <c r="E1398" s="159">
        <f>SUM(E1384:E1396)</f>
        <v>783</v>
      </c>
      <c r="F1398" s="159">
        <f t="shared" ref="F1398:K1398" si="733">SUM(F1384:F1396)</f>
        <v>820</v>
      </c>
      <c r="G1398" s="159">
        <f t="shared" si="733"/>
        <v>858</v>
      </c>
      <c r="H1398" s="159">
        <f t="shared" si="733"/>
        <v>884</v>
      </c>
      <c r="I1398" s="159">
        <f t="shared" si="733"/>
        <v>826</v>
      </c>
      <c r="J1398" s="159">
        <f t="shared" si="733"/>
        <v>894</v>
      </c>
      <c r="K1398" s="159">
        <f t="shared" si="733"/>
        <v>907</v>
      </c>
      <c r="L1398" s="159">
        <f t="shared" ref="L1398:Q1398" si="734">SUM(L1384:L1396)</f>
        <v>938</v>
      </c>
      <c r="M1398" s="159">
        <f t="shared" si="734"/>
        <v>980</v>
      </c>
      <c r="N1398" s="159">
        <f t="shared" si="734"/>
        <v>995</v>
      </c>
      <c r="O1398" s="159">
        <f t="shared" si="734"/>
        <v>1028</v>
      </c>
      <c r="P1398" s="159">
        <f t="shared" si="734"/>
        <v>1040</v>
      </c>
      <c r="Q1398" s="159">
        <f t="shared" si="734"/>
        <v>1027</v>
      </c>
      <c r="R1398" s="159">
        <f t="shared" ref="R1398:S1398" si="735">SUM(R1384:R1396)</f>
        <v>1044</v>
      </c>
      <c r="S1398" s="159">
        <f t="shared" si="735"/>
        <v>1046</v>
      </c>
      <c r="T1398" s="162">
        <f t="shared" ref="T1398" si="736">SUM(T1384:T1396)</f>
        <v>1022</v>
      </c>
    </row>
    <row r="1399" spans="1:20" ht="35" thickBot="1" x14ac:dyDescent="0.25">
      <c r="A1399" s="60" t="s">
        <v>51</v>
      </c>
      <c r="B1399" s="143"/>
      <c r="C1399" s="160">
        <f>((C1398-B1398)/B1398)</f>
        <v>9.8245614035087719E-2</v>
      </c>
      <c r="D1399" s="160">
        <f>((D1398-C1398)/C1398)</f>
        <v>0.14217252396166133</v>
      </c>
      <c r="E1399" s="160">
        <f>((E1398-D1398)/D1398)</f>
        <v>9.5104895104895101E-2</v>
      </c>
      <c r="F1399" s="160">
        <f>((F1398-E1398)/E1398)</f>
        <v>4.7254150702426563E-2</v>
      </c>
      <c r="G1399" s="160">
        <f t="shared" ref="G1399:T1399" si="737">((G1398-F1398)/F1398)</f>
        <v>4.6341463414634146E-2</v>
      </c>
      <c r="H1399" s="160">
        <f t="shared" si="737"/>
        <v>3.0303030303030304E-2</v>
      </c>
      <c r="I1399" s="160">
        <f t="shared" si="737"/>
        <v>-6.561085972850679E-2</v>
      </c>
      <c r="J1399" s="160">
        <f t="shared" si="737"/>
        <v>8.2324455205811137E-2</v>
      </c>
      <c r="K1399" s="160">
        <f t="shared" si="737"/>
        <v>1.45413870246085E-2</v>
      </c>
      <c r="L1399" s="160">
        <f t="shared" si="737"/>
        <v>3.4178610804851156E-2</v>
      </c>
      <c r="M1399" s="160">
        <f t="shared" si="737"/>
        <v>4.4776119402985072E-2</v>
      </c>
      <c r="N1399" s="160">
        <f t="shared" si="737"/>
        <v>1.5306122448979591E-2</v>
      </c>
      <c r="O1399" s="160">
        <f t="shared" si="737"/>
        <v>3.3165829145728645E-2</v>
      </c>
      <c r="P1399" s="160">
        <f t="shared" si="737"/>
        <v>1.1673151750972763E-2</v>
      </c>
      <c r="Q1399" s="160">
        <f t="shared" si="737"/>
        <v>-1.2500000000000001E-2</v>
      </c>
      <c r="R1399" s="160">
        <f t="shared" si="737"/>
        <v>1.6553067185978577E-2</v>
      </c>
      <c r="S1399" s="160">
        <f t="shared" si="737"/>
        <v>1.9157088122605363E-3</v>
      </c>
      <c r="T1399" s="160">
        <f t="shared" si="737"/>
        <v>-2.2944550669216062E-2</v>
      </c>
    </row>
    <row r="1400" spans="1:20" ht="52" thickBot="1" x14ac:dyDescent="0.25">
      <c r="A1400" s="60" t="s">
        <v>16</v>
      </c>
      <c r="B1400" s="160"/>
      <c r="C1400" s="160"/>
      <c r="D1400" s="160"/>
      <c r="E1400" s="160"/>
      <c r="F1400" s="160"/>
      <c r="G1400" s="160">
        <f t="shared" ref="G1400:L1400" si="738">(G1398-B1398)/B1398</f>
        <v>0.50526315789473686</v>
      </c>
      <c r="H1400" s="160">
        <f t="shared" si="738"/>
        <v>0.41214057507987223</v>
      </c>
      <c r="I1400" s="160">
        <f t="shared" si="738"/>
        <v>0.15524475524475526</v>
      </c>
      <c r="J1400" s="160">
        <f t="shared" si="738"/>
        <v>0.1417624521072797</v>
      </c>
      <c r="K1400" s="160">
        <f t="shared" si="738"/>
        <v>0.10609756097560975</v>
      </c>
      <c r="L1400" s="160">
        <f t="shared" si="738"/>
        <v>9.3240093240093247E-2</v>
      </c>
      <c r="M1400" s="160">
        <f t="shared" ref="M1400:T1400" si="739">(M1398-H1398)/H1398</f>
        <v>0.10859728506787331</v>
      </c>
      <c r="N1400" s="160">
        <f t="shared" si="739"/>
        <v>0.20460048426150121</v>
      </c>
      <c r="O1400" s="160">
        <f t="shared" si="739"/>
        <v>0.14988814317673377</v>
      </c>
      <c r="P1400" s="160">
        <f t="shared" si="739"/>
        <v>0.14663726571113561</v>
      </c>
      <c r="Q1400" s="160">
        <f t="shared" si="739"/>
        <v>9.4882729211087424E-2</v>
      </c>
      <c r="R1400" s="160">
        <f t="shared" si="739"/>
        <v>6.5306122448979598E-2</v>
      </c>
      <c r="S1400" s="160">
        <f t="shared" si="739"/>
        <v>5.1256281407035177E-2</v>
      </c>
      <c r="T1400" s="160">
        <f t="shared" si="739"/>
        <v>-5.8365758754863814E-3</v>
      </c>
    </row>
    <row r="1401" spans="1:20" ht="52" thickBot="1" x14ac:dyDescent="0.25">
      <c r="A1401" s="60" t="s">
        <v>17</v>
      </c>
      <c r="B1401" s="160"/>
      <c r="C1401" s="160"/>
      <c r="D1401" s="160"/>
      <c r="E1401" s="160"/>
      <c r="F1401" s="160"/>
      <c r="G1401" s="160"/>
      <c r="H1401" s="160"/>
      <c r="I1401" s="160"/>
      <c r="J1401" s="160"/>
      <c r="K1401" s="160"/>
      <c r="L1401" s="160">
        <f t="shared" ref="L1401:T1401" si="740">(L1398-B1398)/B1398</f>
        <v>0.64561403508771931</v>
      </c>
      <c r="M1401" s="160">
        <f t="shared" si="740"/>
        <v>0.56549520766773165</v>
      </c>
      <c r="N1401" s="160">
        <f t="shared" si="740"/>
        <v>0.39160839160839161</v>
      </c>
      <c r="O1401" s="160">
        <f t="shared" si="740"/>
        <v>0.31289910600255427</v>
      </c>
      <c r="P1401" s="160">
        <f t="shared" si="740"/>
        <v>0.26829268292682928</v>
      </c>
      <c r="Q1401" s="160">
        <f t="shared" si="740"/>
        <v>0.19696969696969696</v>
      </c>
      <c r="R1401" s="160">
        <f t="shared" si="740"/>
        <v>0.18099547511312217</v>
      </c>
      <c r="S1401" s="160">
        <f t="shared" si="740"/>
        <v>0.26634382566585957</v>
      </c>
      <c r="T1401" s="160">
        <f t="shared" si="740"/>
        <v>0.14317673378076062</v>
      </c>
    </row>
    <row r="1402" spans="1:20" ht="35" thickBot="1" x14ac:dyDescent="0.25">
      <c r="A1402" s="60" t="s">
        <v>18</v>
      </c>
      <c r="B1402" s="172">
        <v>6701</v>
      </c>
      <c r="C1402" s="172">
        <v>6685</v>
      </c>
      <c r="D1402" s="172">
        <v>6746</v>
      </c>
      <c r="E1402" s="172">
        <v>6798</v>
      </c>
      <c r="F1402" s="172">
        <v>6853</v>
      </c>
      <c r="G1402" s="92">
        <v>6890</v>
      </c>
      <c r="H1402" s="92">
        <v>6920</v>
      </c>
      <c r="I1402" s="92">
        <v>7028</v>
      </c>
      <c r="J1402" s="92">
        <v>7203</v>
      </c>
      <c r="K1402" s="92">
        <v>7112</v>
      </c>
      <c r="L1402" s="92">
        <v>7131</v>
      </c>
      <c r="M1402" s="92">
        <v>7268</v>
      </c>
      <c r="N1402" s="92">
        <v>7292</v>
      </c>
      <c r="O1402" s="92">
        <v>7293</v>
      </c>
      <c r="P1402" s="92">
        <v>7343</v>
      </c>
      <c r="Q1402" s="92">
        <v>7332</v>
      </c>
      <c r="R1402" s="92">
        <v>7391</v>
      </c>
      <c r="S1402" s="92">
        <v>7133</v>
      </c>
      <c r="T1402" s="92">
        <v>7165</v>
      </c>
    </row>
    <row r="1403" spans="1:20" ht="52" thickBot="1" x14ac:dyDescent="0.25">
      <c r="A1403" s="60" t="s">
        <v>19</v>
      </c>
      <c r="B1403" s="155"/>
      <c r="C1403" s="160">
        <f t="shared" ref="C1403:T1403" si="741">(C1402-B1402)/B1402</f>
        <v>-2.3877033278615132E-3</v>
      </c>
      <c r="D1403" s="160">
        <f t="shared" si="741"/>
        <v>9.1249065071054604E-3</v>
      </c>
      <c r="E1403" s="160">
        <f t="shared" si="741"/>
        <v>7.7082715683367926E-3</v>
      </c>
      <c r="F1403" s="160">
        <f t="shared" si="741"/>
        <v>8.0906148867313909E-3</v>
      </c>
      <c r="G1403" s="160">
        <f t="shared" si="741"/>
        <v>5.3990952867357363E-3</v>
      </c>
      <c r="H1403" s="160">
        <f t="shared" si="741"/>
        <v>4.3541364296081275E-3</v>
      </c>
      <c r="I1403" s="160">
        <f t="shared" si="741"/>
        <v>1.560693641618497E-2</v>
      </c>
      <c r="J1403" s="160">
        <f t="shared" si="741"/>
        <v>2.4900398406374501E-2</v>
      </c>
      <c r="K1403" s="160">
        <f t="shared" si="741"/>
        <v>-1.2633624878522837E-2</v>
      </c>
      <c r="L1403" s="160">
        <f t="shared" si="741"/>
        <v>2.6715410573678292E-3</v>
      </c>
      <c r="M1403" s="160">
        <f t="shared" si="741"/>
        <v>1.9211891740288881E-2</v>
      </c>
      <c r="N1403" s="160">
        <f t="shared" si="741"/>
        <v>3.3021463951568518E-3</v>
      </c>
      <c r="O1403" s="160">
        <f t="shared" si="741"/>
        <v>1.3713658804168953E-4</v>
      </c>
      <c r="P1403" s="160">
        <f t="shared" si="741"/>
        <v>6.8558892088303857E-3</v>
      </c>
      <c r="Q1403" s="160">
        <f t="shared" si="741"/>
        <v>-1.4980253302464932E-3</v>
      </c>
      <c r="R1403" s="160">
        <f t="shared" si="741"/>
        <v>8.0469176213857057E-3</v>
      </c>
      <c r="S1403" s="160">
        <f t="shared" si="741"/>
        <v>-3.4907319713164658E-2</v>
      </c>
      <c r="T1403" s="160">
        <f t="shared" si="741"/>
        <v>4.4861909435020327E-3</v>
      </c>
    </row>
    <row r="1404" spans="1:20" ht="52" thickBot="1" x14ac:dyDescent="0.25">
      <c r="A1404" s="60" t="s">
        <v>20</v>
      </c>
      <c r="B1404" s="155"/>
      <c r="C1404" s="173"/>
      <c r="D1404" s="173"/>
      <c r="E1404" s="173"/>
      <c r="F1404" s="173"/>
      <c r="G1404" s="160">
        <f t="shared" ref="G1404:T1404" si="742">(G1402-B1402)/B1402</f>
        <v>2.8204745560364126E-2</v>
      </c>
      <c r="H1404" s="160">
        <f t="shared" si="742"/>
        <v>3.5153328347045626E-2</v>
      </c>
      <c r="I1404" s="160">
        <f t="shared" si="742"/>
        <v>4.180254965905722E-2</v>
      </c>
      <c r="J1404" s="160">
        <f t="shared" si="742"/>
        <v>5.9576345984112974E-2</v>
      </c>
      <c r="K1404" s="160">
        <f t="shared" si="742"/>
        <v>3.7793667007150152E-2</v>
      </c>
      <c r="L1404" s="160">
        <f t="shared" si="742"/>
        <v>3.497822931785196E-2</v>
      </c>
      <c r="M1404" s="160">
        <f t="shared" si="742"/>
        <v>5.0289017341040465E-2</v>
      </c>
      <c r="N1404" s="160">
        <f t="shared" si="742"/>
        <v>3.7564029595902104E-2</v>
      </c>
      <c r="O1404" s="160">
        <f t="shared" si="742"/>
        <v>1.2494793835901708E-2</v>
      </c>
      <c r="P1404" s="160">
        <f t="shared" si="742"/>
        <v>3.2480314960629919E-2</v>
      </c>
      <c r="Q1404" s="160">
        <f t="shared" si="742"/>
        <v>2.8186790071518721E-2</v>
      </c>
      <c r="R1404" s="160">
        <f t="shared" si="742"/>
        <v>1.6923500275178867E-2</v>
      </c>
      <c r="S1404" s="160">
        <f t="shared" si="742"/>
        <v>-2.1804717498628633E-2</v>
      </c>
      <c r="T1404" s="160">
        <f t="shared" si="742"/>
        <v>-1.7551076374605786E-2</v>
      </c>
    </row>
    <row r="1405" spans="1:20" ht="52" thickBot="1" x14ac:dyDescent="0.25">
      <c r="A1405" s="60" t="s">
        <v>21</v>
      </c>
      <c r="B1405" s="155"/>
      <c r="C1405" s="173"/>
      <c r="D1405" s="173"/>
      <c r="E1405" s="173"/>
      <c r="F1405" s="173"/>
      <c r="G1405" s="160"/>
      <c r="H1405" s="160"/>
      <c r="I1405" s="160"/>
      <c r="J1405" s="160"/>
      <c r="K1405" s="160"/>
      <c r="L1405" s="160">
        <f t="shared" ref="L1405:T1405" si="743">(L1402-B1402)/B1402</f>
        <v>6.4169526936278171E-2</v>
      </c>
      <c r="M1405" s="160">
        <f t="shared" si="743"/>
        <v>8.721017202692595E-2</v>
      </c>
      <c r="N1405" s="160">
        <f t="shared" si="743"/>
        <v>8.0936851467536319E-2</v>
      </c>
      <c r="O1405" s="160">
        <f t="shared" si="743"/>
        <v>7.281553398058252E-2</v>
      </c>
      <c r="P1405" s="160">
        <f t="shared" si="743"/>
        <v>7.1501532175689483E-2</v>
      </c>
      <c r="Q1405" s="160">
        <f t="shared" si="743"/>
        <v>6.4150943396226415E-2</v>
      </c>
      <c r="R1405" s="160">
        <f t="shared" si="743"/>
        <v>6.8063583815028902E-2</v>
      </c>
      <c r="S1405" s="160">
        <f t="shared" si="743"/>
        <v>1.4940239043824702E-2</v>
      </c>
      <c r="T1405" s="160">
        <f t="shared" si="743"/>
        <v>-5.2755796196029435E-3</v>
      </c>
    </row>
    <row r="1406" spans="1:20" ht="18" thickBot="1" x14ac:dyDescent="0.25">
      <c r="A1406" s="60" t="s">
        <v>22</v>
      </c>
      <c r="B1406" s="160">
        <f>B1398/B1402</f>
        <v>8.5061931055066403E-2</v>
      </c>
      <c r="C1406" s="160">
        <f>C1398/C1402</f>
        <v>9.364248317127899E-2</v>
      </c>
      <c r="D1406" s="160">
        <f>D1398/D1402</f>
        <v>0.1059887340646309</v>
      </c>
      <c r="E1406" s="160">
        <f>E1398/E1402</f>
        <v>0.11518093556928509</v>
      </c>
      <c r="F1406" s="160">
        <f>F1398/F1402</f>
        <v>0.11965562527360279</v>
      </c>
      <c r="G1406" s="160">
        <f t="shared" ref="G1406:L1406" si="744">G1398/G1402</f>
        <v>0.12452830188679245</v>
      </c>
      <c r="H1406" s="160">
        <f t="shared" si="744"/>
        <v>0.12774566473988438</v>
      </c>
      <c r="I1406" s="160">
        <f t="shared" si="744"/>
        <v>0.11752988047808766</v>
      </c>
      <c r="J1406" s="160">
        <f t="shared" si="744"/>
        <v>0.12411495210329029</v>
      </c>
      <c r="K1406" s="160">
        <f t="shared" si="744"/>
        <v>0.12753093363329585</v>
      </c>
      <c r="L1406" s="160">
        <f t="shared" si="744"/>
        <v>0.13153835366708735</v>
      </c>
      <c r="M1406" s="160">
        <f t="shared" ref="M1406:N1406" si="745">M1398/M1402</f>
        <v>0.13483764446890478</v>
      </c>
      <c r="N1406" s="160">
        <f t="shared" si="745"/>
        <v>0.13645090510148108</v>
      </c>
      <c r="O1406" s="160">
        <f t="shared" ref="O1406:P1406" si="746">O1398/O1402</f>
        <v>0.14095708213355271</v>
      </c>
      <c r="P1406" s="160">
        <f t="shared" si="746"/>
        <v>0.14163148576875936</v>
      </c>
      <c r="Q1406" s="160">
        <f t="shared" ref="Q1406:R1406" si="747">Q1398/Q1402</f>
        <v>0.14007092198581561</v>
      </c>
      <c r="R1406" s="160">
        <f t="shared" si="747"/>
        <v>0.14125287511838722</v>
      </c>
      <c r="S1406" s="160">
        <f t="shared" ref="S1406:T1406" si="748">S1398/S1402</f>
        <v>0.14664236646572271</v>
      </c>
      <c r="T1406" s="160">
        <f t="shared" si="748"/>
        <v>0.14263782274947662</v>
      </c>
    </row>
    <row r="1407" spans="1:20" ht="52" thickBot="1" x14ac:dyDescent="0.25">
      <c r="A1407" s="60" t="s">
        <v>23</v>
      </c>
      <c r="B1407" s="160"/>
      <c r="C1407" s="160">
        <f t="shared" ref="C1407:K1407" si="749">(C1406-B1406)</f>
        <v>8.5805521162125864E-3</v>
      </c>
      <c r="D1407" s="160">
        <f t="shared" si="749"/>
        <v>1.2346250893351909E-2</v>
      </c>
      <c r="E1407" s="160">
        <f t="shared" si="749"/>
        <v>9.1922015046541905E-3</v>
      </c>
      <c r="F1407" s="160">
        <f t="shared" si="749"/>
        <v>4.4746897043177053E-3</v>
      </c>
      <c r="G1407" s="160">
        <f t="shared" si="749"/>
        <v>4.8726766131896582E-3</v>
      </c>
      <c r="H1407" s="160">
        <f t="shared" si="749"/>
        <v>3.2173628530919318E-3</v>
      </c>
      <c r="I1407" s="160">
        <f t="shared" si="749"/>
        <v>-1.0215784261796729E-2</v>
      </c>
      <c r="J1407" s="160">
        <f t="shared" si="749"/>
        <v>6.5850716252026376E-3</v>
      </c>
      <c r="K1407" s="160">
        <f t="shared" si="749"/>
        <v>3.4159815300055518E-3</v>
      </c>
      <c r="L1407" s="160">
        <f t="shared" ref="L1407:T1407" si="750">(L1406-K1406)</f>
        <v>4.0074200337915089E-3</v>
      </c>
      <c r="M1407" s="160">
        <f t="shared" si="750"/>
        <v>3.2992908018174283E-3</v>
      </c>
      <c r="N1407" s="160">
        <f t="shared" si="750"/>
        <v>1.6132606325763021E-3</v>
      </c>
      <c r="O1407" s="160">
        <f t="shared" si="750"/>
        <v>4.5061770320716232E-3</v>
      </c>
      <c r="P1407" s="160">
        <f t="shared" si="750"/>
        <v>6.7440363520665514E-4</v>
      </c>
      <c r="Q1407" s="160">
        <f t="shared" si="750"/>
        <v>-1.5605637829437524E-3</v>
      </c>
      <c r="R1407" s="160">
        <f t="shared" si="750"/>
        <v>1.1819531325716059E-3</v>
      </c>
      <c r="S1407" s="160">
        <f t="shared" si="750"/>
        <v>5.38949134733549E-3</v>
      </c>
      <c r="T1407" s="160">
        <f t="shared" si="750"/>
        <v>-4.0045437162460895E-3</v>
      </c>
    </row>
    <row r="1408" spans="1:20" ht="52" thickBot="1" x14ac:dyDescent="0.25">
      <c r="A1408" s="60" t="s">
        <v>24</v>
      </c>
      <c r="B1408" s="160"/>
      <c r="C1408" s="160"/>
      <c r="D1408" s="160"/>
      <c r="E1408" s="160"/>
      <c r="F1408" s="160"/>
      <c r="G1408" s="160">
        <f>G1406-B1406</f>
        <v>3.946637083172605E-2</v>
      </c>
      <c r="H1408" s="160">
        <f t="shared" ref="H1408:K1408" si="751">H1406-C1406</f>
        <v>3.4103181568605395E-2</v>
      </c>
      <c r="I1408" s="160">
        <f t="shared" si="751"/>
        <v>1.1541146413456757E-2</v>
      </c>
      <c r="J1408" s="160">
        <f t="shared" si="751"/>
        <v>8.9340165340052041E-3</v>
      </c>
      <c r="K1408" s="160">
        <f t="shared" si="751"/>
        <v>7.8753083596930507E-3</v>
      </c>
      <c r="L1408" s="160">
        <f t="shared" ref="L1408:T1408" si="752">L1406-G1406</f>
        <v>7.0100517802949014E-3</v>
      </c>
      <c r="M1408" s="160">
        <f t="shared" si="752"/>
        <v>7.0919797290203979E-3</v>
      </c>
      <c r="N1408" s="160">
        <f t="shared" si="752"/>
        <v>1.8921024623393429E-2</v>
      </c>
      <c r="O1408" s="160">
        <f t="shared" si="752"/>
        <v>1.6842130030262414E-2</v>
      </c>
      <c r="P1408" s="160">
        <f t="shared" si="752"/>
        <v>1.4100552135463518E-2</v>
      </c>
      <c r="Q1408" s="160">
        <f t="shared" si="752"/>
        <v>8.5325683187282564E-3</v>
      </c>
      <c r="R1408" s="160">
        <f t="shared" si="752"/>
        <v>6.415230649482434E-3</v>
      </c>
      <c r="S1408" s="160">
        <f t="shared" si="752"/>
        <v>1.0191461364241622E-2</v>
      </c>
      <c r="T1408" s="160">
        <f t="shared" si="752"/>
        <v>1.6807406159239091E-3</v>
      </c>
    </row>
    <row r="1409" spans="1:21" ht="52" thickBot="1" x14ac:dyDescent="0.25">
      <c r="A1409" s="60" t="s">
        <v>25</v>
      </c>
      <c r="B1409" s="160"/>
      <c r="C1409" s="160"/>
      <c r="D1409" s="160"/>
      <c r="E1409" s="160"/>
      <c r="F1409" s="160"/>
      <c r="G1409" s="160"/>
      <c r="H1409" s="160"/>
      <c r="I1409" s="160"/>
      <c r="J1409" s="160"/>
      <c r="K1409" s="160"/>
      <c r="L1409" s="160">
        <f t="shared" ref="L1409:T1409" si="753">L1406-B1406</f>
        <v>4.6476422612020951E-2</v>
      </c>
      <c r="M1409" s="160">
        <f t="shared" si="753"/>
        <v>4.1195161297625793E-2</v>
      </c>
      <c r="N1409" s="160">
        <f t="shared" si="753"/>
        <v>3.0462171036850186E-2</v>
      </c>
      <c r="O1409" s="160">
        <f t="shared" si="753"/>
        <v>2.5776146564267619E-2</v>
      </c>
      <c r="P1409" s="160">
        <f t="shared" si="753"/>
        <v>2.1975860495156568E-2</v>
      </c>
      <c r="Q1409" s="160">
        <f t="shared" si="753"/>
        <v>1.5542620099023158E-2</v>
      </c>
      <c r="R1409" s="160">
        <f t="shared" si="753"/>
        <v>1.3507210378502832E-2</v>
      </c>
      <c r="S1409" s="160">
        <f t="shared" si="753"/>
        <v>2.9112485987635051E-2</v>
      </c>
      <c r="T1409" s="160">
        <f t="shared" si="753"/>
        <v>1.8522870646186324E-2</v>
      </c>
    </row>
    <row r="1410" spans="1:21" ht="16" x14ac:dyDescent="0.2">
      <c r="A1410" s="4"/>
      <c r="B1410" s="6"/>
      <c r="C1410" s="6"/>
      <c r="D1410" s="6"/>
      <c r="E1410" s="6"/>
      <c r="F1410" s="6"/>
      <c r="G1410" s="5"/>
      <c r="H1410" s="5"/>
      <c r="I1410" s="5"/>
      <c r="J1410" s="5"/>
      <c r="K1410" s="5"/>
      <c r="L1410" s="5"/>
    </row>
    <row r="1411" spans="1:21" ht="16" x14ac:dyDescent="0.2">
      <c r="A1411" s="7" t="s">
        <v>147</v>
      </c>
      <c r="B1411" s="7"/>
      <c r="C1411" s="7"/>
      <c r="D1411" s="7"/>
      <c r="E1411" s="7"/>
      <c r="F1411" s="7"/>
      <c r="G1411" s="8"/>
      <c r="H1411" s="8"/>
      <c r="I1411" s="8"/>
      <c r="J1411" s="8"/>
      <c r="K1411" s="8"/>
      <c r="L1411" s="8"/>
      <c r="M1411" s="9"/>
    </row>
    <row r="1412" spans="1:21" ht="17" thickBot="1" x14ac:dyDescent="0.25">
      <c r="A1412" s="10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9"/>
    </row>
    <row r="1413" spans="1:21" ht="35" thickBot="1" x14ac:dyDescent="0.25">
      <c r="A1413" s="70" t="s">
        <v>44</v>
      </c>
      <c r="B1413" s="54" t="s">
        <v>0</v>
      </c>
      <c r="C1413" s="54" t="s">
        <v>1</v>
      </c>
      <c r="D1413" s="54" t="s">
        <v>2</v>
      </c>
      <c r="E1413" s="54" t="s">
        <v>3</v>
      </c>
      <c r="F1413" s="54" t="s">
        <v>4</v>
      </c>
      <c r="G1413" s="54" t="s">
        <v>5</v>
      </c>
      <c r="H1413" s="54" t="s">
        <v>6</v>
      </c>
      <c r="I1413" s="54" t="s">
        <v>7</v>
      </c>
      <c r="J1413" s="54" t="s">
        <v>8</v>
      </c>
      <c r="K1413" s="54" t="s">
        <v>9</v>
      </c>
      <c r="L1413" s="54" t="s">
        <v>10</v>
      </c>
      <c r="M1413" s="54" t="s">
        <v>66</v>
      </c>
      <c r="N1413" s="54" t="s">
        <v>75</v>
      </c>
      <c r="O1413" s="54" t="s">
        <v>76</v>
      </c>
      <c r="P1413" s="54" t="s">
        <v>77</v>
      </c>
      <c r="Q1413" s="54" t="s">
        <v>78</v>
      </c>
      <c r="R1413" s="54" t="s">
        <v>79</v>
      </c>
      <c r="S1413" s="54" t="s">
        <v>81</v>
      </c>
      <c r="T1413" s="54" t="s">
        <v>87</v>
      </c>
      <c r="U1413" s="70" t="s">
        <v>52</v>
      </c>
    </row>
    <row r="1414" spans="1:21" ht="18" thickBot="1" x14ac:dyDescent="0.25">
      <c r="A1414" s="71" t="s">
        <v>28</v>
      </c>
      <c r="B1414" s="72"/>
      <c r="C1414" s="72">
        <f t="shared" ref="C1414:K1414" si="754">-C1384</f>
        <v>-58</v>
      </c>
      <c r="D1414" s="72">
        <f t="shared" si="754"/>
        <v>-79</v>
      </c>
      <c r="E1414" s="72">
        <f t="shared" si="754"/>
        <v>-85</v>
      </c>
      <c r="F1414" s="72">
        <f t="shared" si="754"/>
        <v>-71</v>
      </c>
      <c r="G1414" s="72">
        <f t="shared" si="754"/>
        <v>-74</v>
      </c>
      <c r="H1414" s="72">
        <f t="shared" si="754"/>
        <v>-71</v>
      </c>
      <c r="I1414" s="72">
        <f t="shared" si="754"/>
        <v>-48</v>
      </c>
      <c r="J1414" s="72">
        <f t="shared" si="754"/>
        <v>-75</v>
      </c>
      <c r="K1414" s="72">
        <f t="shared" si="754"/>
        <v>-65</v>
      </c>
      <c r="L1414" s="72">
        <f t="shared" ref="L1414:Q1414" si="755">-L1384</f>
        <v>-73</v>
      </c>
      <c r="M1414" s="72">
        <f t="shared" si="755"/>
        <v>-78</v>
      </c>
      <c r="N1414" s="72">
        <f t="shared" si="755"/>
        <v>-66</v>
      </c>
      <c r="O1414" s="72">
        <f t="shared" si="755"/>
        <v>-76</v>
      </c>
      <c r="P1414" s="72">
        <f t="shared" si="755"/>
        <v>-73</v>
      </c>
      <c r="Q1414" s="72">
        <f t="shared" si="755"/>
        <v>-93</v>
      </c>
      <c r="R1414" s="72">
        <f t="shared" ref="R1414:S1414" si="756">-R1384</f>
        <v>-73</v>
      </c>
      <c r="S1414" s="72">
        <f t="shared" si="756"/>
        <v>-73</v>
      </c>
      <c r="T1414" s="76">
        <f t="shared" ref="T1414" si="757">-T1384</f>
        <v>-93</v>
      </c>
      <c r="U1414" s="72">
        <f t="shared" ref="U1414:U1428" si="758">_xlfn.AGGREGATE(1,6,C1414:S1414)</f>
        <v>-72.411764705882348</v>
      </c>
    </row>
    <row r="1415" spans="1:21" ht="18" thickBot="1" x14ac:dyDescent="0.25">
      <c r="A1415" s="78">
        <v>1</v>
      </c>
      <c r="B1415" s="48" t="s">
        <v>53</v>
      </c>
      <c r="C1415" s="79">
        <f t="shared" ref="C1415:T1426" si="759">B1384-C1385</f>
        <v>-5</v>
      </c>
      <c r="D1415" s="79">
        <f t="shared" si="759"/>
        <v>-17</v>
      </c>
      <c r="E1415" s="79">
        <f t="shared" si="759"/>
        <v>-1</v>
      </c>
      <c r="F1415" s="79">
        <f t="shared" si="759"/>
        <v>-6</v>
      </c>
      <c r="G1415" s="79">
        <f t="shared" si="759"/>
        <v>-2</v>
      </c>
      <c r="H1415" s="72">
        <f t="shared" si="759"/>
        <v>-5</v>
      </c>
      <c r="I1415" s="72">
        <f t="shared" si="759"/>
        <v>-4</v>
      </c>
      <c r="J1415" s="72">
        <f t="shared" si="759"/>
        <v>-24</v>
      </c>
      <c r="K1415" s="72">
        <f t="shared" si="759"/>
        <v>-8</v>
      </c>
      <c r="L1415" s="72">
        <f t="shared" si="759"/>
        <v>-7</v>
      </c>
      <c r="M1415" s="72">
        <f t="shared" si="759"/>
        <v>-6</v>
      </c>
      <c r="N1415" s="72">
        <f t="shared" si="759"/>
        <v>-8</v>
      </c>
      <c r="O1415" s="72">
        <f t="shared" si="759"/>
        <v>-15</v>
      </c>
      <c r="P1415" s="72">
        <f t="shared" si="759"/>
        <v>-3</v>
      </c>
      <c r="Q1415" s="72">
        <f t="shared" si="759"/>
        <v>-1</v>
      </c>
      <c r="R1415" s="72">
        <f t="shared" si="759"/>
        <v>-6</v>
      </c>
      <c r="S1415" s="72">
        <f t="shared" si="759"/>
        <v>-3</v>
      </c>
      <c r="T1415" s="76">
        <f t="shared" si="759"/>
        <v>-3</v>
      </c>
      <c r="U1415" s="72">
        <f t="shared" si="758"/>
        <v>-7.117647058823529</v>
      </c>
    </row>
    <row r="1416" spans="1:21" ht="18" thickBot="1" x14ac:dyDescent="0.25">
      <c r="A1416" s="78">
        <v>2</v>
      </c>
      <c r="B1416" s="48" t="s">
        <v>53</v>
      </c>
      <c r="C1416" s="79">
        <f t="shared" si="759"/>
        <v>0</v>
      </c>
      <c r="D1416" s="79">
        <f t="shared" si="759"/>
        <v>5</v>
      </c>
      <c r="E1416" s="79">
        <f t="shared" si="759"/>
        <v>5</v>
      </c>
      <c r="F1416" s="79">
        <f t="shared" si="759"/>
        <v>3</v>
      </c>
      <c r="G1416" s="79">
        <f t="shared" si="759"/>
        <v>2</v>
      </c>
      <c r="H1416" s="72">
        <f t="shared" si="759"/>
        <v>0</v>
      </c>
      <c r="I1416" s="72">
        <f t="shared" si="759"/>
        <v>5</v>
      </c>
      <c r="J1416" s="72">
        <f t="shared" si="759"/>
        <v>-10</v>
      </c>
      <c r="K1416" s="72">
        <f t="shared" si="759"/>
        <v>6</v>
      </c>
      <c r="L1416" s="72">
        <f t="shared" si="759"/>
        <v>6</v>
      </c>
      <c r="M1416" s="72">
        <f t="shared" si="759"/>
        <v>-5</v>
      </c>
      <c r="N1416" s="72">
        <f t="shared" si="759"/>
        <v>6</v>
      </c>
      <c r="O1416" s="72">
        <f t="shared" si="759"/>
        <v>2</v>
      </c>
      <c r="P1416" s="72">
        <f t="shared" si="759"/>
        <v>-1</v>
      </c>
      <c r="Q1416" s="72">
        <f t="shared" si="759"/>
        <v>1</v>
      </c>
      <c r="R1416" s="72">
        <f t="shared" si="759"/>
        <v>-3</v>
      </c>
      <c r="S1416" s="72">
        <f t="shared" si="759"/>
        <v>2</v>
      </c>
      <c r="T1416" s="76">
        <f t="shared" si="759"/>
        <v>-1</v>
      </c>
      <c r="U1416" s="72">
        <f t="shared" si="758"/>
        <v>1.411764705882353</v>
      </c>
    </row>
    <row r="1417" spans="1:21" ht="18" thickBot="1" x14ac:dyDescent="0.25">
      <c r="A1417" s="78">
        <v>3</v>
      </c>
      <c r="B1417" s="48" t="s">
        <v>53</v>
      </c>
      <c r="C1417" s="79">
        <f t="shared" si="759"/>
        <v>-4</v>
      </c>
      <c r="D1417" s="79">
        <f t="shared" si="759"/>
        <v>3</v>
      </c>
      <c r="E1417" s="79">
        <f t="shared" si="759"/>
        <v>2</v>
      </c>
      <c r="F1417" s="79">
        <f t="shared" si="759"/>
        <v>0</v>
      </c>
      <c r="G1417" s="79">
        <f t="shared" si="759"/>
        <v>4</v>
      </c>
      <c r="H1417" s="72">
        <f t="shared" si="759"/>
        <v>0</v>
      </c>
      <c r="I1417" s="72">
        <f t="shared" si="759"/>
        <v>5</v>
      </c>
      <c r="J1417" s="72">
        <f t="shared" si="759"/>
        <v>-3</v>
      </c>
      <c r="K1417" s="72">
        <f t="shared" si="759"/>
        <v>-3</v>
      </c>
      <c r="L1417" s="72">
        <f t="shared" si="759"/>
        <v>-1</v>
      </c>
      <c r="M1417" s="72">
        <f t="shared" si="759"/>
        <v>1</v>
      </c>
      <c r="N1417" s="72">
        <f t="shared" si="759"/>
        <v>-2</v>
      </c>
      <c r="O1417" s="72">
        <f t="shared" si="759"/>
        <v>-2</v>
      </c>
      <c r="P1417" s="72">
        <f t="shared" si="759"/>
        <v>1</v>
      </c>
      <c r="Q1417" s="72">
        <f t="shared" si="759"/>
        <v>2</v>
      </c>
      <c r="R1417" s="72">
        <f t="shared" si="759"/>
        <v>0</v>
      </c>
      <c r="S1417" s="72">
        <f t="shared" si="759"/>
        <v>1</v>
      </c>
      <c r="T1417" s="76">
        <f t="shared" si="759"/>
        <v>4</v>
      </c>
      <c r="U1417" s="72">
        <f t="shared" si="758"/>
        <v>0.23529411764705882</v>
      </c>
    </row>
    <row r="1418" spans="1:21" ht="18" thickBot="1" x14ac:dyDescent="0.25">
      <c r="A1418" s="78">
        <v>4</v>
      </c>
      <c r="B1418" s="48" t="s">
        <v>53</v>
      </c>
      <c r="C1418" s="79">
        <f t="shared" si="759"/>
        <v>2</v>
      </c>
      <c r="D1418" s="79">
        <f t="shared" si="759"/>
        <v>1</v>
      </c>
      <c r="E1418" s="79">
        <f t="shared" si="759"/>
        <v>0</v>
      </c>
      <c r="F1418" s="79">
        <f t="shared" si="759"/>
        <v>-2</v>
      </c>
      <c r="G1418" s="79">
        <f t="shared" si="759"/>
        <v>6</v>
      </c>
      <c r="H1418" s="72">
        <f t="shared" si="759"/>
        <v>-3</v>
      </c>
      <c r="I1418" s="72">
        <f t="shared" si="759"/>
        <v>8</v>
      </c>
      <c r="J1418" s="72">
        <f t="shared" si="759"/>
        <v>1</v>
      </c>
      <c r="K1418" s="72">
        <f t="shared" si="759"/>
        <v>2</v>
      </c>
      <c r="L1418" s="72">
        <f t="shared" si="759"/>
        <v>1</v>
      </c>
      <c r="M1418" s="72">
        <f t="shared" si="759"/>
        <v>3</v>
      </c>
      <c r="N1418" s="72">
        <f t="shared" si="759"/>
        <v>6</v>
      </c>
      <c r="O1418" s="72">
        <f t="shared" si="759"/>
        <v>3</v>
      </c>
      <c r="P1418" s="72">
        <f t="shared" si="759"/>
        <v>5</v>
      </c>
      <c r="Q1418" s="72">
        <f t="shared" si="759"/>
        <v>9</v>
      </c>
      <c r="R1418" s="72">
        <f t="shared" si="759"/>
        <v>3</v>
      </c>
      <c r="S1418" s="72">
        <f t="shared" si="759"/>
        <v>1</v>
      </c>
      <c r="T1418" s="76">
        <f t="shared" si="759"/>
        <v>5</v>
      </c>
      <c r="U1418" s="72">
        <f t="shared" si="758"/>
        <v>2.7058823529411766</v>
      </c>
    </row>
    <row r="1419" spans="1:21" ht="18" thickBot="1" x14ac:dyDescent="0.25">
      <c r="A1419" s="78">
        <v>5</v>
      </c>
      <c r="B1419" s="48" t="s">
        <v>53</v>
      </c>
      <c r="C1419" s="79">
        <f t="shared" si="759"/>
        <v>3</v>
      </c>
      <c r="D1419" s="79">
        <f t="shared" si="759"/>
        <v>-2</v>
      </c>
      <c r="E1419" s="79">
        <f t="shared" si="759"/>
        <v>4</v>
      </c>
      <c r="F1419" s="79">
        <f t="shared" si="759"/>
        <v>8</v>
      </c>
      <c r="G1419" s="79">
        <f t="shared" si="759"/>
        <v>7</v>
      </c>
      <c r="H1419" s="72">
        <f t="shared" si="759"/>
        <v>1</v>
      </c>
      <c r="I1419" s="72">
        <f t="shared" si="759"/>
        <v>1</v>
      </c>
      <c r="J1419" s="72">
        <f t="shared" si="759"/>
        <v>-2</v>
      </c>
      <c r="K1419" s="72">
        <f t="shared" si="759"/>
        <v>8</v>
      </c>
      <c r="L1419" s="72">
        <f t="shared" si="759"/>
        <v>2</v>
      </c>
      <c r="M1419" s="72">
        <f t="shared" si="759"/>
        <v>5</v>
      </c>
      <c r="N1419" s="72">
        <f t="shared" si="759"/>
        <v>1</v>
      </c>
      <c r="O1419" s="72">
        <f t="shared" si="759"/>
        <v>-1</v>
      </c>
      <c r="P1419" s="72">
        <f t="shared" si="759"/>
        <v>7</v>
      </c>
      <c r="Q1419" s="72">
        <f t="shared" si="759"/>
        <v>-2</v>
      </c>
      <c r="R1419" s="72">
        <f t="shared" si="759"/>
        <v>-4</v>
      </c>
      <c r="S1419" s="72">
        <f t="shared" si="759"/>
        <v>-1</v>
      </c>
      <c r="T1419" s="76">
        <f t="shared" si="759"/>
        <v>-3</v>
      </c>
      <c r="U1419" s="72">
        <f t="shared" si="758"/>
        <v>2.0588235294117645</v>
      </c>
    </row>
    <row r="1420" spans="1:21" ht="18" thickBot="1" x14ac:dyDescent="0.25">
      <c r="A1420" s="78">
        <v>6</v>
      </c>
      <c r="B1420" s="48" t="s">
        <v>53</v>
      </c>
      <c r="C1420" s="79">
        <f t="shared" si="759"/>
        <v>-22</v>
      </c>
      <c r="D1420" s="79">
        <f t="shared" si="759"/>
        <v>-32</v>
      </c>
      <c r="E1420" s="79">
        <f t="shared" si="759"/>
        <v>-28</v>
      </c>
      <c r="F1420" s="79">
        <f t="shared" si="759"/>
        <v>-24</v>
      </c>
      <c r="G1420" s="79">
        <f t="shared" si="759"/>
        <v>-20</v>
      </c>
      <c r="H1420" s="72">
        <f t="shared" si="759"/>
        <v>-13</v>
      </c>
      <c r="I1420" s="72">
        <f t="shared" si="759"/>
        <v>8</v>
      </c>
      <c r="J1420" s="72">
        <f t="shared" si="759"/>
        <v>-30</v>
      </c>
      <c r="K1420" s="72">
        <f t="shared" si="759"/>
        <v>-24</v>
      </c>
      <c r="L1420" s="72">
        <f t="shared" si="759"/>
        <v>-24</v>
      </c>
      <c r="M1420" s="72">
        <f t="shared" si="759"/>
        <v>-30</v>
      </c>
      <c r="N1420" s="72">
        <f t="shared" si="759"/>
        <v>-22</v>
      </c>
      <c r="O1420" s="72">
        <f t="shared" si="759"/>
        <v>-25</v>
      </c>
      <c r="P1420" s="72">
        <f t="shared" si="759"/>
        <v>-28</v>
      </c>
      <c r="Q1420" s="72">
        <f t="shared" si="759"/>
        <v>-21</v>
      </c>
      <c r="R1420" s="72">
        <f t="shared" si="759"/>
        <v>-53</v>
      </c>
      <c r="S1420" s="72">
        <f t="shared" si="759"/>
        <v>-40</v>
      </c>
      <c r="T1420" s="76">
        <f t="shared" si="759"/>
        <v>-22</v>
      </c>
      <c r="U1420" s="72">
        <f t="shared" si="758"/>
        <v>-25.176470588235293</v>
      </c>
    </row>
    <row r="1421" spans="1:21" ht="18" thickBot="1" x14ac:dyDescent="0.25">
      <c r="A1421" s="78">
        <v>7</v>
      </c>
      <c r="B1421" s="48" t="s">
        <v>53</v>
      </c>
      <c r="C1421" s="79">
        <f t="shared" si="759"/>
        <v>3</v>
      </c>
      <c r="D1421" s="79">
        <f t="shared" si="759"/>
        <v>-3</v>
      </c>
      <c r="E1421" s="79">
        <f t="shared" si="759"/>
        <v>2</v>
      </c>
      <c r="F1421" s="79">
        <f t="shared" si="759"/>
        <v>3</v>
      </c>
      <c r="G1421" s="79">
        <f t="shared" si="759"/>
        <v>2</v>
      </c>
      <c r="H1421" s="72">
        <f t="shared" si="759"/>
        <v>-2</v>
      </c>
      <c r="I1421" s="72">
        <f t="shared" si="759"/>
        <v>5</v>
      </c>
      <c r="J1421" s="72">
        <f t="shared" si="759"/>
        <v>-31</v>
      </c>
      <c r="K1421" s="72">
        <f t="shared" si="759"/>
        <v>1</v>
      </c>
      <c r="L1421" s="72">
        <f t="shared" si="759"/>
        <v>1</v>
      </c>
      <c r="M1421" s="72">
        <f t="shared" si="759"/>
        <v>-5</v>
      </c>
      <c r="N1421" s="72">
        <f t="shared" si="759"/>
        <v>0</v>
      </c>
      <c r="O1421" s="72">
        <f t="shared" si="759"/>
        <v>6</v>
      </c>
      <c r="P1421" s="72">
        <f t="shared" si="759"/>
        <v>2</v>
      </c>
      <c r="Q1421" s="72">
        <f t="shared" si="759"/>
        <v>-2</v>
      </c>
      <c r="R1421" s="72">
        <f t="shared" si="759"/>
        <v>-2</v>
      </c>
      <c r="S1421" s="72">
        <f t="shared" si="759"/>
        <v>2</v>
      </c>
      <c r="T1421" s="76">
        <f t="shared" si="759"/>
        <v>5</v>
      </c>
      <c r="U1421" s="72">
        <f t="shared" si="758"/>
        <v>-1.0588235294117647</v>
      </c>
    </row>
    <row r="1422" spans="1:21" ht="18" thickBot="1" x14ac:dyDescent="0.25">
      <c r="A1422" s="78">
        <v>8</v>
      </c>
      <c r="B1422" s="48" t="s">
        <v>53</v>
      </c>
      <c r="C1422" s="79">
        <f t="shared" si="759"/>
        <v>0</v>
      </c>
      <c r="D1422" s="79">
        <f t="shared" si="759"/>
        <v>13</v>
      </c>
      <c r="E1422" s="79">
        <f t="shared" si="759"/>
        <v>10</v>
      </c>
      <c r="F1422" s="79">
        <f t="shared" si="759"/>
        <v>15</v>
      </c>
      <c r="G1422" s="79">
        <f t="shared" si="759"/>
        <v>0</v>
      </c>
      <c r="H1422" s="72">
        <f t="shared" si="759"/>
        <v>3</v>
      </c>
      <c r="I1422" s="72">
        <f t="shared" si="759"/>
        <v>-5</v>
      </c>
      <c r="J1422" s="72">
        <f t="shared" si="759"/>
        <v>1</v>
      </c>
      <c r="K1422" s="72">
        <f t="shared" si="759"/>
        <v>10</v>
      </c>
      <c r="L1422" s="72">
        <f t="shared" si="759"/>
        <v>0</v>
      </c>
      <c r="M1422" s="72">
        <f t="shared" si="759"/>
        <v>10</v>
      </c>
      <c r="N1422" s="72">
        <f t="shared" si="759"/>
        <v>-9</v>
      </c>
      <c r="O1422" s="72">
        <f t="shared" si="759"/>
        <v>17</v>
      </c>
      <c r="P1422" s="72">
        <f t="shared" si="759"/>
        <v>1</v>
      </c>
      <c r="Q1422" s="72">
        <f t="shared" si="759"/>
        <v>13</v>
      </c>
      <c r="R1422" s="72">
        <f t="shared" si="759"/>
        <v>10</v>
      </c>
      <c r="S1422" s="72">
        <f t="shared" si="759"/>
        <v>25</v>
      </c>
      <c r="T1422" s="76">
        <f t="shared" si="759"/>
        <v>42</v>
      </c>
      <c r="U1422" s="72">
        <f t="shared" si="758"/>
        <v>6.7058823529411766</v>
      </c>
    </row>
    <row r="1423" spans="1:21" ht="18" thickBot="1" x14ac:dyDescent="0.25">
      <c r="A1423" s="78">
        <v>9</v>
      </c>
      <c r="B1423" s="48" t="s">
        <v>53</v>
      </c>
      <c r="C1423" s="79">
        <f t="shared" si="759"/>
        <v>1</v>
      </c>
      <c r="D1423" s="79">
        <f t="shared" si="759"/>
        <v>3</v>
      </c>
      <c r="E1423" s="79">
        <f t="shared" si="759"/>
        <v>5</v>
      </c>
      <c r="F1423" s="79">
        <f t="shared" si="759"/>
        <v>4</v>
      </c>
      <c r="G1423" s="79">
        <f t="shared" si="759"/>
        <v>2</v>
      </c>
      <c r="H1423" s="72">
        <f t="shared" si="759"/>
        <v>5</v>
      </c>
      <c r="I1423" s="72">
        <f t="shared" si="759"/>
        <v>13</v>
      </c>
      <c r="J1423" s="72">
        <f t="shared" si="759"/>
        <v>26</v>
      </c>
      <c r="K1423" s="72">
        <f t="shared" si="759"/>
        <v>19</v>
      </c>
      <c r="L1423" s="72">
        <f t="shared" si="759"/>
        <v>5</v>
      </c>
      <c r="M1423" s="72">
        <f t="shared" si="759"/>
        <v>7</v>
      </c>
      <c r="N1423" s="72">
        <f t="shared" si="759"/>
        <v>10</v>
      </c>
      <c r="O1423" s="72">
        <f t="shared" si="759"/>
        <v>22</v>
      </c>
      <c r="P1423" s="72">
        <f t="shared" si="759"/>
        <v>11</v>
      </c>
      <c r="Q1423" s="72">
        <f t="shared" si="759"/>
        <v>10</v>
      </c>
      <c r="R1423" s="72">
        <f t="shared" si="759"/>
        <v>8</v>
      </c>
      <c r="S1423" s="72">
        <f t="shared" si="759"/>
        <v>11</v>
      </c>
      <c r="T1423" s="76">
        <f t="shared" si="759"/>
        <v>14</v>
      </c>
      <c r="U1423" s="72">
        <f t="shared" si="758"/>
        <v>9.5294117647058822</v>
      </c>
    </row>
    <row r="1424" spans="1:21" ht="18" thickBot="1" x14ac:dyDescent="0.25">
      <c r="A1424" s="78">
        <v>10</v>
      </c>
      <c r="B1424" s="48" t="s">
        <v>53</v>
      </c>
      <c r="C1424" s="79">
        <f t="shared" si="759"/>
        <v>0</v>
      </c>
      <c r="D1424" s="79">
        <f t="shared" si="759"/>
        <v>1</v>
      </c>
      <c r="E1424" s="79">
        <f t="shared" si="759"/>
        <v>0</v>
      </c>
      <c r="F1424" s="79">
        <f t="shared" si="759"/>
        <v>8</v>
      </c>
      <c r="G1424" s="79">
        <f t="shared" si="759"/>
        <v>2</v>
      </c>
      <c r="H1424" s="72">
        <f t="shared" si="759"/>
        <v>2</v>
      </c>
      <c r="I1424" s="72">
        <f t="shared" si="759"/>
        <v>11</v>
      </c>
      <c r="J1424" s="72">
        <f t="shared" si="759"/>
        <v>8</v>
      </c>
      <c r="K1424" s="72">
        <f t="shared" si="759"/>
        <v>7</v>
      </c>
      <c r="L1424" s="72">
        <f t="shared" si="759"/>
        <v>11</v>
      </c>
      <c r="M1424" s="72">
        <f t="shared" si="759"/>
        <v>9</v>
      </c>
      <c r="N1424" s="72">
        <f t="shared" si="759"/>
        <v>13</v>
      </c>
      <c r="O1424" s="72">
        <f t="shared" si="759"/>
        <v>3</v>
      </c>
      <c r="P1424" s="72">
        <f t="shared" si="759"/>
        <v>5</v>
      </c>
      <c r="Q1424" s="72">
        <f t="shared" si="759"/>
        <v>10</v>
      </c>
      <c r="R1424" s="72">
        <f t="shared" si="759"/>
        <v>18</v>
      </c>
      <c r="S1424" s="72">
        <f t="shared" si="759"/>
        <v>8</v>
      </c>
      <c r="T1424" s="76">
        <f t="shared" si="759"/>
        <v>10</v>
      </c>
      <c r="U1424" s="72">
        <f t="shared" si="758"/>
        <v>6.8235294117647056</v>
      </c>
    </row>
    <row r="1425" spans="1:21" ht="18" thickBot="1" x14ac:dyDescent="0.25">
      <c r="A1425" s="78">
        <v>11</v>
      </c>
      <c r="B1425" s="48" t="s">
        <v>53</v>
      </c>
      <c r="C1425" s="79">
        <f t="shared" si="759"/>
        <v>2</v>
      </c>
      <c r="D1425" s="79">
        <f t="shared" si="759"/>
        <v>1</v>
      </c>
      <c r="E1425" s="79">
        <f t="shared" si="759"/>
        <v>0</v>
      </c>
      <c r="F1425" s="79">
        <f t="shared" si="759"/>
        <v>5</v>
      </c>
      <c r="G1425" s="79">
        <f t="shared" si="759"/>
        <v>-1</v>
      </c>
      <c r="H1425" s="72">
        <f t="shared" si="759"/>
        <v>10</v>
      </c>
      <c r="I1425" s="72">
        <f t="shared" si="759"/>
        <v>8</v>
      </c>
      <c r="J1425" s="72">
        <f t="shared" si="759"/>
        <v>14</v>
      </c>
      <c r="K1425" s="72">
        <f t="shared" si="759"/>
        <v>5</v>
      </c>
      <c r="L1425" s="72">
        <f t="shared" si="759"/>
        <v>7</v>
      </c>
      <c r="M1425" s="72">
        <f t="shared" si="759"/>
        <v>4</v>
      </c>
      <c r="N1425" s="72">
        <f t="shared" si="759"/>
        <v>8</v>
      </c>
      <c r="O1425" s="72">
        <f t="shared" si="759"/>
        <v>0</v>
      </c>
      <c r="P1425" s="72">
        <f t="shared" si="759"/>
        <v>4</v>
      </c>
      <c r="Q1425" s="72">
        <f t="shared" si="759"/>
        <v>5</v>
      </c>
      <c r="R1425" s="72">
        <f t="shared" si="759"/>
        <v>6</v>
      </c>
      <c r="S1425" s="72">
        <f t="shared" si="759"/>
        <v>1</v>
      </c>
      <c r="T1425" s="76">
        <f t="shared" si="759"/>
        <v>8</v>
      </c>
      <c r="U1425" s="72">
        <f t="shared" si="758"/>
        <v>4.6470588235294121</v>
      </c>
    </row>
    <row r="1426" spans="1:21" ht="18" thickBot="1" x14ac:dyDescent="0.25">
      <c r="A1426" s="78">
        <v>12</v>
      </c>
      <c r="B1426" s="48" t="s">
        <v>53</v>
      </c>
      <c r="C1426" s="79">
        <f t="shared" si="759"/>
        <v>3</v>
      </c>
      <c r="D1426" s="79">
        <f t="shared" si="759"/>
        <v>0</v>
      </c>
      <c r="E1426" s="79">
        <f t="shared" si="759"/>
        <v>4</v>
      </c>
      <c r="F1426" s="79">
        <f t="shared" si="759"/>
        <v>3</v>
      </c>
      <c r="G1426" s="79">
        <f t="shared" si="759"/>
        <v>4</v>
      </c>
      <c r="H1426" s="72">
        <f t="shared" si="759"/>
        <v>3</v>
      </c>
      <c r="I1426" s="72">
        <f t="shared" si="759"/>
        <v>17</v>
      </c>
      <c r="J1426" s="72">
        <f t="shared" si="759"/>
        <v>26</v>
      </c>
      <c r="K1426" s="72">
        <f t="shared" si="759"/>
        <v>1</v>
      </c>
      <c r="L1426" s="72">
        <f t="shared" si="759"/>
        <v>5</v>
      </c>
      <c r="M1426" s="72">
        <f t="shared" si="759"/>
        <v>-3</v>
      </c>
      <c r="N1426" s="72">
        <f t="shared" si="759"/>
        <v>3</v>
      </c>
      <c r="O1426" s="72">
        <f t="shared" si="759"/>
        <v>3</v>
      </c>
      <c r="P1426" s="72">
        <f t="shared" si="759"/>
        <v>6</v>
      </c>
      <c r="Q1426" s="72">
        <f t="shared" si="759"/>
        <v>4</v>
      </c>
      <c r="R1426" s="72">
        <f t="shared" si="759"/>
        <v>4</v>
      </c>
      <c r="S1426" s="72">
        <f t="shared" si="759"/>
        <v>3</v>
      </c>
      <c r="T1426" s="76">
        <f t="shared" si="759"/>
        <v>2</v>
      </c>
      <c r="U1426" s="72">
        <f t="shared" si="758"/>
        <v>5.0588235294117645</v>
      </c>
    </row>
    <row r="1427" spans="1:21" ht="18" thickBot="1" x14ac:dyDescent="0.25">
      <c r="A1427" s="47" t="s">
        <v>47</v>
      </c>
      <c r="B1427" s="48" t="s">
        <v>59</v>
      </c>
      <c r="C1427" s="75" t="s">
        <v>46</v>
      </c>
      <c r="D1427" s="75" t="s">
        <v>46</v>
      </c>
      <c r="E1427" s="75" t="s">
        <v>46</v>
      </c>
      <c r="F1427" s="79">
        <f t="shared" ref="F1427:T1427" si="760">B1385-F1389</f>
        <v>11</v>
      </c>
      <c r="G1427" s="79">
        <f t="shared" si="760"/>
        <v>12</v>
      </c>
      <c r="H1427" s="79">
        <f t="shared" si="760"/>
        <v>12</v>
      </c>
      <c r="I1427" s="79">
        <f t="shared" si="760"/>
        <v>5</v>
      </c>
      <c r="J1427" s="79">
        <f t="shared" si="760"/>
        <v>8</v>
      </c>
      <c r="K1427" s="79">
        <f t="shared" si="760"/>
        <v>14</v>
      </c>
      <c r="L1427" s="79">
        <f t="shared" si="760"/>
        <v>6</v>
      </c>
      <c r="M1427" s="79">
        <f t="shared" si="760"/>
        <v>-7</v>
      </c>
      <c r="N1427" s="79">
        <f t="shared" si="760"/>
        <v>9</v>
      </c>
      <c r="O1427" s="79">
        <f t="shared" si="760"/>
        <v>12</v>
      </c>
      <c r="P1427" s="79">
        <f t="shared" si="760"/>
        <v>3</v>
      </c>
      <c r="Q1427" s="79">
        <f t="shared" si="760"/>
        <v>7</v>
      </c>
      <c r="R1427" s="79">
        <f t="shared" si="760"/>
        <v>8</v>
      </c>
      <c r="S1427" s="79">
        <f t="shared" si="760"/>
        <v>3</v>
      </c>
      <c r="T1427" s="106">
        <f t="shared" si="760"/>
        <v>-1</v>
      </c>
      <c r="U1427" s="72">
        <f t="shared" si="758"/>
        <v>7.3571428571428568</v>
      </c>
    </row>
    <row r="1428" spans="1:21" ht="18" thickBot="1" x14ac:dyDescent="0.25">
      <c r="A1428" s="47" t="s">
        <v>54</v>
      </c>
      <c r="B1428" s="48" t="s">
        <v>59</v>
      </c>
      <c r="C1428" s="75" t="s">
        <v>46</v>
      </c>
      <c r="D1428" s="75" t="s">
        <v>46</v>
      </c>
      <c r="E1428" s="75" t="s">
        <v>46</v>
      </c>
      <c r="F1428" s="75" t="s">
        <v>46</v>
      </c>
      <c r="G1428" s="79">
        <f t="shared" ref="G1428:T1428" si="761">B1391-G1396</f>
        <v>12</v>
      </c>
      <c r="H1428" s="79">
        <f t="shared" si="761"/>
        <v>28</v>
      </c>
      <c r="I1428" s="79">
        <f t="shared" si="761"/>
        <v>43</v>
      </c>
      <c r="J1428" s="79">
        <f t="shared" si="761"/>
        <v>53</v>
      </c>
      <c r="K1428" s="79">
        <f t="shared" si="761"/>
        <v>31</v>
      </c>
      <c r="L1428" s="79">
        <f t="shared" si="761"/>
        <v>34</v>
      </c>
      <c r="M1428" s="79">
        <f t="shared" si="761"/>
        <v>32</v>
      </c>
      <c r="N1428" s="79">
        <f t="shared" si="761"/>
        <v>38</v>
      </c>
      <c r="O1428" s="79">
        <f t="shared" si="761"/>
        <v>35</v>
      </c>
      <c r="P1428" s="79">
        <f t="shared" si="761"/>
        <v>26</v>
      </c>
      <c r="Q1428" s="79">
        <f t="shared" si="761"/>
        <v>31</v>
      </c>
      <c r="R1428" s="79">
        <f t="shared" si="761"/>
        <v>27</v>
      </c>
      <c r="S1428" s="79">
        <f t="shared" si="761"/>
        <v>47</v>
      </c>
      <c r="T1428" s="106">
        <f t="shared" si="761"/>
        <v>32</v>
      </c>
      <c r="U1428" s="72">
        <f t="shared" si="758"/>
        <v>33.615384615384613</v>
      </c>
    </row>
    <row r="1429" spans="1:21" ht="16" x14ac:dyDescent="0.2">
      <c r="A1429" s="32"/>
      <c r="B1429" s="33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</row>
    <row r="1430" spans="1:21" ht="16" x14ac:dyDescent="0.2">
      <c r="A1430" s="7" t="s">
        <v>148</v>
      </c>
      <c r="B1430" s="7"/>
      <c r="C1430" s="7"/>
      <c r="D1430" s="7"/>
      <c r="E1430" s="7"/>
      <c r="F1430" s="7"/>
      <c r="G1430" s="7"/>
      <c r="H1430" s="8"/>
      <c r="I1430" s="8"/>
      <c r="J1430" s="8"/>
      <c r="K1430" s="8"/>
      <c r="L1430" s="8"/>
      <c r="M1430" s="9"/>
    </row>
    <row r="1431" spans="1:21" ht="17" thickBot="1" x14ac:dyDescent="0.25">
      <c r="A1431" s="10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9"/>
    </row>
    <row r="1432" spans="1:21" ht="35" thickBot="1" x14ac:dyDescent="0.25">
      <c r="A1432" s="70" t="s">
        <v>44</v>
      </c>
      <c r="B1432" s="54" t="s">
        <v>0</v>
      </c>
      <c r="C1432" s="54" t="s">
        <v>1</v>
      </c>
      <c r="D1432" s="54" t="s">
        <v>2</v>
      </c>
      <c r="E1432" s="54" t="s">
        <v>3</v>
      </c>
      <c r="F1432" s="54" t="s">
        <v>4</v>
      </c>
      <c r="G1432" s="54" t="s">
        <v>5</v>
      </c>
      <c r="H1432" s="54" t="s">
        <v>6</v>
      </c>
      <c r="I1432" s="54" t="s">
        <v>7</v>
      </c>
      <c r="J1432" s="54" t="s">
        <v>8</v>
      </c>
      <c r="K1432" s="54" t="s">
        <v>9</v>
      </c>
      <c r="L1432" s="54" t="s">
        <v>10</v>
      </c>
      <c r="M1432" s="54" t="s">
        <v>66</v>
      </c>
      <c r="N1432" s="54" t="s">
        <v>75</v>
      </c>
      <c r="O1432" s="54" t="s">
        <v>76</v>
      </c>
      <c r="P1432" s="54" t="s">
        <v>77</v>
      </c>
      <c r="Q1432" s="54" t="s">
        <v>78</v>
      </c>
      <c r="R1432" s="54" t="s">
        <v>79</v>
      </c>
      <c r="S1432" s="54" t="s">
        <v>81</v>
      </c>
      <c r="T1432" s="54" t="s">
        <v>87</v>
      </c>
      <c r="U1432" s="70" t="s">
        <v>52</v>
      </c>
    </row>
    <row r="1433" spans="1:21" ht="18" thickBot="1" x14ac:dyDescent="0.25">
      <c r="A1433" s="78">
        <v>1</v>
      </c>
      <c r="B1433" s="93" t="s">
        <v>42</v>
      </c>
      <c r="C1433" s="45">
        <f t="shared" ref="C1433:S1444" si="762">(B1384-C1385)/B1384</f>
        <v>-7.4626865671641784E-2</v>
      </c>
      <c r="D1433" s="45">
        <f t="shared" si="762"/>
        <v>-0.29310344827586204</v>
      </c>
      <c r="E1433" s="45">
        <f t="shared" si="762"/>
        <v>-1.2658227848101266E-2</v>
      </c>
      <c r="F1433" s="45">
        <f t="shared" si="762"/>
        <v>-7.0588235294117646E-2</v>
      </c>
      <c r="G1433" s="45">
        <f t="shared" si="762"/>
        <v>-2.8169014084507043E-2</v>
      </c>
      <c r="H1433" s="45">
        <f t="shared" si="762"/>
        <v>-6.7567567567567571E-2</v>
      </c>
      <c r="I1433" s="45">
        <f t="shared" si="762"/>
        <v>-5.6338028169014086E-2</v>
      </c>
      <c r="J1433" s="45">
        <f t="shared" si="762"/>
        <v>-0.5</v>
      </c>
      <c r="K1433" s="45">
        <f t="shared" si="762"/>
        <v>-0.10666666666666667</v>
      </c>
      <c r="L1433" s="45">
        <f t="shared" si="762"/>
        <v>-0.1076923076923077</v>
      </c>
      <c r="M1433" s="45">
        <f t="shared" si="762"/>
        <v>-8.2191780821917804E-2</v>
      </c>
      <c r="N1433" s="45">
        <f t="shared" si="762"/>
        <v>-0.10256410256410256</v>
      </c>
      <c r="O1433" s="45">
        <f t="shared" si="762"/>
        <v>-0.22727272727272727</v>
      </c>
      <c r="P1433" s="45">
        <f t="shared" si="762"/>
        <v>-3.9473684210526314E-2</v>
      </c>
      <c r="Q1433" s="45">
        <f t="shared" si="762"/>
        <v>-1.3698630136986301E-2</v>
      </c>
      <c r="R1433" s="45">
        <f t="shared" si="762"/>
        <v>-6.4516129032258063E-2</v>
      </c>
      <c r="S1433" s="45">
        <f t="shared" si="762"/>
        <v>-4.1095890410958902E-2</v>
      </c>
      <c r="T1433" s="96">
        <f t="shared" ref="T1433:T1444" si="763">(S1384-T1385)/S1384</f>
        <v>-4.1095890410958902E-2</v>
      </c>
      <c r="U1433" s="44">
        <f t="shared" ref="U1433:U1448" si="764">_xlfn.AGGREGATE(1,6,C1433:S1433)</f>
        <v>-0.11107195915995667</v>
      </c>
    </row>
    <row r="1434" spans="1:21" ht="18" thickBot="1" x14ac:dyDescent="0.25">
      <c r="A1434" s="78">
        <v>2</v>
      </c>
      <c r="B1434" s="93" t="s">
        <v>42</v>
      </c>
      <c r="C1434" s="45">
        <f t="shared" si="762"/>
        <v>0</v>
      </c>
      <c r="D1434" s="45">
        <f t="shared" si="762"/>
        <v>6.9444444444444448E-2</v>
      </c>
      <c r="E1434" s="45">
        <f t="shared" si="762"/>
        <v>6.6666666666666666E-2</v>
      </c>
      <c r="F1434" s="45">
        <f t="shared" si="762"/>
        <v>3.7499999999999999E-2</v>
      </c>
      <c r="G1434" s="45">
        <f t="shared" si="762"/>
        <v>2.197802197802198E-2</v>
      </c>
      <c r="H1434" s="45">
        <f t="shared" si="762"/>
        <v>0</v>
      </c>
      <c r="I1434" s="45">
        <f t="shared" si="762"/>
        <v>6.3291139240506333E-2</v>
      </c>
      <c r="J1434" s="45">
        <f t="shared" si="762"/>
        <v>-0.13333333333333333</v>
      </c>
      <c r="K1434" s="45">
        <f t="shared" si="762"/>
        <v>8.3333333333333329E-2</v>
      </c>
      <c r="L1434" s="45">
        <f t="shared" si="762"/>
        <v>7.2289156626506021E-2</v>
      </c>
      <c r="M1434" s="45">
        <f t="shared" si="762"/>
        <v>-6.9444444444444448E-2</v>
      </c>
      <c r="N1434" s="45">
        <f t="shared" si="762"/>
        <v>7.5949367088607597E-2</v>
      </c>
      <c r="O1434" s="45">
        <f t="shared" si="762"/>
        <v>2.3255813953488372E-2</v>
      </c>
      <c r="P1434" s="45">
        <f t="shared" si="762"/>
        <v>-1.2345679012345678E-2</v>
      </c>
      <c r="Q1434" s="45">
        <f t="shared" si="762"/>
        <v>1.2658227848101266E-2</v>
      </c>
      <c r="R1434" s="45">
        <f t="shared" si="762"/>
        <v>-4.0540540540540543E-2</v>
      </c>
      <c r="S1434" s="45">
        <f t="shared" si="762"/>
        <v>2.0202020202020204E-2</v>
      </c>
      <c r="T1434" s="96">
        <f t="shared" si="763"/>
        <v>-1.3157894736842105E-2</v>
      </c>
      <c r="U1434" s="44">
        <f t="shared" si="764"/>
        <v>1.7112011414766606E-2</v>
      </c>
    </row>
    <row r="1435" spans="1:21" ht="18" thickBot="1" x14ac:dyDescent="0.25">
      <c r="A1435" s="78">
        <v>3</v>
      </c>
      <c r="B1435" s="93" t="s">
        <v>42</v>
      </c>
      <c r="C1435" s="45">
        <f t="shared" si="762"/>
        <v>-6.7796610169491525E-2</v>
      </c>
      <c r="D1435" s="45">
        <f t="shared" si="762"/>
        <v>4.5454545454545456E-2</v>
      </c>
      <c r="E1435" s="45">
        <f t="shared" si="762"/>
        <v>2.9850746268656716E-2</v>
      </c>
      <c r="F1435" s="45">
        <f t="shared" si="762"/>
        <v>0</v>
      </c>
      <c r="G1435" s="45">
        <f t="shared" si="762"/>
        <v>5.1948051948051951E-2</v>
      </c>
      <c r="H1435" s="45">
        <f t="shared" si="762"/>
        <v>0</v>
      </c>
      <c r="I1435" s="45">
        <f t="shared" si="762"/>
        <v>6.8493150684931503E-2</v>
      </c>
      <c r="J1435" s="45">
        <f t="shared" si="762"/>
        <v>-4.0540540540540543E-2</v>
      </c>
      <c r="K1435" s="45">
        <f t="shared" si="762"/>
        <v>-3.5294117647058823E-2</v>
      </c>
      <c r="L1435" s="45">
        <f t="shared" si="762"/>
        <v>-1.5151515151515152E-2</v>
      </c>
      <c r="M1435" s="45">
        <f t="shared" si="762"/>
        <v>1.2987012987012988E-2</v>
      </c>
      <c r="N1435" s="45">
        <f t="shared" si="762"/>
        <v>-2.5974025974025976E-2</v>
      </c>
      <c r="O1435" s="45">
        <f t="shared" si="762"/>
        <v>-2.7397260273972601E-2</v>
      </c>
      <c r="P1435" s="45">
        <f t="shared" si="762"/>
        <v>1.1904761904761904E-2</v>
      </c>
      <c r="Q1435" s="45">
        <f t="shared" si="762"/>
        <v>2.4390243902439025E-2</v>
      </c>
      <c r="R1435" s="45">
        <f t="shared" si="762"/>
        <v>0</v>
      </c>
      <c r="S1435" s="45">
        <f t="shared" si="762"/>
        <v>1.2987012987012988E-2</v>
      </c>
      <c r="T1435" s="96">
        <f t="shared" si="763"/>
        <v>4.1237113402061855E-2</v>
      </c>
      <c r="U1435" s="44">
        <f t="shared" si="764"/>
        <v>2.6977327282828199E-3</v>
      </c>
    </row>
    <row r="1436" spans="1:21" ht="18" thickBot="1" x14ac:dyDescent="0.25">
      <c r="A1436" s="78">
        <v>4</v>
      </c>
      <c r="B1436" s="93" t="s">
        <v>42</v>
      </c>
      <c r="C1436" s="45">
        <f t="shared" si="762"/>
        <v>4.7619047619047616E-2</v>
      </c>
      <c r="D1436" s="45">
        <f t="shared" si="762"/>
        <v>1.5873015873015872E-2</v>
      </c>
      <c r="E1436" s="45">
        <f t="shared" si="762"/>
        <v>0</v>
      </c>
      <c r="F1436" s="45">
        <f t="shared" si="762"/>
        <v>-3.0769230769230771E-2</v>
      </c>
      <c r="G1436" s="45">
        <f t="shared" si="762"/>
        <v>8.5714285714285715E-2</v>
      </c>
      <c r="H1436" s="45">
        <f t="shared" si="762"/>
        <v>-4.1095890410958902E-2</v>
      </c>
      <c r="I1436" s="45">
        <f t="shared" si="762"/>
        <v>8.98876404494382E-2</v>
      </c>
      <c r="J1436" s="45">
        <f t="shared" si="762"/>
        <v>1.4705882352941176E-2</v>
      </c>
      <c r="K1436" s="45">
        <f t="shared" si="762"/>
        <v>2.5974025974025976E-2</v>
      </c>
      <c r="L1436" s="45">
        <f t="shared" si="762"/>
        <v>1.1363636363636364E-2</v>
      </c>
      <c r="M1436" s="45">
        <f t="shared" si="762"/>
        <v>4.4776119402985072E-2</v>
      </c>
      <c r="N1436" s="45">
        <f t="shared" si="762"/>
        <v>7.8947368421052627E-2</v>
      </c>
      <c r="O1436" s="45">
        <f t="shared" si="762"/>
        <v>3.7974683544303799E-2</v>
      </c>
      <c r="P1436" s="45">
        <f t="shared" si="762"/>
        <v>6.6666666666666666E-2</v>
      </c>
      <c r="Q1436" s="45">
        <f t="shared" si="762"/>
        <v>0.10843373493975904</v>
      </c>
      <c r="R1436" s="45">
        <f t="shared" si="762"/>
        <v>3.7499999999999999E-2</v>
      </c>
      <c r="S1436" s="45">
        <f t="shared" si="762"/>
        <v>1.282051282051282E-2</v>
      </c>
      <c r="T1436" s="96">
        <f t="shared" si="763"/>
        <v>6.5789473684210523E-2</v>
      </c>
      <c r="U1436" s="44">
        <f t="shared" si="764"/>
        <v>3.5670088174204771E-2</v>
      </c>
    </row>
    <row r="1437" spans="1:21" ht="18" thickBot="1" x14ac:dyDescent="0.25">
      <c r="A1437" s="78">
        <v>5</v>
      </c>
      <c r="B1437" s="93" t="s">
        <v>42</v>
      </c>
      <c r="C1437" s="45">
        <f t="shared" si="762"/>
        <v>5.5555555555555552E-2</v>
      </c>
      <c r="D1437" s="45">
        <f t="shared" si="762"/>
        <v>-0.05</v>
      </c>
      <c r="E1437" s="45">
        <f t="shared" si="762"/>
        <v>6.4516129032258063E-2</v>
      </c>
      <c r="F1437" s="45">
        <f t="shared" si="762"/>
        <v>0.12698412698412698</v>
      </c>
      <c r="G1437" s="45">
        <f t="shared" si="762"/>
        <v>0.1044776119402985</v>
      </c>
      <c r="H1437" s="45">
        <f t="shared" si="762"/>
        <v>1.5625E-2</v>
      </c>
      <c r="I1437" s="45">
        <f t="shared" si="762"/>
        <v>1.3157894736842105E-2</v>
      </c>
      <c r="J1437" s="45">
        <f t="shared" si="762"/>
        <v>-2.4691358024691357E-2</v>
      </c>
      <c r="K1437" s="45">
        <f t="shared" si="762"/>
        <v>0.11940298507462686</v>
      </c>
      <c r="L1437" s="45">
        <f t="shared" si="762"/>
        <v>2.6666666666666668E-2</v>
      </c>
      <c r="M1437" s="45">
        <f t="shared" si="762"/>
        <v>5.7471264367816091E-2</v>
      </c>
      <c r="N1437" s="45">
        <f t="shared" si="762"/>
        <v>1.5625E-2</v>
      </c>
      <c r="O1437" s="45">
        <f t="shared" si="762"/>
        <v>-1.4285714285714285E-2</v>
      </c>
      <c r="P1437" s="45">
        <f t="shared" si="762"/>
        <v>9.2105263157894732E-2</v>
      </c>
      <c r="Q1437" s="45">
        <f t="shared" si="762"/>
        <v>-2.8571428571428571E-2</v>
      </c>
      <c r="R1437" s="45">
        <f t="shared" si="762"/>
        <v>-5.4054054054054057E-2</v>
      </c>
      <c r="S1437" s="45">
        <f t="shared" si="762"/>
        <v>-1.2987012987012988E-2</v>
      </c>
      <c r="T1437" s="96">
        <f t="shared" si="763"/>
        <v>-3.896103896103896E-2</v>
      </c>
      <c r="U1437" s="44">
        <f t="shared" si="764"/>
        <v>2.9823407623128489E-2</v>
      </c>
    </row>
    <row r="1438" spans="1:21" ht="18" thickBot="1" x14ac:dyDescent="0.25">
      <c r="A1438" s="78">
        <v>6</v>
      </c>
      <c r="B1438" s="93" t="s">
        <v>42</v>
      </c>
      <c r="C1438" s="45">
        <f t="shared" si="762"/>
        <v>-0.44897959183673469</v>
      </c>
      <c r="D1438" s="45">
        <f t="shared" si="762"/>
        <v>-0.62745098039215685</v>
      </c>
      <c r="E1438" s="45">
        <f t="shared" si="762"/>
        <v>-0.66666666666666663</v>
      </c>
      <c r="F1438" s="45">
        <f t="shared" si="762"/>
        <v>-0.41379310344827586</v>
      </c>
      <c r="G1438" s="45">
        <f t="shared" si="762"/>
        <v>-0.36363636363636365</v>
      </c>
      <c r="H1438" s="45">
        <f t="shared" si="762"/>
        <v>-0.21666666666666667</v>
      </c>
      <c r="I1438" s="45">
        <f t="shared" si="762"/>
        <v>0.12698412698412698</v>
      </c>
      <c r="J1438" s="45">
        <f t="shared" si="762"/>
        <v>-0.4</v>
      </c>
      <c r="K1438" s="45">
        <f t="shared" si="762"/>
        <v>-0.28915662650602408</v>
      </c>
      <c r="L1438" s="45">
        <f t="shared" si="762"/>
        <v>-0.40677966101694918</v>
      </c>
      <c r="M1438" s="45">
        <f t="shared" si="762"/>
        <v>-0.41095890410958902</v>
      </c>
      <c r="N1438" s="45">
        <f t="shared" si="762"/>
        <v>-0.26829268292682928</v>
      </c>
      <c r="O1438" s="45">
        <f t="shared" si="762"/>
        <v>-0.3968253968253968</v>
      </c>
      <c r="P1438" s="45">
        <f t="shared" si="762"/>
        <v>-0.39436619718309857</v>
      </c>
      <c r="Q1438" s="45">
        <f t="shared" si="762"/>
        <v>-0.30434782608695654</v>
      </c>
      <c r="R1438" s="45">
        <f t="shared" si="762"/>
        <v>-0.73611111111111116</v>
      </c>
      <c r="S1438" s="45">
        <f t="shared" si="762"/>
        <v>-0.51282051282051277</v>
      </c>
      <c r="T1438" s="96">
        <f t="shared" si="763"/>
        <v>-0.28205128205128205</v>
      </c>
      <c r="U1438" s="44">
        <f t="shared" si="764"/>
        <v>-0.39587459789701213</v>
      </c>
    </row>
    <row r="1439" spans="1:21" ht="18" thickBot="1" x14ac:dyDescent="0.25">
      <c r="A1439" s="78">
        <v>7</v>
      </c>
      <c r="B1439" s="93" t="s">
        <v>42</v>
      </c>
      <c r="C1439" s="45">
        <f t="shared" si="762"/>
        <v>4.6153846153846156E-2</v>
      </c>
      <c r="D1439" s="45">
        <f t="shared" si="762"/>
        <v>-4.2253521126760563E-2</v>
      </c>
      <c r="E1439" s="45">
        <f t="shared" si="762"/>
        <v>2.4096385542168676E-2</v>
      </c>
      <c r="F1439" s="45">
        <f t="shared" si="762"/>
        <v>4.2857142857142858E-2</v>
      </c>
      <c r="G1439" s="45">
        <f t="shared" si="762"/>
        <v>2.4390243902439025E-2</v>
      </c>
      <c r="H1439" s="45">
        <f t="shared" si="762"/>
        <v>-2.6666666666666668E-2</v>
      </c>
      <c r="I1439" s="45">
        <f t="shared" si="762"/>
        <v>6.8493150684931503E-2</v>
      </c>
      <c r="J1439" s="45">
        <f t="shared" si="762"/>
        <v>-0.5636363636363636</v>
      </c>
      <c r="K1439" s="45">
        <f t="shared" si="762"/>
        <v>9.5238095238095247E-3</v>
      </c>
      <c r="L1439" s="45">
        <f t="shared" si="762"/>
        <v>9.3457943925233638E-3</v>
      </c>
      <c r="M1439" s="45">
        <f t="shared" si="762"/>
        <v>-6.0240963855421686E-2</v>
      </c>
      <c r="N1439" s="45">
        <f t="shared" si="762"/>
        <v>0</v>
      </c>
      <c r="O1439" s="45">
        <f t="shared" si="762"/>
        <v>5.7692307692307696E-2</v>
      </c>
      <c r="P1439" s="45">
        <f t="shared" si="762"/>
        <v>2.2727272727272728E-2</v>
      </c>
      <c r="Q1439" s="45">
        <f t="shared" si="762"/>
        <v>-2.0202020202020204E-2</v>
      </c>
      <c r="R1439" s="45">
        <f t="shared" si="762"/>
        <v>-2.2222222222222223E-2</v>
      </c>
      <c r="S1439" s="45">
        <f t="shared" si="762"/>
        <v>1.6E-2</v>
      </c>
      <c r="T1439" s="96">
        <f t="shared" si="763"/>
        <v>4.2372881355932202E-2</v>
      </c>
      <c r="U1439" s="44">
        <f t="shared" si="764"/>
        <v>-2.434951789605961E-2</v>
      </c>
    </row>
    <row r="1440" spans="1:21" ht="18" thickBot="1" x14ac:dyDescent="0.25">
      <c r="A1440" s="78">
        <v>8</v>
      </c>
      <c r="B1440" s="93" t="s">
        <v>42</v>
      </c>
      <c r="C1440" s="45">
        <f t="shared" si="762"/>
        <v>0</v>
      </c>
      <c r="D1440" s="45">
        <f t="shared" si="762"/>
        <v>0.20967741935483872</v>
      </c>
      <c r="E1440" s="45">
        <f t="shared" si="762"/>
        <v>0.13513513513513514</v>
      </c>
      <c r="F1440" s="45">
        <f t="shared" si="762"/>
        <v>0.18518518518518517</v>
      </c>
      <c r="G1440" s="45">
        <f t="shared" si="762"/>
        <v>0</v>
      </c>
      <c r="H1440" s="45">
        <f t="shared" si="762"/>
        <v>3.7499999999999999E-2</v>
      </c>
      <c r="I1440" s="45">
        <f t="shared" si="762"/>
        <v>-6.4935064935064929E-2</v>
      </c>
      <c r="J1440" s="45">
        <f t="shared" si="762"/>
        <v>1.4705882352941176E-2</v>
      </c>
      <c r="K1440" s="45">
        <f t="shared" si="762"/>
        <v>0.11627906976744186</v>
      </c>
      <c r="L1440" s="45">
        <f t="shared" si="762"/>
        <v>0</v>
      </c>
      <c r="M1440" s="45">
        <f t="shared" si="762"/>
        <v>9.4339622641509441E-2</v>
      </c>
      <c r="N1440" s="45">
        <f t="shared" si="762"/>
        <v>-0.10227272727272728</v>
      </c>
      <c r="O1440" s="45">
        <f t="shared" si="762"/>
        <v>0.1650485436893204</v>
      </c>
      <c r="P1440" s="45">
        <f t="shared" si="762"/>
        <v>1.020408163265306E-2</v>
      </c>
      <c r="Q1440" s="45">
        <f t="shared" si="762"/>
        <v>0.15116279069767441</v>
      </c>
      <c r="R1440" s="45">
        <f t="shared" si="762"/>
        <v>9.9009900990099015E-2</v>
      </c>
      <c r="S1440" s="45">
        <f t="shared" si="762"/>
        <v>0.27173913043478259</v>
      </c>
      <c r="T1440" s="96">
        <f t="shared" si="763"/>
        <v>0.34146341463414637</v>
      </c>
      <c r="U1440" s="44">
        <f t="shared" si="764"/>
        <v>7.7810527627869927E-2</v>
      </c>
    </row>
    <row r="1441" spans="1:21" ht="18" thickBot="1" x14ac:dyDescent="0.25">
      <c r="A1441" s="78">
        <v>9</v>
      </c>
      <c r="B1441" s="93" t="s">
        <v>42</v>
      </c>
      <c r="C1441" s="45">
        <f t="shared" si="762"/>
        <v>2.8571428571428571E-2</v>
      </c>
      <c r="D1441" s="45">
        <f t="shared" si="762"/>
        <v>5.3571428571428568E-2</v>
      </c>
      <c r="E1441" s="45">
        <f t="shared" si="762"/>
        <v>0.10204081632653061</v>
      </c>
      <c r="F1441" s="45">
        <f t="shared" si="762"/>
        <v>6.25E-2</v>
      </c>
      <c r="G1441" s="45">
        <f t="shared" si="762"/>
        <v>3.0303030303030304E-2</v>
      </c>
      <c r="H1441" s="45">
        <f t="shared" si="762"/>
        <v>7.4626865671641784E-2</v>
      </c>
      <c r="I1441" s="45">
        <f t="shared" si="762"/>
        <v>0.16883116883116883</v>
      </c>
      <c r="J1441" s="45">
        <f t="shared" si="762"/>
        <v>0.31707317073170732</v>
      </c>
      <c r="K1441" s="45">
        <f t="shared" si="762"/>
        <v>0.28358208955223879</v>
      </c>
      <c r="L1441" s="45">
        <f t="shared" si="762"/>
        <v>6.5789473684210523E-2</v>
      </c>
      <c r="M1441" s="45">
        <f t="shared" si="762"/>
        <v>6.7307692307692304E-2</v>
      </c>
      <c r="N1441" s="45">
        <f t="shared" si="762"/>
        <v>0.10416666666666667</v>
      </c>
      <c r="O1441" s="45">
        <f t="shared" si="762"/>
        <v>0.22680412371134021</v>
      </c>
      <c r="P1441" s="45">
        <f t="shared" si="762"/>
        <v>0.12790697674418605</v>
      </c>
      <c r="Q1441" s="45">
        <f t="shared" si="762"/>
        <v>0.10309278350515463</v>
      </c>
      <c r="R1441" s="45">
        <f t="shared" si="762"/>
        <v>0.1095890410958904</v>
      </c>
      <c r="S1441" s="45">
        <f t="shared" si="762"/>
        <v>0.12087912087912088</v>
      </c>
      <c r="T1441" s="96">
        <f t="shared" si="763"/>
        <v>0.20895522388059701</v>
      </c>
      <c r="U1441" s="44">
        <f t="shared" si="764"/>
        <v>0.12039034571490805</v>
      </c>
    </row>
    <row r="1442" spans="1:21" ht="18" thickBot="1" x14ac:dyDescent="0.25">
      <c r="A1442" s="78">
        <v>10</v>
      </c>
      <c r="B1442" s="93" t="s">
        <v>42</v>
      </c>
      <c r="C1442" s="45">
        <f t="shared" si="762"/>
        <v>0</v>
      </c>
      <c r="D1442" s="45">
        <f t="shared" si="762"/>
        <v>2.9411764705882353E-2</v>
      </c>
      <c r="E1442" s="45">
        <f t="shared" si="762"/>
        <v>0</v>
      </c>
      <c r="F1442" s="45">
        <f t="shared" si="762"/>
        <v>0.18181818181818182</v>
      </c>
      <c r="G1442" s="45">
        <f t="shared" si="762"/>
        <v>3.3333333333333333E-2</v>
      </c>
      <c r="H1442" s="45">
        <f t="shared" si="762"/>
        <v>3.125E-2</v>
      </c>
      <c r="I1442" s="45">
        <f t="shared" si="762"/>
        <v>0.17741935483870969</v>
      </c>
      <c r="J1442" s="45">
        <f t="shared" si="762"/>
        <v>0.125</v>
      </c>
      <c r="K1442" s="45">
        <f t="shared" si="762"/>
        <v>0.125</v>
      </c>
      <c r="L1442" s="45">
        <f t="shared" si="762"/>
        <v>0.22916666666666666</v>
      </c>
      <c r="M1442" s="45">
        <f t="shared" si="762"/>
        <v>0.12676056338028169</v>
      </c>
      <c r="N1442" s="45">
        <f t="shared" si="762"/>
        <v>0.13402061855670103</v>
      </c>
      <c r="O1442" s="45">
        <f t="shared" si="762"/>
        <v>3.4883720930232558E-2</v>
      </c>
      <c r="P1442" s="45">
        <f t="shared" si="762"/>
        <v>6.6666666666666666E-2</v>
      </c>
      <c r="Q1442" s="45">
        <f t="shared" si="762"/>
        <v>0.13333333333333333</v>
      </c>
      <c r="R1442" s="45">
        <f t="shared" si="762"/>
        <v>0.20689655172413793</v>
      </c>
      <c r="S1442" s="45">
        <f t="shared" si="762"/>
        <v>0.12307692307692308</v>
      </c>
      <c r="T1442" s="96">
        <f t="shared" si="763"/>
        <v>0.125</v>
      </c>
      <c r="U1442" s="44">
        <f t="shared" si="764"/>
        <v>0.10341398111947353</v>
      </c>
    </row>
    <row r="1443" spans="1:21" ht="18" thickBot="1" x14ac:dyDescent="0.25">
      <c r="A1443" s="78">
        <v>11</v>
      </c>
      <c r="B1443" s="93" t="s">
        <v>42</v>
      </c>
      <c r="C1443" s="45">
        <f t="shared" si="762"/>
        <v>0.125</v>
      </c>
      <c r="D1443" s="45">
        <f t="shared" si="762"/>
        <v>4.5454545454545456E-2</v>
      </c>
      <c r="E1443" s="45">
        <f t="shared" si="762"/>
        <v>0</v>
      </c>
      <c r="F1443" s="45">
        <f t="shared" si="762"/>
        <v>9.4339622641509441E-2</v>
      </c>
      <c r="G1443" s="45">
        <f t="shared" si="762"/>
        <v>-2.7777777777777776E-2</v>
      </c>
      <c r="H1443" s="45">
        <f t="shared" si="762"/>
        <v>0.17241379310344829</v>
      </c>
      <c r="I1443" s="45">
        <f t="shared" si="762"/>
        <v>0.12903225806451613</v>
      </c>
      <c r="J1443" s="45">
        <f t="shared" si="762"/>
        <v>0.27450980392156865</v>
      </c>
      <c r="K1443" s="45">
        <f t="shared" si="762"/>
        <v>8.9285714285714288E-2</v>
      </c>
      <c r="L1443" s="45">
        <f t="shared" si="762"/>
        <v>0.14285714285714285</v>
      </c>
      <c r="M1443" s="45">
        <f t="shared" si="762"/>
        <v>0.10810810810810811</v>
      </c>
      <c r="N1443" s="45">
        <f t="shared" si="762"/>
        <v>0.12903225806451613</v>
      </c>
      <c r="O1443" s="45">
        <f t="shared" si="762"/>
        <v>0</v>
      </c>
      <c r="P1443" s="45">
        <f t="shared" si="762"/>
        <v>4.8192771084337352E-2</v>
      </c>
      <c r="Q1443" s="45">
        <f t="shared" si="762"/>
        <v>7.1428571428571425E-2</v>
      </c>
      <c r="R1443" s="45">
        <f t="shared" si="762"/>
        <v>9.2307692307692313E-2</v>
      </c>
      <c r="S1443" s="45">
        <f t="shared" si="762"/>
        <v>1.4492753623188406E-2</v>
      </c>
      <c r="T1443" s="96">
        <f t="shared" si="763"/>
        <v>0.14035087719298245</v>
      </c>
      <c r="U1443" s="44">
        <f t="shared" si="764"/>
        <v>8.8745721009828291E-2</v>
      </c>
    </row>
    <row r="1444" spans="1:21" ht="18" thickBot="1" x14ac:dyDescent="0.25">
      <c r="A1444" s="78">
        <v>12</v>
      </c>
      <c r="B1444" s="93" t="s">
        <v>42</v>
      </c>
      <c r="C1444" s="45">
        <f t="shared" si="762"/>
        <v>0.15</v>
      </c>
      <c r="D1444" s="45">
        <f t="shared" si="762"/>
        <v>0</v>
      </c>
      <c r="E1444" s="45">
        <f t="shared" si="762"/>
        <v>0.19047619047619047</v>
      </c>
      <c r="F1444" s="45">
        <f t="shared" si="762"/>
        <v>9.0909090909090912E-2</v>
      </c>
      <c r="G1444" s="45">
        <f t="shared" si="762"/>
        <v>8.3333333333333329E-2</v>
      </c>
      <c r="H1444" s="45">
        <f t="shared" si="762"/>
        <v>8.1081081081081086E-2</v>
      </c>
      <c r="I1444" s="45">
        <f t="shared" si="762"/>
        <v>0.35416666666666669</v>
      </c>
      <c r="J1444" s="45">
        <f t="shared" si="762"/>
        <v>0.48148148148148145</v>
      </c>
      <c r="K1444" s="45">
        <f t="shared" si="762"/>
        <v>2.7027027027027029E-2</v>
      </c>
      <c r="L1444" s="45">
        <f t="shared" si="762"/>
        <v>9.8039215686274508E-2</v>
      </c>
      <c r="M1444" s="45">
        <f t="shared" si="762"/>
        <v>-7.1428571428571425E-2</v>
      </c>
      <c r="N1444" s="45">
        <f t="shared" si="762"/>
        <v>9.0909090909090912E-2</v>
      </c>
      <c r="O1444" s="45">
        <f t="shared" si="762"/>
        <v>5.5555555555555552E-2</v>
      </c>
      <c r="P1444" s="45">
        <f t="shared" si="762"/>
        <v>7.1428571428571425E-2</v>
      </c>
      <c r="Q1444" s="45">
        <f t="shared" si="762"/>
        <v>5.0632911392405063E-2</v>
      </c>
      <c r="R1444" s="45">
        <f t="shared" si="762"/>
        <v>6.1538461538461542E-2</v>
      </c>
      <c r="S1444" s="45">
        <f t="shared" si="762"/>
        <v>5.0847457627118647E-2</v>
      </c>
      <c r="T1444" s="96">
        <f t="shared" si="763"/>
        <v>2.9411764705882353E-2</v>
      </c>
      <c r="U1444" s="44">
        <f t="shared" si="764"/>
        <v>0.10976456256963396</v>
      </c>
    </row>
    <row r="1445" spans="1:21" ht="18" thickBot="1" x14ac:dyDescent="0.25">
      <c r="A1445" s="47" t="s">
        <v>47</v>
      </c>
      <c r="B1445" s="48" t="s">
        <v>57</v>
      </c>
      <c r="C1445" s="75" t="s">
        <v>46</v>
      </c>
      <c r="D1445" s="75" t="s">
        <v>46</v>
      </c>
      <c r="E1445" s="75" t="s">
        <v>46</v>
      </c>
      <c r="F1445" s="45">
        <f t="shared" ref="F1445:S1445" si="765">(B1385-F1389)/B1385</f>
        <v>0.16666666666666666</v>
      </c>
      <c r="G1445" s="45">
        <f t="shared" si="765"/>
        <v>0.16666666666666666</v>
      </c>
      <c r="H1445" s="45">
        <f t="shared" si="765"/>
        <v>0.16</v>
      </c>
      <c r="I1445" s="45">
        <f t="shared" si="765"/>
        <v>6.25E-2</v>
      </c>
      <c r="J1445" s="45">
        <f t="shared" si="765"/>
        <v>8.7912087912087919E-2</v>
      </c>
      <c r="K1445" s="45">
        <f t="shared" si="765"/>
        <v>0.19178082191780821</v>
      </c>
      <c r="L1445" s="45">
        <f t="shared" si="765"/>
        <v>7.5949367088607597E-2</v>
      </c>
      <c r="M1445" s="45">
        <f t="shared" si="765"/>
        <v>-9.3333333333333338E-2</v>
      </c>
      <c r="N1445" s="45">
        <f t="shared" si="765"/>
        <v>0.125</v>
      </c>
      <c r="O1445" s="45">
        <f t="shared" si="765"/>
        <v>0.14457831325301204</v>
      </c>
      <c r="P1445" s="45">
        <f t="shared" si="765"/>
        <v>4.1666666666666664E-2</v>
      </c>
      <c r="Q1445" s="45">
        <f t="shared" si="765"/>
        <v>8.8607594936708861E-2</v>
      </c>
      <c r="R1445" s="45">
        <f t="shared" si="765"/>
        <v>9.3023255813953487E-2</v>
      </c>
      <c r="S1445" s="45">
        <f t="shared" si="765"/>
        <v>3.7037037037037035E-2</v>
      </c>
      <c r="T1445" s="96">
        <f>(P1385-T1389)/P1385</f>
        <v>-1.2658227848101266E-2</v>
      </c>
      <c r="U1445" s="44">
        <f t="shared" si="764"/>
        <v>9.6289653187562982E-2</v>
      </c>
    </row>
    <row r="1446" spans="1:21" ht="35" thickBot="1" x14ac:dyDescent="0.25">
      <c r="A1446" s="47" t="s">
        <v>48</v>
      </c>
      <c r="B1446" s="48"/>
      <c r="C1446" s="49"/>
      <c r="D1446" s="49"/>
      <c r="E1446" s="49"/>
      <c r="F1446" s="49"/>
      <c r="G1446" s="49"/>
      <c r="H1446" s="49"/>
      <c r="I1446" s="49"/>
      <c r="J1446" s="49">
        <f t="shared" ref="J1446:S1446" si="766">AVERAGE(F1445:J1445)</f>
        <v>0.12874908424908424</v>
      </c>
      <c r="K1446" s="49">
        <f t="shared" si="766"/>
        <v>0.13377191529931257</v>
      </c>
      <c r="L1446" s="49">
        <f t="shared" si="766"/>
        <v>0.11562845538370073</v>
      </c>
      <c r="M1446" s="49">
        <f t="shared" si="766"/>
        <v>6.4961788717034091E-2</v>
      </c>
      <c r="N1446" s="49">
        <f t="shared" si="766"/>
        <v>7.7461788717034089E-2</v>
      </c>
      <c r="O1446" s="49">
        <f t="shared" si="766"/>
        <v>8.8795033785218913E-2</v>
      </c>
      <c r="P1446" s="49">
        <f t="shared" si="766"/>
        <v>5.8772202734990599E-2</v>
      </c>
      <c r="Q1446" s="49">
        <f t="shared" si="766"/>
        <v>6.1303848304610845E-2</v>
      </c>
      <c r="R1446" s="49">
        <f t="shared" si="766"/>
        <v>9.8575166134068221E-2</v>
      </c>
      <c r="S1446" s="49">
        <f t="shared" si="766"/>
        <v>8.0982573541475616E-2</v>
      </c>
      <c r="T1446" s="96">
        <f>AVERAGE(P1445:T1445)</f>
        <v>4.953526532125295E-2</v>
      </c>
      <c r="U1446" s="44">
        <f t="shared" si="764"/>
        <v>9.0900185686653007E-2</v>
      </c>
    </row>
    <row r="1447" spans="1:21" ht="18" thickBot="1" x14ac:dyDescent="0.25">
      <c r="A1447" s="47" t="s">
        <v>54</v>
      </c>
      <c r="B1447" s="48" t="s">
        <v>57</v>
      </c>
      <c r="C1447" s="75" t="s">
        <v>46</v>
      </c>
      <c r="D1447" s="75" t="s">
        <v>46</v>
      </c>
      <c r="E1447" s="75" t="s">
        <v>46</v>
      </c>
      <c r="F1447" s="75" t="s">
        <v>46</v>
      </c>
      <c r="G1447" s="52">
        <f t="shared" ref="G1447:S1447" si="767">(B1391-G1396)/B1391</f>
        <v>0.21428571428571427</v>
      </c>
      <c r="H1447" s="52">
        <f t="shared" si="767"/>
        <v>0.45161290322580644</v>
      </c>
      <c r="I1447" s="52">
        <f t="shared" si="767"/>
        <v>0.58108108108108103</v>
      </c>
      <c r="J1447" s="52">
        <f t="shared" si="767"/>
        <v>0.65432098765432101</v>
      </c>
      <c r="K1447" s="52">
        <f t="shared" si="767"/>
        <v>0.46268656716417911</v>
      </c>
      <c r="L1447" s="52">
        <f t="shared" si="767"/>
        <v>0.42499999999999999</v>
      </c>
      <c r="M1447" s="52">
        <f t="shared" si="767"/>
        <v>0.41558441558441561</v>
      </c>
      <c r="N1447" s="52">
        <f t="shared" si="767"/>
        <v>0.55882352941176472</v>
      </c>
      <c r="O1447" s="52">
        <f t="shared" si="767"/>
        <v>0.40697674418604651</v>
      </c>
      <c r="P1447" s="52">
        <f t="shared" si="767"/>
        <v>0.25</v>
      </c>
      <c r="Q1447" s="52">
        <f t="shared" si="767"/>
        <v>0.29245283018867924</v>
      </c>
      <c r="R1447" s="52">
        <f t="shared" si="767"/>
        <v>0.30681818181818182</v>
      </c>
      <c r="S1447" s="52">
        <f t="shared" si="767"/>
        <v>0.4563106796116505</v>
      </c>
      <c r="T1447" s="107">
        <f>(O1391-T1396)/O1391</f>
        <v>0.32653061224489793</v>
      </c>
      <c r="U1447" s="44">
        <f t="shared" si="764"/>
        <v>0.42122720263168001</v>
      </c>
    </row>
    <row r="1448" spans="1:21" ht="35" thickBot="1" x14ac:dyDescent="0.25">
      <c r="A1448" s="51" t="s">
        <v>50</v>
      </c>
      <c r="B1448" s="52"/>
      <c r="C1448" s="52"/>
      <c r="D1448" s="52"/>
      <c r="E1448" s="52"/>
      <c r="F1448" s="52"/>
      <c r="G1448" s="52"/>
      <c r="H1448" s="52"/>
      <c r="I1448" s="52"/>
      <c r="J1448" s="49"/>
      <c r="K1448" s="49">
        <f t="shared" ref="K1448:S1448" si="768">AVERAGE(G1447:K1447)</f>
        <v>0.47279745068222034</v>
      </c>
      <c r="L1448" s="49">
        <f t="shared" si="768"/>
        <v>0.51494030782507738</v>
      </c>
      <c r="M1448" s="49">
        <f t="shared" si="768"/>
        <v>0.50773461029679934</v>
      </c>
      <c r="N1448" s="49">
        <f t="shared" si="768"/>
        <v>0.50328309996293608</v>
      </c>
      <c r="O1448" s="49">
        <f t="shared" si="768"/>
        <v>0.45381425126928121</v>
      </c>
      <c r="P1448" s="49">
        <f t="shared" si="768"/>
        <v>0.41127693783644537</v>
      </c>
      <c r="Q1448" s="49">
        <f t="shared" si="768"/>
        <v>0.38476750387418124</v>
      </c>
      <c r="R1448" s="49">
        <f t="shared" si="768"/>
        <v>0.36301425712093449</v>
      </c>
      <c r="S1448" s="49">
        <f t="shared" si="768"/>
        <v>0.34251168716091163</v>
      </c>
      <c r="T1448" s="96">
        <f>AVERAGE(P1447:T1447)</f>
        <v>0.32642246077268189</v>
      </c>
      <c r="U1448" s="44">
        <f t="shared" si="764"/>
        <v>0.43934890066986521</v>
      </c>
    </row>
    <row r="1450" spans="1:21" ht="16" x14ac:dyDescent="0.2">
      <c r="A1450" s="140" t="s">
        <v>149</v>
      </c>
      <c r="B1450" s="141"/>
      <c r="C1450" s="141"/>
      <c r="D1450" s="141"/>
      <c r="E1450" s="141"/>
      <c r="F1450" s="141"/>
      <c r="G1450" s="141"/>
      <c r="H1450" s="142"/>
      <c r="I1450" s="141"/>
      <c r="J1450" s="141"/>
      <c r="K1450" s="141"/>
      <c r="L1450" s="141"/>
      <c r="M1450" s="142"/>
    </row>
    <row r="1451" spans="1:21" ht="17" thickBot="1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1:21" ht="18" thickBot="1" x14ac:dyDescent="0.25">
      <c r="A1452" s="54"/>
      <c r="B1452" s="54" t="s">
        <v>0</v>
      </c>
      <c r="C1452" s="54" t="s">
        <v>1</v>
      </c>
      <c r="D1452" s="54" t="s">
        <v>2</v>
      </c>
      <c r="E1452" s="54" t="s">
        <v>3</v>
      </c>
      <c r="F1452" s="54" t="s">
        <v>4</v>
      </c>
      <c r="G1452" s="54" t="s">
        <v>5</v>
      </c>
      <c r="H1452" s="54" t="s">
        <v>6</v>
      </c>
      <c r="I1452" s="54" t="s">
        <v>7</v>
      </c>
      <c r="J1452" s="54" t="s">
        <v>8</v>
      </c>
      <c r="K1452" s="54" t="s">
        <v>9</v>
      </c>
      <c r="L1452" s="54" t="s">
        <v>10</v>
      </c>
      <c r="M1452" s="54" t="s">
        <v>66</v>
      </c>
      <c r="N1452" s="54" t="s">
        <v>75</v>
      </c>
      <c r="O1452" s="54" t="s">
        <v>76</v>
      </c>
      <c r="P1452" s="54" t="s">
        <v>77</v>
      </c>
      <c r="Q1452" s="54" t="s">
        <v>78</v>
      </c>
      <c r="R1452" s="54" t="s">
        <v>79</v>
      </c>
      <c r="S1452" s="54" t="s">
        <v>81</v>
      </c>
      <c r="T1452" s="54" t="s">
        <v>87</v>
      </c>
    </row>
    <row r="1453" spans="1:21" ht="18" thickBot="1" x14ac:dyDescent="0.25">
      <c r="A1453" s="38" t="s">
        <v>11</v>
      </c>
      <c r="B1453" s="167"/>
      <c r="C1453" s="167"/>
      <c r="D1453" s="167"/>
      <c r="E1453" s="167"/>
      <c r="F1453" s="156"/>
      <c r="G1453" s="156"/>
      <c r="H1453" s="156" t="s">
        <v>12</v>
      </c>
      <c r="I1453" s="156">
        <v>11</v>
      </c>
      <c r="J1453" s="156">
        <v>18</v>
      </c>
      <c r="K1453" s="156">
        <v>16</v>
      </c>
      <c r="L1453" s="156">
        <v>24</v>
      </c>
      <c r="M1453" s="156">
        <v>20</v>
      </c>
      <c r="N1453" s="156">
        <v>24</v>
      </c>
      <c r="O1453" s="156">
        <v>22</v>
      </c>
      <c r="P1453" s="156">
        <v>19</v>
      </c>
      <c r="Q1453" s="156">
        <v>19</v>
      </c>
      <c r="R1453" s="156">
        <v>19</v>
      </c>
      <c r="S1453" s="156">
        <v>14</v>
      </c>
      <c r="T1453" s="185">
        <v>27</v>
      </c>
    </row>
    <row r="1454" spans="1:21" ht="18" thickBot="1" x14ac:dyDescent="0.25">
      <c r="A1454" s="38">
        <v>1</v>
      </c>
      <c r="B1454" s="167"/>
      <c r="C1454" s="167"/>
      <c r="D1454" s="167"/>
      <c r="E1454" s="167"/>
      <c r="F1454" s="156"/>
      <c r="G1454" s="156"/>
      <c r="H1454" s="156"/>
      <c r="I1454" s="156" t="s">
        <v>65</v>
      </c>
      <c r="J1454" s="156" t="s">
        <v>65</v>
      </c>
      <c r="K1454" s="156">
        <v>20</v>
      </c>
      <c r="L1454" s="156">
        <v>21</v>
      </c>
      <c r="M1454" s="156">
        <v>23</v>
      </c>
      <c r="N1454" s="187">
        <v>18</v>
      </c>
      <c r="O1454" s="187">
        <v>25</v>
      </c>
      <c r="P1454" s="187">
        <v>22</v>
      </c>
      <c r="Q1454" s="187">
        <v>22</v>
      </c>
      <c r="R1454" s="187">
        <v>19</v>
      </c>
      <c r="S1454" s="187">
        <v>19</v>
      </c>
      <c r="T1454" s="195">
        <v>13</v>
      </c>
    </row>
    <row r="1455" spans="1:21" ht="18" thickBot="1" x14ac:dyDescent="0.25">
      <c r="A1455" s="38">
        <v>2</v>
      </c>
      <c r="B1455" s="167"/>
      <c r="C1455" s="167"/>
      <c r="D1455" s="167"/>
      <c r="E1455" s="167"/>
      <c r="F1455" s="156"/>
      <c r="G1455" s="156"/>
      <c r="H1455" s="156"/>
      <c r="I1455" s="156"/>
      <c r="J1455" s="156" t="s">
        <v>65</v>
      </c>
      <c r="K1455" s="156">
        <v>10</v>
      </c>
      <c r="L1455" s="156">
        <v>20</v>
      </c>
      <c r="M1455" s="156">
        <v>19</v>
      </c>
      <c r="N1455" s="187">
        <v>23</v>
      </c>
      <c r="O1455" s="187">
        <v>17</v>
      </c>
      <c r="P1455" s="187">
        <v>25</v>
      </c>
      <c r="Q1455" s="187">
        <v>23</v>
      </c>
      <c r="R1455" s="187">
        <v>21</v>
      </c>
      <c r="S1455" s="187">
        <v>19</v>
      </c>
      <c r="T1455" s="195">
        <v>22</v>
      </c>
    </row>
    <row r="1456" spans="1:21" ht="18" thickBot="1" x14ac:dyDescent="0.25">
      <c r="A1456" s="38">
        <v>3</v>
      </c>
      <c r="B1456" s="167"/>
      <c r="C1456" s="167"/>
      <c r="D1456" s="167"/>
      <c r="E1456" s="167"/>
      <c r="F1456" s="156"/>
      <c r="G1456" s="156"/>
      <c r="H1456" s="156"/>
      <c r="I1456" s="156"/>
      <c r="J1456" s="156"/>
      <c r="K1456" s="156" t="s">
        <v>65</v>
      </c>
      <c r="L1456" s="156">
        <v>11</v>
      </c>
      <c r="M1456" s="156">
        <v>20</v>
      </c>
      <c r="N1456" s="187">
        <v>19</v>
      </c>
      <c r="O1456" s="187">
        <v>24</v>
      </c>
      <c r="P1456" s="187">
        <v>16</v>
      </c>
      <c r="Q1456" s="187">
        <v>21</v>
      </c>
      <c r="R1456" s="187">
        <v>22</v>
      </c>
      <c r="S1456" s="187">
        <v>18</v>
      </c>
      <c r="T1456" s="195">
        <v>19</v>
      </c>
    </row>
    <row r="1457" spans="1:22" ht="18" thickBot="1" x14ac:dyDescent="0.25">
      <c r="A1457" s="38">
        <v>4</v>
      </c>
      <c r="B1457" s="167"/>
      <c r="C1457" s="167"/>
      <c r="D1457" s="167"/>
      <c r="E1457" s="167"/>
      <c r="F1457" s="156"/>
      <c r="G1457" s="156"/>
      <c r="H1457" s="156"/>
      <c r="I1457" s="156"/>
      <c r="J1457" s="156"/>
      <c r="K1457" s="156"/>
      <c r="L1457" s="156" t="s">
        <v>65</v>
      </c>
      <c r="M1457" s="156">
        <v>9</v>
      </c>
      <c r="N1457" s="187">
        <v>22</v>
      </c>
      <c r="O1457" s="187">
        <v>17</v>
      </c>
      <c r="P1457" s="187">
        <v>23</v>
      </c>
      <c r="Q1457" s="187">
        <v>17</v>
      </c>
      <c r="R1457" s="187">
        <v>23</v>
      </c>
      <c r="S1457" s="187">
        <v>19</v>
      </c>
      <c r="T1457" s="195">
        <v>17</v>
      </c>
    </row>
    <row r="1458" spans="1:22" ht="17" thickBot="1" x14ac:dyDescent="0.25">
      <c r="A1458" s="38">
        <v>5</v>
      </c>
      <c r="B1458" s="167"/>
      <c r="C1458" s="167"/>
      <c r="D1458" s="167"/>
      <c r="E1458" s="167"/>
      <c r="F1458" s="156"/>
      <c r="G1458" s="156"/>
      <c r="H1458" s="156"/>
      <c r="I1458" s="156"/>
      <c r="J1458" s="156"/>
      <c r="K1458" s="156"/>
      <c r="L1458" s="156"/>
      <c r="M1458" s="156">
        <v>7</v>
      </c>
      <c r="N1458" s="187">
        <v>10</v>
      </c>
      <c r="O1458" s="187">
        <v>23</v>
      </c>
      <c r="P1458" s="187">
        <v>17</v>
      </c>
      <c r="Q1458" s="187">
        <v>24</v>
      </c>
      <c r="R1458" s="187">
        <v>16</v>
      </c>
      <c r="S1458" s="187">
        <v>25</v>
      </c>
      <c r="T1458" s="195">
        <v>18</v>
      </c>
    </row>
    <row r="1459" spans="1:22" ht="17" thickBot="1" x14ac:dyDescent="0.25">
      <c r="A1459" s="38">
        <v>6</v>
      </c>
      <c r="B1459" s="167"/>
      <c r="C1459" s="167"/>
      <c r="D1459" s="167"/>
      <c r="E1459" s="167"/>
      <c r="F1459" s="156"/>
      <c r="G1459" s="156"/>
      <c r="H1459" s="156"/>
      <c r="I1459" s="156"/>
      <c r="J1459" s="156"/>
      <c r="K1459" s="156"/>
      <c r="L1459" s="156"/>
      <c r="M1459" s="156"/>
      <c r="N1459" s="187">
        <v>6</v>
      </c>
      <c r="O1459" s="187">
        <v>9</v>
      </c>
      <c r="P1459" s="187">
        <v>24</v>
      </c>
      <c r="Q1459" s="187">
        <v>16</v>
      </c>
      <c r="R1459" s="187">
        <v>23</v>
      </c>
      <c r="S1459" s="187">
        <v>15</v>
      </c>
      <c r="T1459" s="195">
        <v>22</v>
      </c>
    </row>
    <row r="1460" spans="1:22" ht="17" thickBot="1" x14ac:dyDescent="0.25">
      <c r="A1460" s="38">
        <v>7</v>
      </c>
      <c r="B1460" s="167"/>
      <c r="C1460" s="167"/>
      <c r="D1460" s="167"/>
      <c r="E1460" s="167"/>
      <c r="F1460" s="156"/>
      <c r="G1460" s="156"/>
      <c r="H1460" s="156"/>
      <c r="I1460" s="156"/>
      <c r="J1460" s="156"/>
      <c r="K1460" s="156"/>
      <c r="L1460" s="156"/>
      <c r="M1460" s="156"/>
      <c r="N1460" s="156"/>
      <c r="O1460" s="187">
        <v>4</v>
      </c>
      <c r="P1460" s="187">
        <v>10</v>
      </c>
      <c r="Q1460" s="187">
        <v>22</v>
      </c>
      <c r="R1460" s="187">
        <v>13</v>
      </c>
      <c r="S1460" s="187">
        <v>21</v>
      </c>
      <c r="T1460" s="195">
        <v>13</v>
      </c>
    </row>
    <row r="1461" spans="1:22" ht="17" thickBot="1" x14ac:dyDescent="0.25">
      <c r="A1461" s="38">
        <v>8</v>
      </c>
      <c r="B1461" s="167"/>
      <c r="C1461" s="167"/>
      <c r="D1461" s="167"/>
      <c r="E1461" s="167"/>
      <c r="F1461" s="156"/>
      <c r="G1461" s="156"/>
      <c r="H1461" s="156"/>
      <c r="I1461" s="156"/>
      <c r="J1461" s="181"/>
      <c r="K1461" s="181"/>
      <c r="L1461" s="181"/>
      <c r="M1461" s="181"/>
      <c r="N1461" s="181"/>
      <c r="O1461" s="181"/>
      <c r="P1461" s="181"/>
      <c r="Q1461" s="181"/>
      <c r="R1461" s="181">
        <v>21</v>
      </c>
      <c r="S1461" s="181">
        <v>13</v>
      </c>
      <c r="T1461" s="212">
        <v>24</v>
      </c>
    </row>
    <row r="1462" spans="1:22" ht="17" thickBot="1" x14ac:dyDescent="0.25">
      <c r="A1462" s="38">
        <v>9</v>
      </c>
      <c r="B1462" s="167"/>
      <c r="C1462" s="167"/>
      <c r="D1462" s="167"/>
      <c r="E1462" s="167"/>
      <c r="F1462" s="156"/>
      <c r="G1462" s="156"/>
      <c r="H1462" s="156"/>
      <c r="I1462" s="156"/>
      <c r="J1462" s="156"/>
      <c r="K1462" s="156"/>
      <c r="L1462" s="156"/>
      <c r="M1462" s="156"/>
      <c r="N1462" s="156"/>
      <c r="O1462" s="156"/>
      <c r="P1462" s="156"/>
      <c r="Q1462" s="156"/>
      <c r="R1462" s="156">
        <v>9</v>
      </c>
      <c r="S1462" s="156">
        <v>18</v>
      </c>
      <c r="T1462" s="185">
        <v>15</v>
      </c>
    </row>
    <row r="1463" spans="1:22" ht="17" thickBot="1" x14ac:dyDescent="0.25">
      <c r="A1463" s="38">
        <v>10</v>
      </c>
      <c r="B1463" s="167"/>
      <c r="C1463" s="167"/>
      <c r="D1463" s="167"/>
      <c r="E1463" s="167"/>
      <c r="F1463" s="156"/>
      <c r="G1463" s="156"/>
      <c r="H1463" s="156"/>
      <c r="I1463" s="156"/>
      <c r="J1463" s="156"/>
      <c r="K1463" s="156"/>
      <c r="L1463" s="156"/>
      <c r="M1463" s="156"/>
      <c r="N1463" s="156"/>
      <c r="O1463" s="156"/>
      <c r="P1463" s="156"/>
      <c r="Q1463" s="156"/>
      <c r="R1463" s="156">
        <v>4</v>
      </c>
      <c r="S1463" s="156">
        <v>10</v>
      </c>
      <c r="T1463" s="185">
        <v>23</v>
      </c>
    </row>
    <row r="1464" spans="1:22" ht="17" thickBot="1" x14ac:dyDescent="0.25">
      <c r="A1464" s="38">
        <v>11</v>
      </c>
      <c r="B1464" s="167"/>
      <c r="C1464" s="167"/>
      <c r="D1464" s="167"/>
      <c r="E1464" s="167"/>
      <c r="F1464" s="156"/>
      <c r="G1464" s="156"/>
      <c r="H1464" s="156"/>
      <c r="I1464" s="156"/>
      <c r="J1464" s="156"/>
      <c r="K1464" s="156"/>
      <c r="L1464" s="156"/>
      <c r="M1464" s="156"/>
      <c r="N1464" s="156"/>
      <c r="O1464" s="156"/>
      <c r="P1464" s="156"/>
      <c r="Q1464" s="156"/>
      <c r="R1464" s="156"/>
      <c r="S1464" s="156">
        <v>3</v>
      </c>
      <c r="T1464" s="185">
        <v>11</v>
      </c>
    </row>
    <row r="1465" spans="1:22" ht="17" thickBot="1" x14ac:dyDescent="0.25">
      <c r="A1465" s="38">
        <v>12</v>
      </c>
      <c r="B1465" s="167"/>
      <c r="C1465" s="167"/>
      <c r="D1465" s="167"/>
      <c r="E1465" s="167"/>
      <c r="F1465" s="156"/>
      <c r="G1465" s="156"/>
      <c r="H1465" s="156"/>
      <c r="I1465" s="156"/>
      <c r="J1465" s="156"/>
      <c r="K1465" s="156"/>
      <c r="L1465" s="156"/>
      <c r="M1465" s="156"/>
      <c r="N1465" s="156"/>
      <c r="O1465" s="156"/>
      <c r="P1465" s="156"/>
      <c r="Q1465" s="156"/>
      <c r="R1465" s="156">
        <v>6</v>
      </c>
      <c r="S1465" s="156">
        <v>0</v>
      </c>
      <c r="T1465" s="185">
        <v>2</v>
      </c>
    </row>
    <row r="1466" spans="1:22" ht="18" thickBot="1" x14ac:dyDescent="0.25">
      <c r="A1466" s="38" t="s">
        <v>13</v>
      </c>
      <c r="B1466" s="167"/>
      <c r="C1466" s="167"/>
      <c r="D1466" s="167"/>
      <c r="E1466" s="167"/>
      <c r="F1466" s="156"/>
      <c r="G1466" s="156"/>
      <c r="H1466" s="156"/>
      <c r="I1466" s="156"/>
      <c r="J1466" s="156"/>
      <c r="K1466" s="156"/>
      <c r="L1466" s="156"/>
      <c r="M1466" s="156"/>
      <c r="N1466" s="156"/>
      <c r="O1466" s="156"/>
      <c r="P1466" s="156"/>
      <c r="Q1466" s="156"/>
      <c r="R1466" s="156"/>
      <c r="S1466" s="156"/>
      <c r="T1466" s="185"/>
    </row>
    <row r="1467" spans="1:22" ht="18" thickBot="1" x14ac:dyDescent="0.25">
      <c r="A1467" s="60" t="s">
        <v>14</v>
      </c>
      <c r="B1467" s="159"/>
      <c r="C1467" s="159"/>
      <c r="D1467" s="159"/>
      <c r="E1467" s="159"/>
      <c r="F1467" s="159"/>
      <c r="G1467" s="159"/>
      <c r="H1467" s="159"/>
      <c r="I1467" s="159">
        <f t="shared" ref="I1467:Q1467" si="769">SUM(I1453:I1465)</f>
        <v>11</v>
      </c>
      <c r="J1467" s="159">
        <f t="shared" si="769"/>
        <v>18</v>
      </c>
      <c r="K1467" s="159">
        <f t="shared" si="769"/>
        <v>46</v>
      </c>
      <c r="L1467" s="159">
        <f t="shared" si="769"/>
        <v>76</v>
      </c>
      <c r="M1467" s="159">
        <f t="shared" si="769"/>
        <v>98</v>
      </c>
      <c r="N1467" s="159">
        <f t="shared" si="769"/>
        <v>122</v>
      </c>
      <c r="O1467" s="159">
        <f t="shared" si="769"/>
        <v>141</v>
      </c>
      <c r="P1467" s="159">
        <f t="shared" si="769"/>
        <v>156</v>
      </c>
      <c r="Q1467" s="159">
        <f t="shared" si="769"/>
        <v>164</v>
      </c>
      <c r="R1467" s="159">
        <f t="shared" ref="R1467:S1467" si="770">SUM(R1453:R1465)</f>
        <v>196</v>
      </c>
      <c r="S1467" s="159">
        <f t="shared" si="770"/>
        <v>194</v>
      </c>
      <c r="T1467" s="162">
        <f t="shared" ref="T1467" si="771">SUM(T1453:T1465)</f>
        <v>226</v>
      </c>
    </row>
    <row r="1468" spans="1:22" ht="35" thickBot="1" x14ac:dyDescent="0.25">
      <c r="A1468" s="60" t="s">
        <v>51</v>
      </c>
      <c r="B1468" s="149"/>
      <c r="C1468" s="160"/>
      <c r="D1468" s="160"/>
      <c r="E1468" s="160"/>
      <c r="F1468" s="160"/>
      <c r="G1468" s="160"/>
      <c r="H1468" s="160"/>
      <c r="I1468" s="160"/>
      <c r="J1468" s="160">
        <f t="shared" ref="J1468:T1468" si="772">((J1467-I1467)/I1467)</f>
        <v>0.63636363636363635</v>
      </c>
      <c r="K1468" s="160">
        <f t="shared" si="772"/>
        <v>1.5555555555555556</v>
      </c>
      <c r="L1468" s="160">
        <f t="shared" si="772"/>
        <v>0.65217391304347827</v>
      </c>
      <c r="M1468" s="160">
        <f t="shared" si="772"/>
        <v>0.28947368421052633</v>
      </c>
      <c r="N1468" s="160">
        <f t="shared" si="772"/>
        <v>0.24489795918367346</v>
      </c>
      <c r="O1468" s="160">
        <f t="shared" si="772"/>
        <v>0.15573770491803279</v>
      </c>
      <c r="P1468" s="160">
        <f t="shared" si="772"/>
        <v>0.10638297872340426</v>
      </c>
      <c r="Q1468" s="160">
        <f t="shared" si="772"/>
        <v>5.128205128205128E-2</v>
      </c>
      <c r="R1468" s="160">
        <f t="shared" si="772"/>
        <v>0.1951219512195122</v>
      </c>
      <c r="S1468" s="160">
        <f t="shared" si="772"/>
        <v>-1.020408163265306E-2</v>
      </c>
      <c r="T1468" s="160">
        <f t="shared" si="772"/>
        <v>0.16494845360824742</v>
      </c>
    </row>
    <row r="1469" spans="1:22" ht="52" thickBot="1" x14ac:dyDescent="0.25">
      <c r="A1469" s="60" t="s">
        <v>16</v>
      </c>
      <c r="B1469" s="160"/>
      <c r="C1469" s="160"/>
      <c r="D1469" s="160"/>
      <c r="E1469" s="160"/>
      <c r="F1469" s="160"/>
      <c r="G1469" s="160"/>
      <c r="H1469" s="160"/>
      <c r="I1469" s="160"/>
      <c r="J1469" s="160"/>
      <c r="K1469" s="160"/>
      <c r="L1469" s="160"/>
      <c r="M1469" s="160" t="s">
        <v>46</v>
      </c>
      <c r="N1469" s="160" t="s">
        <v>46</v>
      </c>
      <c r="O1469" s="160" t="s">
        <v>46</v>
      </c>
      <c r="P1469" s="160" t="s">
        <v>46</v>
      </c>
      <c r="Q1469" s="160" t="s">
        <v>46</v>
      </c>
      <c r="R1469" s="160" t="s">
        <v>46</v>
      </c>
      <c r="S1469" s="160" t="s">
        <v>46</v>
      </c>
      <c r="T1469" s="160" t="s">
        <v>46</v>
      </c>
    </row>
    <row r="1470" spans="1:22" ht="52" thickBot="1" x14ac:dyDescent="0.25">
      <c r="A1470" s="60" t="s">
        <v>17</v>
      </c>
      <c r="B1470" s="160"/>
      <c r="C1470" s="160"/>
      <c r="D1470" s="160"/>
      <c r="E1470" s="160"/>
      <c r="F1470" s="160"/>
      <c r="G1470" s="160"/>
      <c r="H1470" s="160"/>
      <c r="I1470" s="160"/>
      <c r="J1470" s="160"/>
      <c r="K1470" s="160"/>
      <c r="L1470" s="160"/>
      <c r="M1470" s="160" t="s">
        <v>46</v>
      </c>
      <c r="N1470" s="160" t="s">
        <v>46</v>
      </c>
      <c r="O1470" s="160" t="s">
        <v>46</v>
      </c>
      <c r="P1470" s="160" t="s">
        <v>46</v>
      </c>
      <c r="Q1470" s="160" t="s">
        <v>46</v>
      </c>
      <c r="R1470" s="160" t="s">
        <v>46</v>
      </c>
      <c r="S1470" s="160" t="s">
        <v>46</v>
      </c>
      <c r="T1470" s="160" t="s">
        <v>46</v>
      </c>
    </row>
    <row r="1471" spans="1:22" ht="35" thickBot="1" x14ac:dyDescent="0.25">
      <c r="A1471" s="60" t="s">
        <v>18</v>
      </c>
      <c r="B1471" s="161">
        <v>2817</v>
      </c>
      <c r="C1471" s="161">
        <v>2695</v>
      </c>
      <c r="D1471" s="161">
        <v>2629</v>
      </c>
      <c r="E1471" s="161">
        <v>2582</v>
      </c>
      <c r="F1471" s="161">
        <v>2510</v>
      </c>
      <c r="G1471" s="92">
        <v>2405</v>
      </c>
      <c r="H1471" s="92">
        <v>2354</v>
      </c>
      <c r="I1471" s="92">
        <v>2244</v>
      </c>
      <c r="J1471" s="92">
        <v>2212</v>
      </c>
      <c r="K1471" s="92">
        <v>2118</v>
      </c>
      <c r="L1471" s="92">
        <v>2102</v>
      </c>
      <c r="M1471" s="92">
        <v>2114</v>
      </c>
      <c r="N1471" s="92">
        <v>2029</v>
      </c>
      <c r="O1471" s="92">
        <v>2096</v>
      </c>
      <c r="P1471" s="92">
        <v>2207</v>
      </c>
      <c r="Q1471" s="92">
        <v>2290</v>
      </c>
      <c r="R1471" s="92">
        <v>2798</v>
      </c>
      <c r="S1471" s="92">
        <v>3143</v>
      </c>
      <c r="T1471" s="92">
        <v>3090</v>
      </c>
    </row>
    <row r="1472" spans="1:22" ht="52" thickBot="1" x14ac:dyDescent="0.25">
      <c r="A1472" s="60" t="s">
        <v>19</v>
      </c>
      <c r="B1472" s="160"/>
      <c r="C1472" s="160">
        <f t="shared" ref="C1472:T1472" si="773">(C1471-B1471)/B1471</f>
        <v>-4.3308484203052895E-2</v>
      </c>
      <c r="D1472" s="160">
        <f t="shared" si="773"/>
        <v>-2.4489795918367346E-2</v>
      </c>
      <c r="E1472" s="160">
        <f t="shared" si="773"/>
        <v>-1.7877519969570179E-2</v>
      </c>
      <c r="F1472" s="160">
        <f t="shared" si="773"/>
        <v>-2.7885360185902403E-2</v>
      </c>
      <c r="G1472" s="160">
        <f t="shared" si="773"/>
        <v>-4.1832669322709161E-2</v>
      </c>
      <c r="H1472" s="160">
        <f t="shared" si="773"/>
        <v>-2.1205821205821207E-2</v>
      </c>
      <c r="I1472" s="160">
        <f t="shared" si="773"/>
        <v>-4.6728971962616821E-2</v>
      </c>
      <c r="J1472" s="160">
        <f t="shared" si="773"/>
        <v>-1.4260249554367201E-2</v>
      </c>
      <c r="K1472" s="160">
        <f t="shared" si="773"/>
        <v>-4.2495479204339964E-2</v>
      </c>
      <c r="L1472" s="160">
        <f t="shared" si="773"/>
        <v>-7.5542965061378663E-3</v>
      </c>
      <c r="M1472" s="160">
        <f t="shared" si="773"/>
        <v>5.708848715509039E-3</v>
      </c>
      <c r="N1472" s="160">
        <f t="shared" si="773"/>
        <v>-4.0208136234626303E-2</v>
      </c>
      <c r="O1472" s="160">
        <f t="shared" si="773"/>
        <v>3.3021192705766388E-2</v>
      </c>
      <c r="P1472" s="160">
        <f t="shared" si="773"/>
        <v>5.2958015267175571E-2</v>
      </c>
      <c r="Q1472" s="160">
        <f t="shared" si="773"/>
        <v>3.7607612143180785E-2</v>
      </c>
      <c r="R1472" s="160">
        <f t="shared" si="773"/>
        <v>0.22183406113537119</v>
      </c>
      <c r="S1472" s="160">
        <f t="shared" si="773"/>
        <v>0.12330235882773409</v>
      </c>
      <c r="T1472" s="160">
        <f t="shared" si="773"/>
        <v>-1.6862869869551385E-2</v>
      </c>
      <c r="U1472" s="108"/>
      <c r="V1472" s="108"/>
    </row>
    <row r="1473" spans="1:21" ht="52" thickBot="1" x14ac:dyDescent="0.25">
      <c r="A1473" s="60" t="s">
        <v>20</v>
      </c>
      <c r="B1473" s="160"/>
      <c r="C1473" s="160"/>
      <c r="D1473" s="160"/>
      <c r="E1473" s="160"/>
      <c r="F1473" s="160"/>
      <c r="G1473" s="160">
        <f t="shared" ref="G1473:T1473" si="774">(G1471-B1471)/B1471</f>
        <v>-0.14625488107916224</v>
      </c>
      <c r="H1473" s="160">
        <f t="shared" si="774"/>
        <v>-0.12653061224489795</v>
      </c>
      <c r="I1473" s="160">
        <f t="shared" si="774"/>
        <v>-0.14644351464435146</v>
      </c>
      <c r="J1473" s="160">
        <f t="shared" si="774"/>
        <v>-0.14329976762199845</v>
      </c>
      <c r="K1473" s="160">
        <f t="shared" si="774"/>
        <v>-0.15617529880478087</v>
      </c>
      <c r="L1473" s="160">
        <f t="shared" si="774"/>
        <v>-0.12598752598752599</v>
      </c>
      <c r="M1473" s="160">
        <f t="shared" si="774"/>
        <v>-0.10195412064570943</v>
      </c>
      <c r="N1473" s="160">
        <f t="shared" si="774"/>
        <v>-9.5811051693404634E-2</v>
      </c>
      <c r="O1473" s="160">
        <f t="shared" si="774"/>
        <v>-5.2441229656419529E-2</v>
      </c>
      <c r="P1473" s="160">
        <f t="shared" si="774"/>
        <v>4.2020774315391876E-2</v>
      </c>
      <c r="Q1473" s="160">
        <f t="shared" si="774"/>
        <v>8.9438629876308282E-2</v>
      </c>
      <c r="R1473" s="160">
        <f t="shared" si="774"/>
        <v>0.32355723746452225</v>
      </c>
      <c r="S1473" s="160">
        <f t="shared" si="774"/>
        <v>0.54903893543617543</v>
      </c>
      <c r="T1473" s="160">
        <f t="shared" si="774"/>
        <v>0.47423664122137404</v>
      </c>
    </row>
    <row r="1474" spans="1:21" ht="52" thickBot="1" x14ac:dyDescent="0.25">
      <c r="A1474" s="60" t="s">
        <v>21</v>
      </c>
      <c r="B1474" s="160"/>
      <c r="C1474" s="160"/>
      <c r="D1474" s="160"/>
      <c r="E1474" s="160"/>
      <c r="F1474" s="160"/>
      <c r="G1474" s="160"/>
      <c r="H1474" s="160"/>
      <c r="I1474" s="160"/>
      <c r="J1474" s="160"/>
      <c r="K1474" s="160"/>
      <c r="L1474" s="160">
        <f t="shared" ref="L1474:T1474" si="775">(L1471-B1471)/B1471</f>
        <v>-0.25381611643592472</v>
      </c>
      <c r="M1474" s="160">
        <f t="shared" si="775"/>
        <v>-0.21558441558441557</v>
      </c>
      <c r="N1474" s="160">
        <f t="shared" si="775"/>
        <v>-0.22822365918600229</v>
      </c>
      <c r="O1474" s="160">
        <f t="shared" si="775"/>
        <v>-0.1882261812548412</v>
      </c>
      <c r="P1474" s="160">
        <f t="shared" si="775"/>
        <v>-0.12071713147410358</v>
      </c>
      <c r="Q1474" s="160">
        <f t="shared" si="775"/>
        <v>-4.781704781704782E-2</v>
      </c>
      <c r="R1474" s="160">
        <f t="shared" si="775"/>
        <v>0.18861512319456245</v>
      </c>
      <c r="S1474" s="160">
        <f t="shared" si="775"/>
        <v>0.40062388591800357</v>
      </c>
      <c r="T1474" s="160">
        <f t="shared" si="775"/>
        <v>0.39692585895117538</v>
      </c>
      <c r="U1474" t="s">
        <v>271</v>
      </c>
    </row>
    <row r="1475" spans="1:21" ht="18" thickBot="1" x14ac:dyDescent="0.25">
      <c r="A1475" s="60" t="s">
        <v>22</v>
      </c>
      <c r="B1475" s="160"/>
      <c r="C1475" s="160"/>
      <c r="D1475" s="160"/>
      <c r="E1475" s="160"/>
      <c r="F1475" s="160"/>
      <c r="G1475" s="160"/>
      <c r="H1475" s="160"/>
      <c r="I1475" s="160">
        <f t="shared" ref="I1475:Q1475" si="776">I1467/I1471</f>
        <v>4.9019607843137254E-3</v>
      </c>
      <c r="J1475" s="160">
        <f t="shared" si="776"/>
        <v>8.1374321880651E-3</v>
      </c>
      <c r="K1475" s="160">
        <f t="shared" si="776"/>
        <v>2.1718602455146365E-2</v>
      </c>
      <c r="L1475" s="160">
        <f t="shared" si="776"/>
        <v>3.6156041864890583E-2</v>
      </c>
      <c r="M1475" s="160">
        <f t="shared" si="776"/>
        <v>4.6357615894039736E-2</v>
      </c>
      <c r="N1475" s="160">
        <f t="shared" si="776"/>
        <v>6.0128141941843273E-2</v>
      </c>
      <c r="O1475" s="160">
        <f t="shared" si="776"/>
        <v>6.7270992366412208E-2</v>
      </c>
      <c r="P1475" s="160">
        <f t="shared" si="776"/>
        <v>7.0684186678749428E-2</v>
      </c>
      <c r="Q1475" s="160">
        <f t="shared" si="776"/>
        <v>7.1615720524017462E-2</v>
      </c>
      <c r="R1475" s="160">
        <f t="shared" ref="R1475:S1475" si="777">R1467/R1471</f>
        <v>7.0050035739814151E-2</v>
      </c>
      <c r="S1475" s="160">
        <f t="shared" si="777"/>
        <v>6.172446706967865E-2</v>
      </c>
      <c r="T1475" s="160">
        <f t="shared" ref="T1475" si="778">T1467/T1471</f>
        <v>7.3139158576051785E-2</v>
      </c>
    </row>
    <row r="1476" spans="1:21" ht="52" thickBot="1" x14ac:dyDescent="0.25">
      <c r="A1476" s="60" t="s">
        <v>23</v>
      </c>
      <c r="B1476" s="160"/>
      <c r="C1476" s="160"/>
      <c r="D1476" s="160"/>
      <c r="E1476" s="160"/>
      <c r="F1476" s="160"/>
      <c r="G1476" s="160"/>
      <c r="H1476" s="160"/>
      <c r="I1476" s="160"/>
      <c r="J1476" s="160">
        <f t="shared" ref="J1476:K1476" si="779">(J1475-I1475)</f>
        <v>3.2354714037513745E-3</v>
      </c>
      <c r="K1476" s="160">
        <f t="shared" si="779"/>
        <v>1.3581170267081265E-2</v>
      </c>
      <c r="L1476" s="160">
        <f t="shared" ref="L1476:T1476" si="780">(L1475-K1475)</f>
        <v>1.4437439409744218E-2</v>
      </c>
      <c r="M1476" s="160">
        <f t="shared" si="780"/>
        <v>1.0201574029149153E-2</v>
      </c>
      <c r="N1476" s="160">
        <f t="shared" si="780"/>
        <v>1.3770526047803537E-2</v>
      </c>
      <c r="O1476" s="160">
        <f t="shared" si="780"/>
        <v>7.1428504245689348E-3</v>
      </c>
      <c r="P1476" s="160">
        <f t="shared" si="780"/>
        <v>3.4131943123372199E-3</v>
      </c>
      <c r="Q1476" s="160">
        <f t="shared" si="780"/>
        <v>9.315338452680344E-4</v>
      </c>
      <c r="R1476" s="160">
        <f t="shared" si="780"/>
        <v>-1.5656847842033111E-3</v>
      </c>
      <c r="S1476" s="160">
        <f t="shared" si="780"/>
        <v>-8.3255686701355011E-3</v>
      </c>
      <c r="T1476" s="160">
        <f t="shared" si="780"/>
        <v>1.1414691506373136E-2</v>
      </c>
    </row>
    <row r="1477" spans="1:21" ht="52" thickBot="1" x14ac:dyDescent="0.25">
      <c r="A1477" s="60" t="s">
        <v>24</v>
      </c>
      <c r="B1477" s="160"/>
      <c r="C1477" s="160"/>
      <c r="D1477" s="160"/>
      <c r="E1477" s="160"/>
      <c r="F1477" s="160"/>
      <c r="G1477" s="160"/>
      <c r="H1477" s="160"/>
      <c r="I1477" s="160"/>
      <c r="J1477" s="160"/>
      <c r="K1477" s="160"/>
      <c r="L1477" s="160"/>
      <c r="M1477" s="160" t="s">
        <v>46</v>
      </c>
      <c r="N1477" s="160" t="s">
        <v>46</v>
      </c>
      <c r="O1477" s="160" t="s">
        <v>46</v>
      </c>
      <c r="P1477" s="160" t="s">
        <v>46</v>
      </c>
      <c r="Q1477" s="160" t="s">
        <v>46</v>
      </c>
      <c r="R1477" s="160" t="s">
        <v>46</v>
      </c>
      <c r="S1477" s="160" t="s">
        <v>46</v>
      </c>
      <c r="T1477" s="160" t="s">
        <v>46</v>
      </c>
    </row>
    <row r="1478" spans="1:21" ht="52" thickBot="1" x14ac:dyDescent="0.25">
      <c r="A1478" s="60" t="s">
        <v>25</v>
      </c>
      <c r="B1478" s="160"/>
      <c r="C1478" s="160"/>
      <c r="D1478" s="160"/>
      <c r="E1478" s="160"/>
      <c r="F1478" s="160"/>
      <c r="G1478" s="160"/>
      <c r="H1478" s="160"/>
      <c r="I1478" s="160"/>
      <c r="J1478" s="160"/>
      <c r="K1478" s="160"/>
      <c r="L1478" s="160"/>
      <c r="M1478" s="160" t="s">
        <v>46</v>
      </c>
      <c r="N1478" s="160" t="s">
        <v>46</v>
      </c>
      <c r="O1478" s="160" t="s">
        <v>46</v>
      </c>
      <c r="P1478" s="160" t="s">
        <v>46</v>
      </c>
      <c r="Q1478" s="160" t="s">
        <v>46</v>
      </c>
      <c r="R1478" s="160" t="s">
        <v>46</v>
      </c>
      <c r="S1478" s="160" t="s">
        <v>46</v>
      </c>
      <c r="T1478" s="160" t="s">
        <v>46</v>
      </c>
    </row>
    <row r="1479" spans="1:21" ht="16" x14ac:dyDescent="0.2">
      <c r="A1479" s="4"/>
      <c r="B1479" s="6"/>
      <c r="C1479" s="6"/>
      <c r="D1479" s="6"/>
      <c r="E1479" s="6"/>
      <c r="F1479" s="6"/>
      <c r="G1479" s="5"/>
      <c r="H1479" s="5"/>
      <c r="I1479" s="5"/>
      <c r="J1479" s="5"/>
      <c r="K1479" s="5"/>
      <c r="L1479" s="5"/>
    </row>
    <row r="1480" spans="1:21" ht="16" x14ac:dyDescent="0.2">
      <c r="A1480" s="7" t="s">
        <v>150</v>
      </c>
      <c r="B1480" s="7"/>
      <c r="C1480" s="7"/>
      <c r="D1480" s="7"/>
      <c r="E1480" s="7"/>
      <c r="F1480" s="7"/>
      <c r="G1480" s="8"/>
      <c r="H1480" s="8"/>
      <c r="I1480" s="8"/>
      <c r="J1480" s="8"/>
      <c r="K1480" s="8"/>
      <c r="L1480" s="8"/>
      <c r="M1480" s="9"/>
    </row>
    <row r="1481" spans="1:21" ht="17" thickBot="1" x14ac:dyDescent="0.25">
      <c r="A1481" s="10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9"/>
    </row>
    <row r="1482" spans="1:21" ht="35" thickBot="1" x14ac:dyDescent="0.25">
      <c r="A1482" s="80" t="s">
        <v>44</v>
      </c>
      <c r="B1482" s="54" t="s">
        <v>0</v>
      </c>
      <c r="C1482" s="54" t="s">
        <v>1</v>
      </c>
      <c r="D1482" s="54" t="s">
        <v>2</v>
      </c>
      <c r="E1482" s="54" t="s">
        <v>3</v>
      </c>
      <c r="F1482" s="54" t="s">
        <v>4</v>
      </c>
      <c r="G1482" s="54" t="s">
        <v>5</v>
      </c>
      <c r="H1482" s="54" t="s">
        <v>6</v>
      </c>
      <c r="I1482" s="54" t="s">
        <v>7</v>
      </c>
      <c r="J1482" s="54" t="s">
        <v>8</v>
      </c>
      <c r="K1482" s="54" t="s">
        <v>9</v>
      </c>
      <c r="L1482" s="54" t="s">
        <v>10</v>
      </c>
      <c r="M1482" s="54" t="s">
        <v>66</v>
      </c>
      <c r="N1482" s="54" t="s">
        <v>75</v>
      </c>
      <c r="O1482" s="54" t="s">
        <v>76</v>
      </c>
      <c r="P1482" s="54" t="s">
        <v>77</v>
      </c>
      <c r="Q1482" s="54" t="s">
        <v>78</v>
      </c>
      <c r="R1482" s="54" t="s">
        <v>79</v>
      </c>
      <c r="S1482" s="54" t="s">
        <v>81</v>
      </c>
      <c r="T1482" s="54" t="s">
        <v>87</v>
      </c>
      <c r="U1482" s="80" t="s">
        <v>52</v>
      </c>
    </row>
    <row r="1483" spans="1:21" ht="18" thickBot="1" x14ac:dyDescent="0.25">
      <c r="A1483" s="98" t="s">
        <v>28</v>
      </c>
      <c r="B1483" s="72"/>
      <c r="C1483" s="72"/>
      <c r="D1483" s="72"/>
      <c r="E1483" s="72"/>
      <c r="F1483" s="72"/>
      <c r="G1483" s="72"/>
      <c r="H1483" s="72" t="s">
        <v>12</v>
      </c>
      <c r="I1483" s="72">
        <f t="shared" ref="I1483:L1483" si="781">-I1453</f>
        <v>-11</v>
      </c>
      <c r="J1483" s="72">
        <f t="shared" si="781"/>
        <v>-18</v>
      </c>
      <c r="K1483" s="72">
        <f t="shared" si="781"/>
        <v>-16</v>
      </c>
      <c r="L1483" s="72">
        <f t="shared" si="781"/>
        <v>-24</v>
      </c>
      <c r="M1483" s="72">
        <f t="shared" ref="M1483:N1483" si="782">-M1453</f>
        <v>-20</v>
      </c>
      <c r="N1483" s="72">
        <f t="shared" si="782"/>
        <v>-24</v>
      </c>
      <c r="O1483" s="72">
        <f t="shared" ref="O1483:P1483" si="783">-O1453</f>
        <v>-22</v>
      </c>
      <c r="P1483" s="72">
        <f t="shared" si="783"/>
        <v>-19</v>
      </c>
      <c r="Q1483" s="72">
        <f t="shared" ref="Q1483:R1483" si="784">-Q1453</f>
        <v>-19</v>
      </c>
      <c r="R1483" s="72">
        <f t="shared" si="784"/>
        <v>-19</v>
      </c>
      <c r="S1483" s="72">
        <f t="shared" ref="S1483" si="785">-S1453</f>
        <v>-14</v>
      </c>
      <c r="T1483" s="76">
        <f>-T1453</f>
        <v>-27</v>
      </c>
      <c r="U1483" s="72">
        <f t="shared" ref="U1483:U1490" si="786">_xlfn.AGGREGATE(1,6,I1483:S1483)</f>
        <v>-18.727272727272727</v>
      </c>
    </row>
    <row r="1484" spans="1:21" ht="18" thickBot="1" x14ac:dyDescent="0.25">
      <c r="A1484" s="81">
        <v>1</v>
      </c>
      <c r="B1484" s="85" t="s">
        <v>53</v>
      </c>
      <c r="C1484" s="95" t="s">
        <v>46</v>
      </c>
      <c r="D1484" s="95" t="s">
        <v>46</v>
      </c>
      <c r="E1484" s="95" t="s">
        <v>46</v>
      </c>
      <c r="F1484" s="95" t="s">
        <v>46</v>
      </c>
      <c r="G1484" s="100" t="s">
        <v>46</v>
      </c>
      <c r="H1484" s="76"/>
      <c r="I1484" s="72" t="s">
        <v>12</v>
      </c>
      <c r="J1484" s="72"/>
      <c r="K1484" s="72">
        <f t="shared" ref="K1484:S1489" si="787">K1454-J1453</f>
        <v>2</v>
      </c>
      <c r="L1484" s="72">
        <f t="shared" si="787"/>
        <v>5</v>
      </c>
      <c r="M1484" s="72">
        <f t="shared" si="787"/>
        <v>-1</v>
      </c>
      <c r="N1484" s="72">
        <f t="shared" si="787"/>
        <v>-2</v>
      </c>
      <c r="O1484" s="72">
        <f t="shared" si="787"/>
        <v>1</v>
      </c>
      <c r="P1484" s="72">
        <f t="shared" si="787"/>
        <v>0</v>
      </c>
      <c r="Q1484" s="72">
        <f t="shared" si="787"/>
        <v>3</v>
      </c>
      <c r="R1484" s="72">
        <f t="shared" si="787"/>
        <v>0</v>
      </c>
      <c r="S1484" s="72">
        <f t="shared" si="787"/>
        <v>0</v>
      </c>
      <c r="T1484" s="76">
        <f t="shared" ref="T1484:T1490" si="788">T1454-S1453</f>
        <v>-1</v>
      </c>
      <c r="U1484" s="72">
        <f t="shared" si="786"/>
        <v>0.88888888888888884</v>
      </c>
    </row>
    <row r="1485" spans="1:21" ht="18" thickBot="1" x14ac:dyDescent="0.25">
      <c r="A1485" s="81">
        <v>2</v>
      </c>
      <c r="B1485" s="85" t="s">
        <v>53</v>
      </c>
      <c r="C1485" s="95" t="s">
        <v>46</v>
      </c>
      <c r="D1485" s="95" t="s">
        <v>46</v>
      </c>
      <c r="E1485" s="95" t="s">
        <v>46</v>
      </c>
      <c r="F1485" s="95" t="s">
        <v>46</v>
      </c>
      <c r="G1485" s="100" t="s">
        <v>46</v>
      </c>
      <c r="H1485" s="76"/>
      <c r="I1485" s="72"/>
      <c r="J1485" s="72"/>
      <c r="K1485" s="72"/>
      <c r="L1485" s="72">
        <f t="shared" si="787"/>
        <v>0</v>
      </c>
      <c r="M1485" s="72">
        <f t="shared" si="787"/>
        <v>-2</v>
      </c>
      <c r="N1485" s="72">
        <f t="shared" si="787"/>
        <v>0</v>
      </c>
      <c r="O1485" s="72">
        <f t="shared" si="787"/>
        <v>-1</v>
      </c>
      <c r="P1485" s="72">
        <f t="shared" si="787"/>
        <v>0</v>
      </c>
      <c r="Q1485" s="72">
        <f t="shared" si="787"/>
        <v>1</v>
      </c>
      <c r="R1485" s="72">
        <f t="shared" si="787"/>
        <v>-1</v>
      </c>
      <c r="S1485" s="72">
        <f t="shared" si="787"/>
        <v>0</v>
      </c>
      <c r="T1485" s="76">
        <f t="shared" si="788"/>
        <v>3</v>
      </c>
      <c r="U1485" s="72">
        <f t="shared" si="786"/>
        <v>-0.375</v>
      </c>
    </row>
    <row r="1486" spans="1:21" ht="18" thickBot="1" x14ac:dyDescent="0.25">
      <c r="A1486" s="81">
        <v>3</v>
      </c>
      <c r="B1486" s="85" t="s">
        <v>53</v>
      </c>
      <c r="C1486" s="95" t="s">
        <v>46</v>
      </c>
      <c r="D1486" s="95" t="s">
        <v>46</v>
      </c>
      <c r="E1486" s="95" t="s">
        <v>46</v>
      </c>
      <c r="F1486" s="95" t="s">
        <v>46</v>
      </c>
      <c r="G1486" s="100" t="s">
        <v>46</v>
      </c>
      <c r="H1486" s="76"/>
      <c r="I1486" s="72"/>
      <c r="J1486" s="72"/>
      <c r="K1486" s="72"/>
      <c r="L1486" s="72">
        <f t="shared" si="787"/>
        <v>1</v>
      </c>
      <c r="M1486" s="72">
        <f t="shared" si="787"/>
        <v>0</v>
      </c>
      <c r="N1486" s="72">
        <f t="shared" si="787"/>
        <v>0</v>
      </c>
      <c r="O1486" s="72">
        <f t="shared" si="787"/>
        <v>1</v>
      </c>
      <c r="P1486" s="72">
        <f t="shared" si="787"/>
        <v>-1</v>
      </c>
      <c r="Q1486" s="72">
        <f t="shared" si="787"/>
        <v>-4</v>
      </c>
      <c r="R1486" s="72">
        <f t="shared" si="787"/>
        <v>-1</v>
      </c>
      <c r="S1486" s="72">
        <f t="shared" si="787"/>
        <v>-3</v>
      </c>
      <c r="T1486" s="76">
        <f t="shared" si="788"/>
        <v>0</v>
      </c>
      <c r="U1486" s="72">
        <f t="shared" si="786"/>
        <v>-0.875</v>
      </c>
    </row>
    <row r="1487" spans="1:21" ht="18" thickBot="1" x14ac:dyDescent="0.25">
      <c r="A1487" s="81">
        <v>4</v>
      </c>
      <c r="B1487" s="85" t="s">
        <v>53</v>
      </c>
      <c r="C1487" s="95" t="s">
        <v>46</v>
      </c>
      <c r="D1487" s="95" t="s">
        <v>46</v>
      </c>
      <c r="E1487" s="95" t="s">
        <v>46</v>
      </c>
      <c r="F1487" s="95" t="s">
        <v>46</v>
      </c>
      <c r="G1487" s="100" t="s">
        <v>46</v>
      </c>
      <c r="H1487" s="76"/>
      <c r="I1487" s="72"/>
      <c r="J1487" s="72"/>
      <c r="K1487" s="72"/>
      <c r="L1487" s="72"/>
      <c r="M1487" s="72">
        <f t="shared" si="787"/>
        <v>-2</v>
      </c>
      <c r="N1487" s="72">
        <f t="shared" si="787"/>
        <v>2</v>
      </c>
      <c r="O1487" s="72">
        <f t="shared" si="787"/>
        <v>-2</v>
      </c>
      <c r="P1487" s="72">
        <f t="shared" si="787"/>
        <v>-1</v>
      </c>
      <c r="Q1487" s="72">
        <f t="shared" si="787"/>
        <v>1</v>
      </c>
      <c r="R1487" s="72">
        <f t="shared" si="787"/>
        <v>2</v>
      </c>
      <c r="S1487" s="72">
        <f t="shared" si="787"/>
        <v>-3</v>
      </c>
      <c r="T1487" s="76">
        <f t="shared" si="788"/>
        <v>-1</v>
      </c>
      <c r="U1487" s="72">
        <f t="shared" si="786"/>
        <v>-0.42857142857142855</v>
      </c>
    </row>
    <row r="1488" spans="1:21" ht="18" thickBot="1" x14ac:dyDescent="0.25">
      <c r="A1488" s="81">
        <v>5</v>
      </c>
      <c r="B1488" s="85" t="s">
        <v>53</v>
      </c>
      <c r="C1488" s="95" t="s">
        <v>46</v>
      </c>
      <c r="D1488" s="95" t="s">
        <v>46</v>
      </c>
      <c r="E1488" s="95" t="s">
        <v>46</v>
      </c>
      <c r="F1488" s="95" t="s">
        <v>46</v>
      </c>
      <c r="G1488" s="100" t="s">
        <v>46</v>
      </c>
      <c r="H1488" s="76"/>
      <c r="I1488" s="72"/>
      <c r="J1488" s="72"/>
      <c r="K1488" s="72"/>
      <c r="L1488" s="72"/>
      <c r="M1488" s="72"/>
      <c r="N1488" s="72">
        <f t="shared" si="787"/>
        <v>1</v>
      </c>
      <c r="O1488" s="72">
        <f t="shared" si="787"/>
        <v>1</v>
      </c>
      <c r="P1488" s="72">
        <f t="shared" si="787"/>
        <v>0</v>
      </c>
      <c r="Q1488" s="72">
        <f t="shared" si="787"/>
        <v>1</v>
      </c>
      <c r="R1488" s="72">
        <f t="shared" si="787"/>
        <v>-1</v>
      </c>
      <c r="S1488" s="72">
        <f t="shared" si="787"/>
        <v>2</v>
      </c>
      <c r="T1488" s="76">
        <f t="shared" si="788"/>
        <v>-1</v>
      </c>
      <c r="U1488" s="72">
        <f t="shared" si="786"/>
        <v>0.66666666666666663</v>
      </c>
    </row>
    <row r="1489" spans="1:21" ht="18" thickBot="1" x14ac:dyDescent="0.25">
      <c r="A1489" s="81">
        <v>6</v>
      </c>
      <c r="B1489" s="85" t="s">
        <v>53</v>
      </c>
      <c r="C1489" s="95" t="s">
        <v>46</v>
      </c>
      <c r="D1489" s="95" t="s">
        <v>46</v>
      </c>
      <c r="E1489" s="95" t="s">
        <v>46</v>
      </c>
      <c r="F1489" s="100" t="s">
        <v>46</v>
      </c>
      <c r="G1489" s="139" t="s">
        <v>46</v>
      </c>
      <c r="H1489" s="76"/>
      <c r="I1489" s="72"/>
      <c r="J1489" s="72"/>
      <c r="K1489" s="72"/>
      <c r="L1489" s="72"/>
      <c r="M1489" s="72"/>
      <c r="N1489" s="72">
        <f>N1459-M1458</f>
        <v>-1</v>
      </c>
      <c r="O1489" s="72">
        <f t="shared" si="787"/>
        <v>-1</v>
      </c>
      <c r="P1489" s="72">
        <f t="shared" si="787"/>
        <v>1</v>
      </c>
      <c r="Q1489" s="72">
        <f t="shared" si="787"/>
        <v>-1</v>
      </c>
      <c r="R1489" s="72">
        <f t="shared" si="787"/>
        <v>-1</v>
      </c>
      <c r="S1489" s="72">
        <f t="shared" si="787"/>
        <v>-1</v>
      </c>
      <c r="T1489" s="76">
        <f t="shared" si="788"/>
        <v>-3</v>
      </c>
      <c r="U1489" s="72">
        <f t="shared" si="786"/>
        <v>-0.66666666666666663</v>
      </c>
    </row>
    <row r="1490" spans="1:21" ht="18" thickBot="1" x14ac:dyDescent="0.25">
      <c r="A1490" s="81">
        <v>7</v>
      </c>
      <c r="B1490" s="85" t="s">
        <v>53</v>
      </c>
      <c r="C1490" s="95" t="s">
        <v>46</v>
      </c>
      <c r="D1490" s="95" t="s">
        <v>46</v>
      </c>
      <c r="E1490" s="95" t="s">
        <v>46</v>
      </c>
      <c r="F1490" s="95" t="s">
        <v>46</v>
      </c>
      <c r="G1490" s="100" t="s">
        <v>46</v>
      </c>
      <c r="H1490" s="76"/>
      <c r="I1490" s="72"/>
      <c r="J1490" s="72"/>
      <c r="K1490" s="72"/>
      <c r="L1490" s="72"/>
      <c r="M1490" s="72"/>
      <c r="N1490" s="72"/>
      <c r="O1490" s="72">
        <f>O1460-N1459</f>
        <v>-2</v>
      </c>
      <c r="P1490" s="72">
        <f>P1460-O1459</f>
        <v>1</v>
      </c>
      <c r="Q1490" s="72">
        <f>Q1460-P1459</f>
        <v>-2</v>
      </c>
      <c r="R1490" s="72">
        <f>R1460-Q1459</f>
        <v>-3</v>
      </c>
      <c r="S1490" s="72">
        <f>S1460-R1459</f>
        <v>-2</v>
      </c>
      <c r="T1490" s="76">
        <f t="shared" si="788"/>
        <v>-2</v>
      </c>
      <c r="U1490" s="72">
        <f t="shared" si="786"/>
        <v>-1.6</v>
      </c>
    </row>
    <row r="1491" spans="1:21" ht="18" thickBot="1" x14ac:dyDescent="0.25">
      <c r="A1491" s="81">
        <v>8</v>
      </c>
      <c r="B1491" s="85" t="s">
        <v>53</v>
      </c>
      <c r="C1491" s="95" t="s">
        <v>46</v>
      </c>
      <c r="D1491" s="95" t="s">
        <v>46</v>
      </c>
      <c r="E1491" s="95" t="s">
        <v>46</v>
      </c>
      <c r="F1491" s="95" t="s">
        <v>46</v>
      </c>
      <c r="G1491" s="100" t="s">
        <v>46</v>
      </c>
      <c r="H1491" s="76"/>
      <c r="I1491" s="76"/>
      <c r="J1491" s="76"/>
      <c r="K1491" s="76"/>
      <c r="L1491" s="76"/>
      <c r="M1491" s="72"/>
      <c r="N1491" s="72"/>
      <c r="O1491" s="72"/>
      <c r="P1491" s="72"/>
      <c r="Q1491" s="72"/>
      <c r="R1491" s="72"/>
      <c r="S1491" s="72"/>
      <c r="T1491" s="76">
        <f>T1461-S1460</f>
        <v>3</v>
      </c>
      <c r="U1491" s="76"/>
    </row>
    <row r="1492" spans="1:21" ht="18" thickBot="1" x14ac:dyDescent="0.25">
      <c r="A1492" s="81">
        <v>9</v>
      </c>
      <c r="B1492" s="85" t="s">
        <v>53</v>
      </c>
      <c r="C1492" s="95" t="s">
        <v>46</v>
      </c>
      <c r="D1492" s="95" t="s">
        <v>46</v>
      </c>
      <c r="E1492" s="95" t="s">
        <v>46</v>
      </c>
      <c r="F1492" s="95" t="s">
        <v>46</v>
      </c>
      <c r="G1492" s="100" t="s">
        <v>46</v>
      </c>
      <c r="H1492" s="76"/>
      <c r="I1492" s="76"/>
      <c r="J1492" s="76"/>
      <c r="K1492" s="76"/>
      <c r="L1492" s="76"/>
      <c r="M1492" s="76"/>
      <c r="N1492" s="76"/>
      <c r="O1492" s="76"/>
      <c r="P1492" s="76"/>
      <c r="Q1492" s="76"/>
      <c r="R1492" s="76"/>
      <c r="S1492" s="76"/>
      <c r="T1492" s="76">
        <f>T1462-S1461</f>
        <v>2</v>
      </c>
      <c r="U1492" s="76"/>
    </row>
    <row r="1493" spans="1:21" ht="18" thickBot="1" x14ac:dyDescent="0.25">
      <c r="A1493" s="81">
        <v>10</v>
      </c>
      <c r="B1493" s="85" t="s">
        <v>53</v>
      </c>
      <c r="C1493" s="95" t="s">
        <v>46</v>
      </c>
      <c r="D1493" s="95" t="s">
        <v>46</v>
      </c>
      <c r="E1493" s="95" t="s">
        <v>46</v>
      </c>
      <c r="F1493" s="95" t="s">
        <v>46</v>
      </c>
      <c r="G1493" s="100" t="s">
        <v>46</v>
      </c>
      <c r="H1493" s="76"/>
      <c r="I1493" s="76"/>
      <c r="J1493" s="76"/>
      <c r="K1493" s="76"/>
      <c r="L1493" s="76"/>
      <c r="M1493" s="76"/>
      <c r="N1493" s="76"/>
      <c r="O1493" s="76"/>
      <c r="P1493" s="76"/>
      <c r="Q1493" s="76"/>
      <c r="R1493" s="76"/>
      <c r="S1493" s="76"/>
      <c r="T1493" s="76">
        <f>T1463-S1462</f>
        <v>5</v>
      </c>
      <c r="U1493" s="76"/>
    </row>
    <row r="1494" spans="1:21" ht="18" thickBot="1" x14ac:dyDescent="0.25">
      <c r="A1494" s="81">
        <v>11</v>
      </c>
      <c r="B1494" s="85" t="s">
        <v>53</v>
      </c>
      <c r="C1494" s="95" t="s">
        <v>46</v>
      </c>
      <c r="D1494" s="95" t="s">
        <v>46</v>
      </c>
      <c r="E1494" s="95" t="s">
        <v>46</v>
      </c>
      <c r="F1494" s="95" t="s">
        <v>46</v>
      </c>
      <c r="G1494" s="100" t="s">
        <v>46</v>
      </c>
      <c r="H1494" s="76"/>
      <c r="I1494" s="76"/>
      <c r="J1494" s="76"/>
      <c r="K1494" s="76"/>
      <c r="L1494" s="76"/>
      <c r="M1494" s="76"/>
      <c r="N1494" s="76"/>
      <c r="O1494" s="76"/>
      <c r="P1494" s="76"/>
      <c r="Q1494" s="76"/>
      <c r="R1494" s="76"/>
      <c r="S1494" s="76"/>
      <c r="T1494" s="76">
        <f>T1464-S1463</f>
        <v>1</v>
      </c>
      <c r="U1494" s="76"/>
    </row>
    <row r="1495" spans="1:21" ht="18" thickBot="1" x14ac:dyDescent="0.25">
      <c r="A1495" s="81">
        <v>12</v>
      </c>
      <c r="B1495" s="85" t="s">
        <v>53</v>
      </c>
      <c r="C1495" s="95" t="s">
        <v>46</v>
      </c>
      <c r="D1495" s="95" t="s">
        <v>46</v>
      </c>
      <c r="E1495" s="95" t="s">
        <v>46</v>
      </c>
      <c r="F1495" s="95" t="s">
        <v>46</v>
      </c>
      <c r="G1495" s="100" t="s">
        <v>46</v>
      </c>
      <c r="H1495" s="76"/>
      <c r="I1495" s="76"/>
      <c r="J1495" s="76"/>
      <c r="K1495" s="76"/>
      <c r="L1495" s="76"/>
      <c r="M1495" s="76"/>
      <c r="N1495" s="76"/>
      <c r="O1495" s="76"/>
      <c r="P1495" s="76"/>
      <c r="Q1495" s="76"/>
      <c r="R1495" s="76"/>
      <c r="S1495" s="76"/>
      <c r="T1495" s="76">
        <f>T1465-S1464</f>
        <v>-1</v>
      </c>
      <c r="U1495" s="76"/>
    </row>
    <row r="1496" spans="1:21" ht="18" thickBot="1" x14ac:dyDescent="0.25">
      <c r="A1496" s="84" t="s">
        <v>47</v>
      </c>
      <c r="B1496" s="85" t="s">
        <v>59</v>
      </c>
      <c r="C1496" s="95" t="s">
        <v>46</v>
      </c>
      <c r="D1496" s="95" t="s">
        <v>46</v>
      </c>
      <c r="E1496" s="95" t="s">
        <v>46</v>
      </c>
      <c r="F1496" s="95" t="s">
        <v>46</v>
      </c>
      <c r="G1496" s="100" t="s">
        <v>46</v>
      </c>
      <c r="H1496" s="100" t="s">
        <v>46</v>
      </c>
      <c r="I1496" s="100" t="s">
        <v>46</v>
      </c>
      <c r="J1496" s="100" t="s">
        <v>46</v>
      </c>
      <c r="K1496" s="100" t="s">
        <v>46</v>
      </c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 t="s">
        <v>46</v>
      </c>
    </row>
    <row r="1497" spans="1:21" ht="18" thickBot="1" x14ac:dyDescent="0.25">
      <c r="A1497" s="84" t="s">
        <v>54</v>
      </c>
      <c r="B1497" s="85" t="s">
        <v>59</v>
      </c>
      <c r="C1497" s="95" t="s">
        <v>46</v>
      </c>
      <c r="D1497" s="95" t="s">
        <v>46</v>
      </c>
      <c r="E1497" s="95" t="s">
        <v>46</v>
      </c>
      <c r="F1497" s="95" t="s">
        <v>46</v>
      </c>
      <c r="G1497" s="100" t="s">
        <v>46</v>
      </c>
      <c r="H1497" s="100" t="s">
        <v>46</v>
      </c>
      <c r="I1497" s="100" t="s">
        <v>46</v>
      </c>
      <c r="J1497" s="100" t="s">
        <v>46</v>
      </c>
      <c r="K1497" s="100" t="s">
        <v>46</v>
      </c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 t="s">
        <v>46</v>
      </c>
    </row>
    <row r="1498" spans="1:21" ht="16" x14ac:dyDescent="0.2">
      <c r="A1498" s="32"/>
      <c r="B1498" s="33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</row>
    <row r="1499" spans="1:21" ht="16" x14ac:dyDescent="0.2">
      <c r="A1499" s="7" t="s">
        <v>151</v>
      </c>
      <c r="B1499" s="7"/>
      <c r="C1499" s="7"/>
      <c r="D1499" s="7"/>
      <c r="E1499" s="7"/>
      <c r="F1499" s="7"/>
      <c r="G1499" s="7"/>
      <c r="H1499" s="8"/>
      <c r="I1499" s="8"/>
      <c r="J1499" s="8"/>
      <c r="K1499" s="8"/>
      <c r="L1499" s="8"/>
      <c r="M1499" s="9"/>
    </row>
    <row r="1500" spans="1:21" ht="17" thickBot="1" x14ac:dyDescent="0.25">
      <c r="A1500" s="10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9"/>
    </row>
    <row r="1501" spans="1:21" ht="35" thickBot="1" x14ac:dyDescent="0.25">
      <c r="A1501" s="80" t="s">
        <v>44</v>
      </c>
      <c r="B1501" s="54" t="s">
        <v>0</v>
      </c>
      <c r="C1501" s="54" t="s">
        <v>1</v>
      </c>
      <c r="D1501" s="54" t="s">
        <v>2</v>
      </c>
      <c r="E1501" s="54" t="s">
        <v>3</v>
      </c>
      <c r="F1501" s="54" t="s">
        <v>4</v>
      </c>
      <c r="G1501" s="54" t="s">
        <v>5</v>
      </c>
      <c r="H1501" s="54" t="s">
        <v>6</v>
      </c>
      <c r="I1501" s="54" t="s">
        <v>7</v>
      </c>
      <c r="J1501" s="54" t="s">
        <v>8</v>
      </c>
      <c r="K1501" s="54" t="s">
        <v>9</v>
      </c>
      <c r="L1501" s="54" t="s">
        <v>10</v>
      </c>
      <c r="M1501" s="54" t="s">
        <v>66</v>
      </c>
      <c r="N1501" s="54" t="s">
        <v>75</v>
      </c>
      <c r="O1501" s="54" t="s">
        <v>76</v>
      </c>
      <c r="P1501" s="54" t="s">
        <v>77</v>
      </c>
      <c r="Q1501" s="54" t="s">
        <v>78</v>
      </c>
      <c r="R1501" s="54" t="s">
        <v>79</v>
      </c>
      <c r="S1501" s="54" t="s">
        <v>81</v>
      </c>
      <c r="T1501" s="54" t="s">
        <v>87</v>
      </c>
      <c r="U1501" s="80" t="s">
        <v>52</v>
      </c>
    </row>
    <row r="1502" spans="1:21" ht="18" thickBot="1" x14ac:dyDescent="0.25">
      <c r="A1502" s="81">
        <v>1</v>
      </c>
      <c r="B1502" s="94" t="s">
        <v>42</v>
      </c>
      <c r="C1502" s="86" t="s">
        <v>46</v>
      </c>
      <c r="D1502" s="86" t="s">
        <v>46</v>
      </c>
      <c r="E1502" s="86" t="s">
        <v>46</v>
      </c>
      <c r="F1502" s="86" t="s">
        <v>46</v>
      </c>
      <c r="G1502" s="109"/>
      <c r="H1502" s="83"/>
      <c r="I1502" s="83" t="s">
        <v>12</v>
      </c>
      <c r="J1502" s="83" t="e">
        <f t="shared" ref="J1502:T1505" si="789">(I1453-J1454)/I1453</f>
        <v>#VALUE!</v>
      </c>
      <c r="K1502" s="83">
        <f t="shared" si="789"/>
        <v>-0.1111111111111111</v>
      </c>
      <c r="L1502" s="83">
        <f t="shared" si="789"/>
        <v>-0.3125</v>
      </c>
      <c r="M1502" s="83">
        <f t="shared" si="789"/>
        <v>4.1666666666666664E-2</v>
      </c>
      <c r="N1502" s="83">
        <f t="shared" si="789"/>
        <v>0.1</v>
      </c>
      <c r="O1502" s="83">
        <f t="shared" si="789"/>
        <v>-4.1666666666666664E-2</v>
      </c>
      <c r="P1502" s="83">
        <f t="shared" si="789"/>
        <v>0</v>
      </c>
      <c r="Q1502" s="83">
        <f t="shared" si="789"/>
        <v>-0.15789473684210525</v>
      </c>
      <c r="R1502" s="83">
        <f t="shared" si="789"/>
        <v>0</v>
      </c>
      <c r="S1502" s="83">
        <f t="shared" si="789"/>
        <v>0</v>
      </c>
      <c r="T1502" s="109">
        <f t="shared" si="789"/>
        <v>7.1428571428571425E-2</v>
      </c>
      <c r="U1502" s="45">
        <f t="shared" ref="U1502:U1508" si="790">_xlfn.AGGREGATE(1,6,K1502:S1502)</f>
        <v>-5.3500649772579595E-2</v>
      </c>
    </row>
    <row r="1503" spans="1:21" ht="18" thickBot="1" x14ac:dyDescent="0.25">
      <c r="A1503" s="81">
        <v>2</v>
      </c>
      <c r="B1503" s="94" t="s">
        <v>42</v>
      </c>
      <c r="C1503" s="86" t="s">
        <v>46</v>
      </c>
      <c r="D1503" s="86" t="s">
        <v>46</v>
      </c>
      <c r="E1503" s="86" t="s">
        <v>46</v>
      </c>
      <c r="F1503" s="86" t="s">
        <v>46</v>
      </c>
      <c r="G1503" s="109"/>
      <c r="H1503" s="83"/>
      <c r="I1503" s="83"/>
      <c r="J1503" s="83" t="e">
        <f t="shared" si="789"/>
        <v>#VALUE!</v>
      </c>
      <c r="K1503" s="83"/>
      <c r="L1503" s="83">
        <f t="shared" si="789"/>
        <v>0</v>
      </c>
      <c r="M1503" s="83">
        <f t="shared" si="789"/>
        <v>9.5238095238095233E-2</v>
      </c>
      <c r="N1503" s="83">
        <f t="shared" si="789"/>
        <v>0</v>
      </c>
      <c r="O1503" s="83">
        <f t="shared" si="789"/>
        <v>5.5555555555555552E-2</v>
      </c>
      <c r="P1503" s="83">
        <f t="shared" si="789"/>
        <v>0</v>
      </c>
      <c r="Q1503" s="83">
        <f t="shared" si="789"/>
        <v>-4.5454545454545456E-2</v>
      </c>
      <c r="R1503" s="83">
        <f t="shared" si="789"/>
        <v>4.5454545454545456E-2</v>
      </c>
      <c r="S1503" s="83">
        <f t="shared" si="789"/>
        <v>0</v>
      </c>
      <c r="T1503" s="109">
        <f t="shared" si="789"/>
        <v>-0.15789473684210525</v>
      </c>
      <c r="U1503" s="45">
        <f t="shared" si="790"/>
        <v>1.8849206349206348E-2</v>
      </c>
    </row>
    <row r="1504" spans="1:21" ht="18" thickBot="1" x14ac:dyDescent="0.25">
      <c r="A1504" s="81">
        <v>3</v>
      </c>
      <c r="B1504" s="94" t="s">
        <v>42</v>
      </c>
      <c r="C1504" s="86" t="s">
        <v>46</v>
      </c>
      <c r="D1504" s="86" t="s">
        <v>46</v>
      </c>
      <c r="E1504" s="86" t="s">
        <v>46</v>
      </c>
      <c r="F1504" s="86" t="s">
        <v>46</v>
      </c>
      <c r="G1504" s="109"/>
      <c r="H1504" s="83"/>
      <c r="I1504" s="83"/>
      <c r="J1504" s="83"/>
      <c r="K1504" s="83"/>
      <c r="L1504" s="83">
        <f>(K1455-L1456)/K1455</f>
        <v>-0.1</v>
      </c>
      <c r="M1504" s="83">
        <f t="shared" si="789"/>
        <v>0</v>
      </c>
      <c r="N1504" s="83">
        <f t="shared" si="789"/>
        <v>0</v>
      </c>
      <c r="O1504" s="83">
        <f t="shared" si="789"/>
        <v>-4.3478260869565216E-2</v>
      </c>
      <c r="P1504" s="83">
        <f t="shared" si="789"/>
        <v>5.8823529411764705E-2</v>
      </c>
      <c r="Q1504" s="83">
        <f t="shared" si="789"/>
        <v>0.16</v>
      </c>
      <c r="R1504" s="83">
        <f t="shared" si="789"/>
        <v>4.3478260869565216E-2</v>
      </c>
      <c r="S1504" s="83">
        <f t="shared" si="789"/>
        <v>0.14285714285714285</v>
      </c>
      <c r="T1504" s="109">
        <f t="shared" si="789"/>
        <v>0</v>
      </c>
      <c r="U1504" s="45">
        <f t="shared" si="790"/>
        <v>3.2710084033613446E-2</v>
      </c>
    </row>
    <row r="1505" spans="1:21" ht="18" thickBot="1" x14ac:dyDescent="0.25">
      <c r="A1505" s="81">
        <v>4</v>
      </c>
      <c r="B1505" s="94" t="s">
        <v>42</v>
      </c>
      <c r="C1505" s="86" t="s">
        <v>46</v>
      </c>
      <c r="D1505" s="86" t="s">
        <v>46</v>
      </c>
      <c r="E1505" s="86" t="s">
        <v>46</v>
      </c>
      <c r="F1505" s="86" t="s">
        <v>46</v>
      </c>
      <c r="G1505" s="109"/>
      <c r="H1505" s="83"/>
      <c r="I1505" s="83"/>
      <c r="J1505" s="83"/>
      <c r="K1505" s="83"/>
      <c r="L1505" s="83"/>
      <c r="M1505" s="83">
        <f t="shared" si="789"/>
        <v>0.18181818181818182</v>
      </c>
      <c r="N1505" s="83">
        <f t="shared" si="789"/>
        <v>-0.1</v>
      </c>
      <c r="O1505" s="83">
        <f t="shared" si="789"/>
        <v>0.10526315789473684</v>
      </c>
      <c r="P1505" s="83">
        <f t="shared" si="789"/>
        <v>4.1666666666666664E-2</v>
      </c>
      <c r="Q1505" s="83">
        <f t="shared" si="789"/>
        <v>-6.25E-2</v>
      </c>
      <c r="R1505" s="83">
        <f t="shared" si="789"/>
        <v>-9.5238095238095233E-2</v>
      </c>
      <c r="S1505" s="83">
        <f t="shared" si="789"/>
        <v>0.13636363636363635</v>
      </c>
      <c r="T1505" s="109">
        <f t="shared" si="789"/>
        <v>5.5555555555555552E-2</v>
      </c>
      <c r="U1505" s="45">
        <f t="shared" si="790"/>
        <v>2.9624792500732348E-2</v>
      </c>
    </row>
    <row r="1506" spans="1:21" ht="18" thickBot="1" x14ac:dyDescent="0.25">
      <c r="A1506" s="81">
        <v>5</v>
      </c>
      <c r="B1506" s="94" t="s">
        <v>42</v>
      </c>
      <c r="C1506" s="86" t="s">
        <v>46</v>
      </c>
      <c r="D1506" s="86" t="s">
        <v>46</v>
      </c>
      <c r="E1506" s="86" t="s">
        <v>46</v>
      </c>
      <c r="F1506" s="86" t="s">
        <v>46</v>
      </c>
      <c r="G1506" s="109"/>
      <c r="H1506" s="83"/>
      <c r="I1506" s="83"/>
      <c r="J1506" s="83"/>
      <c r="K1506" s="83"/>
      <c r="L1506" s="83"/>
      <c r="M1506" s="83"/>
      <c r="N1506" s="83">
        <f t="shared" ref="N1506:T1507" si="791">(M1457-N1458)/M1457</f>
        <v>-0.1111111111111111</v>
      </c>
      <c r="O1506" s="83">
        <f t="shared" si="791"/>
        <v>-4.5454545454545456E-2</v>
      </c>
      <c r="P1506" s="83">
        <f t="shared" si="791"/>
        <v>0</v>
      </c>
      <c r="Q1506" s="83">
        <f t="shared" si="791"/>
        <v>-4.3478260869565216E-2</v>
      </c>
      <c r="R1506" s="83">
        <f t="shared" si="791"/>
        <v>5.8823529411764705E-2</v>
      </c>
      <c r="S1506" s="83">
        <f t="shared" si="791"/>
        <v>-8.6956521739130432E-2</v>
      </c>
      <c r="T1506" s="109">
        <f t="shared" si="791"/>
        <v>5.2631578947368418E-2</v>
      </c>
      <c r="U1506" s="45">
        <f t="shared" si="790"/>
        <v>-3.8029484960431258E-2</v>
      </c>
    </row>
    <row r="1507" spans="1:21" ht="18" thickBot="1" x14ac:dyDescent="0.25">
      <c r="A1507" s="81">
        <v>6</v>
      </c>
      <c r="B1507" s="94" t="s">
        <v>42</v>
      </c>
      <c r="C1507" s="86" t="s">
        <v>46</v>
      </c>
      <c r="D1507" s="86" t="s">
        <v>46</v>
      </c>
      <c r="E1507" s="86" t="s">
        <v>46</v>
      </c>
      <c r="F1507" s="86" t="s">
        <v>46</v>
      </c>
      <c r="G1507" s="109"/>
      <c r="H1507" s="83"/>
      <c r="I1507" s="83"/>
      <c r="J1507" s="83"/>
      <c r="K1507" s="83"/>
      <c r="L1507" s="83"/>
      <c r="M1507" s="83"/>
      <c r="N1507" s="83">
        <f t="shared" si="791"/>
        <v>0.14285714285714285</v>
      </c>
      <c r="O1507" s="83">
        <f t="shared" si="791"/>
        <v>0.1</v>
      </c>
      <c r="P1507" s="83">
        <f t="shared" si="791"/>
        <v>-4.3478260869565216E-2</v>
      </c>
      <c r="Q1507" s="83">
        <f t="shared" si="791"/>
        <v>5.8823529411764705E-2</v>
      </c>
      <c r="R1507" s="83">
        <f t="shared" si="791"/>
        <v>4.1666666666666664E-2</v>
      </c>
      <c r="S1507" s="83">
        <f t="shared" si="791"/>
        <v>6.25E-2</v>
      </c>
      <c r="T1507" s="109">
        <f t="shared" si="791"/>
        <v>0.12</v>
      </c>
      <c r="U1507" s="45">
        <f t="shared" si="790"/>
        <v>6.039484634433484E-2</v>
      </c>
    </row>
    <row r="1508" spans="1:21" ht="18" thickBot="1" x14ac:dyDescent="0.25">
      <c r="A1508" s="81">
        <v>7</v>
      </c>
      <c r="B1508" s="94" t="s">
        <v>42</v>
      </c>
      <c r="C1508" s="86" t="s">
        <v>46</v>
      </c>
      <c r="D1508" s="86" t="s">
        <v>46</v>
      </c>
      <c r="E1508" s="86" t="s">
        <v>46</v>
      </c>
      <c r="F1508" s="86" t="s">
        <v>46</v>
      </c>
      <c r="G1508" s="109"/>
      <c r="H1508" s="83"/>
      <c r="I1508" s="83"/>
      <c r="J1508" s="83"/>
      <c r="K1508" s="83"/>
      <c r="L1508" s="83"/>
      <c r="M1508" s="83"/>
      <c r="N1508" s="83"/>
      <c r="O1508" s="83">
        <f t="shared" ref="O1508:T1508" si="792">(N1459-O1460)/N1459</f>
        <v>0.33333333333333331</v>
      </c>
      <c r="P1508" s="83">
        <f t="shared" si="792"/>
        <v>-0.1111111111111111</v>
      </c>
      <c r="Q1508" s="83">
        <f t="shared" si="792"/>
        <v>8.3333333333333329E-2</v>
      </c>
      <c r="R1508" s="83">
        <f t="shared" si="792"/>
        <v>0.1875</v>
      </c>
      <c r="S1508" s="83">
        <f t="shared" si="792"/>
        <v>8.6956521739130432E-2</v>
      </c>
      <c r="T1508" s="109">
        <f t="shared" si="792"/>
        <v>0.13333333333333333</v>
      </c>
      <c r="U1508" s="45">
        <f t="shared" si="790"/>
        <v>0.11600241545893719</v>
      </c>
    </row>
    <row r="1509" spans="1:21" ht="18" thickBot="1" x14ac:dyDescent="0.25">
      <c r="A1509" s="81">
        <v>8</v>
      </c>
      <c r="B1509" s="94" t="s">
        <v>42</v>
      </c>
      <c r="C1509" s="86" t="s">
        <v>46</v>
      </c>
      <c r="D1509" s="86" t="s">
        <v>46</v>
      </c>
      <c r="E1509" s="86" t="s">
        <v>46</v>
      </c>
      <c r="F1509" s="86" t="s">
        <v>46</v>
      </c>
      <c r="G1509" s="109"/>
      <c r="H1509" s="83"/>
      <c r="I1509" s="83"/>
      <c r="J1509" s="83"/>
      <c r="K1509" s="83"/>
      <c r="L1509" s="83"/>
      <c r="M1509" s="83"/>
      <c r="N1509" s="83"/>
      <c r="O1509" s="83"/>
      <c r="P1509" s="83"/>
      <c r="Q1509" s="83"/>
      <c r="R1509" s="83"/>
      <c r="S1509" s="83"/>
      <c r="T1509" s="83">
        <f>(S1460-T1461)/S1460</f>
        <v>-0.14285714285714285</v>
      </c>
      <c r="U1509" s="44"/>
    </row>
    <row r="1510" spans="1:21" ht="18" thickBot="1" x14ac:dyDescent="0.25">
      <c r="A1510" s="81">
        <v>9</v>
      </c>
      <c r="B1510" s="94" t="s">
        <v>42</v>
      </c>
      <c r="C1510" s="86" t="s">
        <v>46</v>
      </c>
      <c r="D1510" s="86" t="s">
        <v>46</v>
      </c>
      <c r="E1510" s="86" t="s">
        <v>46</v>
      </c>
      <c r="F1510" s="86" t="s">
        <v>46</v>
      </c>
      <c r="G1510" s="109"/>
      <c r="H1510" s="83"/>
      <c r="I1510" s="83"/>
      <c r="J1510" s="83"/>
      <c r="K1510" s="83"/>
      <c r="L1510" s="83"/>
      <c r="M1510" s="83"/>
      <c r="N1510" s="83"/>
      <c r="O1510" s="83"/>
      <c r="P1510" s="83"/>
      <c r="Q1510" s="83"/>
      <c r="R1510" s="83"/>
      <c r="S1510" s="83"/>
      <c r="T1510" s="83">
        <f>(S1461-T1462)/S1461</f>
        <v>-0.15384615384615385</v>
      </c>
      <c r="U1510" s="44"/>
    </row>
    <row r="1511" spans="1:21" ht="18" thickBot="1" x14ac:dyDescent="0.25">
      <c r="A1511" s="81">
        <v>10</v>
      </c>
      <c r="B1511" s="94" t="s">
        <v>42</v>
      </c>
      <c r="C1511" s="86" t="s">
        <v>46</v>
      </c>
      <c r="D1511" s="86" t="s">
        <v>46</v>
      </c>
      <c r="E1511" s="86" t="s">
        <v>46</v>
      </c>
      <c r="F1511" s="86" t="s">
        <v>46</v>
      </c>
      <c r="G1511" s="109"/>
      <c r="H1511" s="109"/>
      <c r="I1511" s="109"/>
      <c r="J1511" s="109"/>
      <c r="K1511" s="109"/>
      <c r="L1511" s="109"/>
      <c r="M1511" s="109"/>
      <c r="N1511" s="109"/>
      <c r="O1511" s="109"/>
      <c r="P1511" s="109"/>
      <c r="Q1511" s="109"/>
      <c r="R1511" s="109"/>
      <c r="S1511" s="109"/>
      <c r="T1511" s="109">
        <f>(S1462-T1463)/S1462</f>
        <v>-0.27777777777777779</v>
      </c>
      <c r="U1511" s="97"/>
    </row>
    <row r="1512" spans="1:21" ht="18" thickBot="1" x14ac:dyDescent="0.25">
      <c r="A1512" s="81">
        <v>11</v>
      </c>
      <c r="B1512" s="94" t="s">
        <v>42</v>
      </c>
      <c r="C1512" s="86" t="s">
        <v>46</v>
      </c>
      <c r="D1512" s="86" t="s">
        <v>46</v>
      </c>
      <c r="E1512" s="86" t="s">
        <v>46</v>
      </c>
      <c r="F1512" s="86" t="s">
        <v>46</v>
      </c>
      <c r="G1512" s="109"/>
      <c r="H1512" s="109"/>
      <c r="I1512" s="109"/>
      <c r="J1512" s="109"/>
      <c r="K1512" s="109"/>
      <c r="L1512" s="109"/>
      <c r="M1512" s="109"/>
      <c r="N1512" s="109"/>
      <c r="O1512" s="109"/>
      <c r="P1512" s="109"/>
      <c r="Q1512" s="109"/>
      <c r="R1512" s="109"/>
      <c r="S1512" s="109"/>
      <c r="T1512" s="109">
        <f>(S1463-T1464)/S1463</f>
        <v>-0.1</v>
      </c>
      <c r="U1512" s="97"/>
    </row>
    <row r="1513" spans="1:21" ht="18" thickBot="1" x14ac:dyDescent="0.25">
      <c r="A1513" s="81">
        <v>12</v>
      </c>
      <c r="B1513" s="94" t="s">
        <v>42</v>
      </c>
      <c r="C1513" s="86" t="s">
        <v>46</v>
      </c>
      <c r="D1513" s="86" t="s">
        <v>46</v>
      </c>
      <c r="E1513" s="86" t="s">
        <v>46</v>
      </c>
      <c r="F1513" s="86" t="s">
        <v>46</v>
      </c>
      <c r="G1513" s="109"/>
      <c r="H1513" s="109"/>
      <c r="I1513" s="109"/>
      <c r="J1513" s="109"/>
      <c r="K1513" s="109"/>
      <c r="L1513" s="109"/>
      <c r="M1513" s="109"/>
      <c r="N1513" s="109"/>
      <c r="O1513" s="109"/>
      <c r="P1513" s="109"/>
      <c r="Q1513" s="109"/>
      <c r="R1513" s="109"/>
      <c r="S1513" s="109"/>
      <c r="T1513" s="109">
        <f>(S1464-T1465)/S1464</f>
        <v>0.33333333333333331</v>
      </c>
      <c r="U1513" s="97"/>
    </row>
    <row r="1514" spans="1:21" ht="18" thickBot="1" x14ac:dyDescent="0.25">
      <c r="A1514" s="84" t="s">
        <v>47</v>
      </c>
      <c r="B1514" s="85" t="s">
        <v>57</v>
      </c>
      <c r="C1514" s="95" t="s">
        <v>46</v>
      </c>
      <c r="D1514" s="95" t="s">
        <v>46</v>
      </c>
      <c r="E1514" s="95" t="s">
        <v>46</v>
      </c>
      <c r="F1514" s="95" t="s">
        <v>46</v>
      </c>
      <c r="G1514" s="95" t="s">
        <v>46</v>
      </c>
      <c r="H1514" s="95" t="s">
        <v>46</v>
      </c>
      <c r="I1514" s="95" t="s">
        <v>46</v>
      </c>
      <c r="J1514" s="86" t="s">
        <v>46</v>
      </c>
      <c r="K1514" s="86" t="s">
        <v>46</v>
      </c>
      <c r="L1514" s="86" t="s">
        <v>46</v>
      </c>
      <c r="M1514" s="86" t="s">
        <v>46</v>
      </c>
      <c r="N1514" s="86" t="s">
        <v>46</v>
      </c>
      <c r="O1514" s="86" t="s">
        <v>46</v>
      </c>
      <c r="P1514" s="86" t="s">
        <v>46</v>
      </c>
      <c r="Q1514" s="86" t="s">
        <v>46</v>
      </c>
      <c r="R1514" s="86" t="s">
        <v>46</v>
      </c>
      <c r="S1514" s="86" t="s">
        <v>46</v>
      </c>
      <c r="T1514" s="86"/>
      <c r="U1514" s="86" t="s">
        <v>46</v>
      </c>
    </row>
    <row r="1515" spans="1:21" ht="35" thickBot="1" x14ac:dyDescent="0.25">
      <c r="A1515" s="84" t="s">
        <v>48</v>
      </c>
      <c r="B1515" s="85"/>
      <c r="C1515" s="86"/>
      <c r="D1515" s="86"/>
      <c r="E1515" s="86"/>
      <c r="F1515" s="86"/>
      <c r="G1515" s="86"/>
      <c r="H1515" s="86"/>
      <c r="I1515" s="86"/>
      <c r="J1515" s="86"/>
      <c r="K1515" s="86"/>
      <c r="L1515" s="86"/>
      <c r="M1515" s="86"/>
      <c r="N1515" s="86"/>
      <c r="O1515" s="86"/>
      <c r="P1515" s="86"/>
      <c r="Q1515" s="86"/>
      <c r="R1515" s="86"/>
      <c r="S1515" s="86"/>
      <c r="T1515" s="86"/>
      <c r="U1515" s="87"/>
    </row>
    <row r="1516" spans="1:21" ht="18" thickBot="1" x14ac:dyDescent="0.25">
      <c r="A1516" s="84" t="s">
        <v>54</v>
      </c>
      <c r="B1516" s="85" t="s">
        <v>57</v>
      </c>
      <c r="C1516" s="95" t="s">
        <v>46</v>
      </c>
      <c r="D1516" s="95" t="s">
        <v>46</v>
      </c>
      <c r="E1516" s="95" t="s">
        <v>46</v>
      </c>
      <c r="F1516" s="95" t="s">
        <v>46</v>
      </c>
      <c r="G1516" s="95" t="s">
        <v>46</v>
      </c>
      <c r="H1516" s="95" t="s">
        <v>46</v>
      </c>
      <c r="I1516" s="95" t="s">
        <v>46</v>
      </c>
      <c r="J1516" s="95" t="s">
        <v>46</v>
      </c>
      <c r="K1516" s="95" t="s">
        <v>46</v>
      </c>
      <c r="L1516" s="95" t="s">
        <v>46</v>
      </c>
      <c r="M1516" s="95" t="s">
        <v>46</v>
      </c>
      <c r="N1516" s="95" t="s">
        <v>46</v>
      </c>
      <c r="O1516" s="95" t="s">
        <v>46</v>
      </c>
      <c r="P1516" s="95" t="s">
        <v>46</v>
      </c>
      <c r="Q1516" s="95" t="s">
        <v>46</v>
      </c>
      <c r="R1516" s="95" t="s">
        <v>46</v>
      </c>
      <c r="S1516" s="95" t="s">
        <v>46</v>
      </c>
      <c r="T1516" s="95" t="s">
        <v>46</v>
      </c>
      <c r="U1516" s="86" t="s">
        <v>46</v>
      </c>
    </row>
    <row r="1517" spans="1:21" ht="35" thickBot="1" x14ac:dyDescent="0.25">
      <c r="A1517" s="88" t="s">
        <v>50</v>
      </c>
      <c r="B1517" s="89"/>
      <c r="C1517" s="89"/>
      <c r="D1517" s="89"/>
      <c r="E1517" s="89"/>
      <c r="F1517" s="89"/>
      <c r="G1517" s="89"/>
      <c r="H1517" s="89"/>
      <c r="I1517" s="89"/>
      <c r="J1517" s="86"/>
      <c r="K1517" s="86"/>
      <c r="L1517" s="86"/>
      <c r="M1517" s="86"/>
      <c r="N1517" s="86"/>
      <c r="O1517" s="86"/>
      <c r="P1517" s="86"/>
      <c r="Q1517" s="86"/>
      <c r="R1517" s="86"/>
      <c r="S1517" s="86"/>
      <c r="T1517" s="86"/>
      <c r="U1517" s="86"/>
    </row>
    <row r="1519" spans="1:21" ht="16" x14ac:dyDescent="0.2">
      <c r="A1519" s="140" t="s">
        <v>152</v>
      </c>
      <c r="B1519" s="141"/>
      <c r="C1519" s="141"/>
      <c r="D1519" s="141"/>
      <c r="E1519" s="141"/>
      <c r="F1519" s="141"/>
      <c r="G1519" s="141"/>
      <c r="H1519" s="141"/>
      <c r="I1519" s="141"/>
      <c r="J1519" s="141"/>
      <c r="K1519" s="141"/>
      <c r="L1519" s="141"/>
      <c r="M1519" s="142"/>
    </row>
    <row r="1520" spans="1:21" ht="17" thickBot="1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</row>
    <row r="1521" spans="1:20" ht="18" thickBot="1" x14ac:dyDescent="0.25">
      <c r="A1521" s="54"/>
      <c r="B1521" s="54" t="s">
        <v>0</v>
      </c>
      <c r="C1521" s="54" t="s">
        <v>1</v>
      </c>
      <c r="D1521" s="54" t="s">
        <v>2</v>
      </c>
      <c r="E1521" s="54" t="s">
        <v>3</v>
      </c>
      <c r="F1521" s="54" t="s">
        <v>4</v>
      </c>
      <c r="G1521" s="54" t="s">
        <v>5</v>
      </c>
      <c r="H1521" s="54" t="s">
        <v>6</v>
      </c>
      <c r="I1521" s="54" t="s">
        <v>7</v>
      </c>
      <c r="J1521" s="54" t="s">
        <v>8</v>
      </c>
      <c r="K1521" s="54" t="s">
        <v>9</v>
      </c>
      <c r="L1521" s="54" t="s">
        <v>10</v>
      </c>
      <c r="M1521" s="54" t="s">
        <v>66</v>
      </c>
      <c r="N1521" s="54" t="s">
        <v>75</v>
      </c>
      <c r="O1521" s="54" t="s">
        <v>76</v>
      </c>
      <c r="P1521" s="54" t="s">
        <v>77</v>
      </c>
      <c r="Q1521" s="54" t="s">
        <v>78</v>
      </c>
      <c r="R1521" s="54" t="s">
        <v>79</v>
      </c>
      <c r="S1521" s="54" t="s">
        <v>81</v>
      </c>
      <c r="T1521" s="54" t="s">
        <v>87</v>
      </c>
    </row>
    <row r="1522" spans="1:20" ht="18" thickBot="1" x14ac:dyDescent="0.25">
      <c r="A1522" s="38" t="s">
        <v>11</v>
      </c>
      <c r="B1522" s="167"/>
      <c r="C1522" s="167"/>
      <c r="D1522" s="167"/>
      <c r="E1522" s="167"/>
      <c r="F1522" s="156"/>
      <c r="G1522" s="156"/>
      <c r="H1522" s="156"/>
      <c r="I1522" s="156"/>
      <c r="J1522" s="156"/>
      <c r="K1522" s="156"/>
      <c r="L1522" s="156"/>
      <c r="M1522" s="156">
        <v>58</v>
      </c>
      <c r="N1522" s="156">
        <v>63</v>
      </c>
      <c r="O1522" s="156">
        <v>92</v>
      </c>
      <c r="P1522" s="156">
        <v>84</v>
      </c>
      <c r="Q1522" s="156">
        <v>82</v>
      </c>
      <c r="R1522" s="156">
        <v>71</v>
      </c>
      <c r="S1522" s="156">
        <v>69</v>
      </c>
      <c r="T1522" s="185">
        <v>72</v>
      </c>
    </row>
    <row r="1523" spans="1:20" ht="17" thickBot="1" x14ac:dyDescent="0.25">
      <c r="A1523" s="38">
        <v>1</v>
      </c>
      <c r="B1523" s="167"/>
      <c r="C1523" s="167"/>
      <c r="D1523" s="167"/>
      <c r="E1523" s="167"/>
      <c r="F1523" s="156"/>
      <c r="G1523" s="156"/>
      <c r="H1523" s="156"/>
      <c r="I1523" s="156"/>
      <c r="J1523" s="156"/>
      <c r="K1523" s="156"/>
      <c r="L1523" s="156"/>
      <c r="M1523" s="156">
        <v>64</v>
      </c>
      <c r="N1523" s="187">
        <v>65</v>
      </c>
      <c r="O1523" s="187">
        <v>68</v>
      </c>
      <c r="P1523" s="187">
        <v>92</v>
      </c>
      <c r="Q1523" s="187">
        <v>87</v>
      </c>
      <c r="R1523" s="187">
        <v>75</v>
      </c>
      <c r="S1523" s="187">
        <v>60</v>
      </c>
      <c r="T1523" s="195">
        <v>68</v>
      </c>
    </row>
    <row r="1524" spans="1:20" ht="17" thickBot="1" x14ac:dyDescent="0.25">
      <c r="A1524" s="38">
        <v>2</v>
      </c>
      <c r="B1524" s="167"/>
      <c r="C1524" s="167"/>
      <c r="D1524" s="167"/>
      <c r="E1524" s="167"/>
      <c r="F1524" s="156"/>
      <c r="G1524" s="156"/>
      <c r="H1524" s="156"/>
      <c r="I1524" s="156"/>
      <c r="J1524" s="156"/>
      <c r="K1524" s="156"/>
      <c r="L1524" s="156"/>
      <c r="M1524" s="156"/>
      <c r="N1524" s="187">
        <v>58</v>
      </c>
      <c r="O1524" s="187">
        <v>66</v>
      </c>
      <c r="P1524" s="187">
        <v>70</v>
      </c>
      <c r="Q1524" s="187">
        <v>83</v>
      </c>
      <c r="R1524" s="187">
        <v>76</v>
      </c>
      <c r="S1524" s="187">
        <v>70</v>
      </c>
      <c r="T1524" s="195">
        <v>53</v>
      </c>
    </row>
    <row r="1525" spans="1:20" ht="17" thickBot="1" x14ac:dyDescent="0.25">
      <c r="A1525" s="38">
        <v>3</v>
      </c>
      <c r="B1525" s="167"/>
      <c r="C1525" s="167"/>
      <c r="D1525" s="167"/>
      <c r="E1525" s="167"/>
      <c r="F1525" s="156"/>
      <c r="G1525" s="156"/>
      <c r="H1525" s="156"/>
      <c r="I1525" s="156"/>
      <c r="J1525" s="156"/>
      <c r="K1525" s="156"/>
      <c r="L1525" s="156"/>
      <c r="M1525" s="156"/>
      <c r="N1525" s="187"/>
      <c r="O1525" s="187">
        <v>57</v>
      </c>
      <c r="P1525" s="187">
        <v>63</v>
      </c>
      <c r="Q1525" s="187">
        <v>57</v>
      </c>
      <c r="R1525" s="187">
        <v>78</v>
      </c>
      <c r="S1525" s="187">
        <v>70</v>
      </c>
      <c r="T1525" s="195">
        <v>63</v>
      </c>
    </row>
    <row r="1526" spans="1:20" ht="17" thickBot="1" x14ac:dyDescent="0.25">
      <c r="A1526" s="38">
        <v>4</v>
      </c>
      <c r="B1526" s="167"/>
      <c r="C1526" s="167"/>
      <c r="D1526" s="167"/>
      <c r="E1526" s="167"/>
      <c r="F1526" s="156"/>
      <c r="G1526" s="156"/>
      <c r="H1526" s="156"/>
      <c r="I1526" s="156"/>
      <c r="J1526" s="156"/>
      <c r="K1526" s="156"/>
      <c r="L1526" s="156"/>
      <c r="M1526" s="156"/>
      <c r="N1526" s="187"/>
      <c r="O1526" s="187"/>
      <c r="P1526" s="187">
        <v>55</v>
      </c>
      <c r="Q1526" s="187">
        <v>65</v>
      </c>
      <c r="R1526" s="187">
        <v>53</v>
      </c>
      <c r="S1526" s="187">
        <v>67</v>
      </c>
      <c r="T1526" s="195">
        <v>65</v>
      </c>
    </row>
    <row r="1527" spans="1:20" ht="17" thickBot="1" x14ac:dyDescent="0.25">
      <c r="A1527" s="38">
        <v>5</v>
      </c>
      <c r="B1527" s="123">
        <v>54</v>
      </c>
      <c r="C1527" s="123">
        <v>57</v>
      </c>
      <c r="D1527" s="123">
        <v>52</v>
      </c>
      <c r="E1527" s="123">
        <v>81</v>
      </c>
      <c r="F1527" s="156">
        <v>82</v>
      </c>
      <c r="G1527" s="156">
        <v>72</v>
      </c>
      <c r="H1527" s="156">
        <v>66</v>
      </c>
      <c r="I1527" s="156">
        <v>90</v>
      </c>
      <c r="J1527" s="156">
        <v>108</v>
      </c>
      <c r="K1527" s="156">
        <v>122</v>
      </c>
      <c r="L1527" s="156">
        <v>116</v>
      </c>
      <c r="M1527" s="156">
        <v>124</v>
      </c>
      <c r="N1527" s="187">
        <v>124</v>
      </c>
      <c r="O1527" s="187">
        <v>124</v>
      </c>
      <c r="P1527" s="187">
        <v>109</v>
      </c>
      <c r="Q1527" s="187">
        <v>122</v>
      </c>
      <c r="R1527" s="187">
        <v>122</v>
      </c>
      <c r="S1527" s="187">
        <v>102</v>
      </c>
      <c r="T1527" s="195">
        <v>128</v>
      </c>
    </row>
    <row r="1528" spans="1:20" ht="17" thickBot="1" x14ac:dyDescent="0.25">
      <c r="A1528" s="38">
        <v>6</v>
      </c>
      <c r="B1528" s="123">
        <v>46</v>
      </c>
      <c r="C1528" s="123">
        <v>45</v>
      </c>
      <c r="D1528" s="123">
        <v>63</v>
      </c>
      <c r="E1528" s="123">
        <v>50</v>
      </c>
      <c r="F1528" s="156">
        <v>69</v>
      </c>
      <c r="G1528" s="156">
        <v>73</v>
      </c>
      <c r="H1528" s="156">
        <v>64</v>
      </c>
      <c r="I1528" s="156">
        <v>63</v>
      </c>
      <c r="J1528" s="156">
        <v>89</v>
      </c>
      <c r="K1528" s="156">
        <v>103</v>
      </c>
      <c r="L1528" s="156">
        <v>110</v>
      </c>
      <c r="M1528" s="156">
        <v>107</v>
      </c>
      <c r="N1528" s="187">
        <v>112</v>
      </c>
      <c r="O1528" s="187">
        <v>111</v>
      </c>
      <c r="P1528" s="187">
        <v>108</v>
      </c>
      <c r="Q1528" s="187">
        <v>108</v>
      </c>
      <c r="R1528" s="187">
        <v>116</v>
      </c>
      <c r="S1528" s="187">
        <v>109</v>
      </c>
      <c r="T1528" s="195">
        <v>102</v>
      </c>
    </row>
    <row r="1529" spans="1:20" ht="17" thickBot="1" x14ac:dyDescent="0.25">
      <c r="A1529" s="38">
        <v>7</v>
      </c>
      <c r="B1529" s="123">
        <v>43</v>
      </c>
      <c r="C1529" s="123">
        <v>42</v>
      </c>
      <c r="D1529" s="123">
        <v>40</v>
      </c>
      <c r="E1529" s="123">
        <v>56</v>
      </c>
      <c r="F1529" s="156">
        <v>42</v>
      </c>
      <c r="G1529" s="156">
        <v>69</v>
      </c>
      <c r="H1529" s="156">
        <v>66</v>
      </c>
      <c r="I1529" s="156">
        <v>53</v>
      </c>
      <c r="J1529" s="156">
        <v>61</v>
      </c>
      <c r="K1529" s="156">
        <v>81</v>
      </c>
      <c r="L1529" s="156">
        <v>94</v>
      </c>
      <c r="M1529" s="156">
        <v>91</v>
      </c>
      <c r="N1529" s="187">
        <v>101</v>
      </c>
      <c r="O1529" s="187">
        <v>107</v>
      </c>
      <c r="P1529" s="187">
        <v>100</v>
      </c>
      <c r="Q1529" s="187">
        <v>110</v>
      </c>
      <c r="R1529" s="187">
        <v>107</v>
      </c>
      <c r="S1529" s="187">
        <v>112</v>
      </c>
      <c r="T1529" s="195">
        <v>108</v>
      </c>
    </row>
    <row r="1530" spans="1:20" ht="17" thickBot="1" x14ac:dyDescent="0.25">
      <c r="A1530" s="38">
        <v>8</v>
      </c>
      <c r="B1530" s="123">
        <v>29</v>
      </c>
      <c r="C1530" s="123">
        <v>37</v>
      </c>
      <c r="D1530" s="123">
        <v>37</v>
      </c>
      <c r="E1530" s="123">
        <v>39</v>
      </c>
      <c r="F1530" s="156">
        <v>37</v>
      </c>
      <c r="G1530" s="156">
        <v>39</v>
      </c>
      <c r="H1530" s="156">
        <v>37</v>
      </c>
      <c r="I1530" s="156">
        <v>29</v>
      </c>
      <c r="J1530" s="156">
        <v>32</v>
      </c>
      <c r="K1530" s="156">
        <v>42</v>
      </c>
      <c r="L1530" s="156">
        <v>81</v>
      </c>
      <c r="M1530" s="156">
        <v>81</v>
      </c>
      <c r="N1530" s="187">
        <v>93</v>
      </c>
      <c r="O1530" s="187">
        <v>86</v>
      </c>
      <c r="P1530" s="187">
        <v>107</v>
      </c>
      <c r="Q1530" s="187">
        <v>103</v>
      </c>
      <c r="R1530" s="187">
        <v>112</v>
      </c>
      <c r="S1530" s="187">
        <v>106</v>
      </c>
      <c r="T1530" s="195">
        <v>110</v>
      </c>
    </row>
    <row r="1531" spans="1:20" ht="17" thickBot="1" x14ac:dyDescent="0.25">
      <c r="A1531" s="38">
        <v>9</v>
      </c>
      <c r="B1531" s="123">
        <v>25</v>
      </c>
      <c r="C1531" s="123">
        <v>18</v>
      </c>
      <c r="D1531" s="123">
        <v>23</v>
      </c>
      <c r="E1531" s="123">
        <v>24</v>
      </c>
      <c r="F1531" s="156">
        <v>31</v>
      </c>
      <c r="G1531" s="156">
        <v>24</v>
      </c>
      <c r="H1531" s="156">
        <v>29</v>
      </c>
      <c r="I1531" s="156">
        <v>30</v>
      </c>
      <c r="J1531" s="156">
        <v>25</v>
      </c>
      <c r="K1531" s="156">
        <v>27</v>
      </c>
      <c r="L1531" s="156">
        <v>35</v>
      </c>
      <c r="M1531" s="156">
        <v>69</v>
      </c>
      <c r="N1531" s="187">
        <v>72</v>
      </c>
      <c r="O1531" s="187">
        <v>84</v>
      </c>
      <c r="P1531" s="187">
        <v>77</v>
      </c>
      <c r="Q1531" s="187">
        <v>95</v>
      </c>
      <c r="R1531" s="187">
        <v>89</v>
      </c>
      <c r="S1531" s="187">
        <v>107</v>
      </c>
      <c r="T1531" s="195">
        <v>101</v>
      </c>
    </row>
    <row r="1532" spans="1:20" ht="17" thickBot="1" x14ac:dyDescent="0.25">
      <c r="A1532" s="38">
        <v>10</v>
      </c>
      <c r="B1532" s="123">
        <v>21</v>
      </c>
      <c r="C1532" s="123">
        <v>21</v>
      </c>
      <c r="D1532" s="123">
        <v>13</v>
      </c>
      <c r="E1532" s="123">
        <v>20</v>
      </c>
      <c r="F1532" s="156">
        <v>21</v>
      </c>
      <c r="G1532" s="156">
        <v>24</v>
      </c>
      <c r="H1532" s="156">
        <v>19</v>
      </c>
      <c r="I1532" s="156">
        <v>24</v>
      </c>
      <c r="J1532" s="156">
        <v>23</v>
      </c>
      <c r="K1532" s="156">
        <v>23</v>
      </c>
      <c r="L1532" s="156">
        <v>25</v>
      </c>
      <c r="M1532" s="156">
        <v>32</v>
      </c>
      <c r="N1532" s="187">
        <v>60</v>
      </c>
      <c r="O1532" s="187">
        <v>57</v>
      </c>
      <c r="P1532" s="187">
        <v>72</v>
      </c>
      <c r="Q1532" s="187">
        <v>67</v>
      </c>
      <c r="R1532" s="187">
        <v>81</v>
      </c>
      <c r="S1532" s="187">
        <v>75</v>
      </c>
      <c r="T1532" s="195">
        <v>90</v>
      </c>
    </row>
    <row r="1533" spans="1:20" ht="17" thickBot="1" x14ac:dyDescent="0.25">
      <c r="A1533" s="38">
        <v>11</v>
      </c>
      <c r="B1533" s="123">
        <v>22</v>
      </c>
      <c r="C1533" s="123">
        <v>21</v>
      </c>
      <c r="D1533" s="123">
        <v>18</v>
      </c>
      <c r="E1533" s="153" t="s">
        <v>12</v>
      </c>
      <c r="F1533" s="156">
        <v>18</v>
      </c>
      <c r="G1533" s="156">
        <v>20</v>
      </c>
      <c r="H1533" s="156">
        <v>20</v>
      </c>
      <c r="I1533" s="123" t="s">
        <v>65</v>
      </c>
      <c r="J1533" s="156">
        <v>23</v>
      </c>
      <c r="K1533" s="156">
        <v>23</v>
      </c>
      <c r="L1533" s="156">
        <v>19</v>
      </c>
      <c r="M1533" s="156">
        <v>17</v>
      </c>
      <c r="N1533" s="187">
        <v>34</v>
      </c>
      <c r="O1533" s="187">
        <v>42</v>
      </c>
      <c r="P1533" s="187">
        <v>56</v>
      </c>
      <c r="Q1533" s="187">
        <v>59</v>
      </c>
      <c r="R1533" s="187">
        <v>56</v>
      </c>
      <c r="S1533" s="187">
        <v>71</v>
      </c>
      <c r="T1533" s="195">
        <v>59</v>
      </c>
    </row>
    <row r="1534" spans="1:20" ht="18" thickBot="1" x14ac:dyDescent="0.25">
      <c r="A1534" s="38">
        <v>12</v>
      </c>
      <c r="B1534" s="123" t="s">
        <v>65</v>
      </c>
      <c r="C1534" s="123">
        <v>21</v>
      </c>
      <c r="D1534" s="123">
        <v>13</v>
      </c>
      <c r="E1534" s="153" t="s">
        <v>12</v>
      </c>
      <c r="F1534" s="156">
        <v>10</v>
      </c>
      <c r="G1534" s="156" t="s">
        <v>12</v>
      </c>
      <c r="H1534" s="156">
        <v>19</v>
      </c>
      <c r="I1534" s="156">
        <v>19</v>
      </c>
      <c r="J1534" s="156">
        <v>16</v>
      </c>
      <c r="K1534" s="156">
        <v>22</v>
      </c>
      <c r="L1534" s="156">
        <v>23</v>
      </c>
      <c r="M1534" s="156">
        <v>17</v>
      </c>
      <c r="N1534" s="187">
        <v>18</v>
      </c>
      <c r="O1534" s="187">
        <v>32</v>
      </c>
      <c r="P1534" s="187">
        <v>37</v>
      </c>
      <c r="Q1534" s="187">
        <v>49</v>
      </c>
      <c r="R1534" s="187">
        <v>52</v>
      </c>
      <c r="S1534" s="187">
        <v>51</v>
      </c>
      <c r="T1534" s="195">
        <v>60</v>
      </c>
    </row>
    <row r="1535" spans="1:20" ht="18" thickBot="1" x14ac:dyDescent="0.25">
      <c r="A1535" s="38" t="s">
        <v>13</v>
      </c>
      <c r="B1535" s="167"/>
      <c r="C1535" s="167"/>
      <c r="D1535" s="167"/>
      <c r="E1535" s="167"/>
      <c r="F1535" s="156"/>
      <c r="G1535" s="156"/>
      <c r="H1535" s="156"/>
      <c r="I1535" s="156"/>
      <c r="J1535" s="156"/>
      <c r="K1535" s="156"/>
      <c r="L1535" s="123" t="s">
        <v>65</v>
      </c>
      <c r="M1535" s="123"/>
      <c r="N1535" s="123"/>
      <c r="O1535" s="123"/>
      <c r="P1535" s="123"/>
      <c r="Q1535" s="123"/>
      <c r="R1535" s="123"/>
      <c r="S1535" s="123"/>
      <c r="T1535" s="213"/>
    </row>
    <row r="1536" spans="1:20" ht="18" thickBot="1" x14ac:dyDescent="0.25">
      <c r="A1536" s="60" t="s">
        <v>14</v>
      </c>
      <c r="B1536" s="123" t="s">
        <v>65</v>
      </c>
      <c r="C1536" s="159">
        <v>262</v>
      </c>
      <c r="D1536" s="159">
        <f t="shared" ref="D1536:K1536" si="793">SUM(D1522:D1534)</f>
        <v>259</v>
      </c>
      <c r="E1536" s="159">
        <f t="shared" si="793"/>
        <v>270</v>
      </c>
      <c r="F1536" s="159">
        <f t="shared" si="793"/>
        <v>310</v>
      </c>
      <c r="G1536" s="159">
        <f t="shared" si="793"/>
        <v>321</v>
      </c>
      <c r="H1536" s="159">
        <f t="shared" si="793"/>
        <v>320</v>
      </c>
      <c r="I1536" s="162">
        <v>312</v>
      </c>
      <c r="J1536" s="162">
        <f t="shared" si="793"/>
        <v>377</v>
      </c>
      <c r="K1536" s="162">
        <f t="shared" si="793"/>
        <v>443</v>
      </c>
      <c r="L1536" s="162">
        <v>505</v>
      </c>
      <c r="M1536" s="123">
        <f t="shared" ref="M1536:R1536" si="794">SUM(M1522:M1534)</f>
        <v>660</v>
      </c>
      <c r="N1536" s="123">
        <f t="shared" si="794"/>
        <v>800</v>
      </c>
      <c r="O1536" s="123">
        <f t="shared" si="794"/>
        <v>926</v>
      </c>
      <c r="P1536" s="123">
        <f t="shared" si="794"/>
        <v>1030</v>
      </c>
      <c r="Q1536" s="123">
        <f t="shared" si="794"/>
        <v>1087</v>
      </c>
      <c r="R1536" s="123">
        <f t="shared" si="794"/>
        <v>1088</v>
      </c>
      <c r="S1536" s="123">
        <f t="shared" ref="S1536:T1536" si="795">SUM(S1522:S1534)</f>
        <v>1069</v>
      </c>
      <c r="T1536" s="213">
        <f t="shared" si="795"/>
        <v>1079</v>
      </c>
    </row>
    <row r="1537" spans="1:21" ht="35" thickBot="1" x14ac:dyDescent="0.25">
      <c r="A1537" s="60" t="s">
        <v>51</v>
      </c>
      <c r="B1537" s="149"/>
      <c r="C1537" s="160" t="e">
        <f>((C1536-B1536)/B1536)</f>
        <v>#VALUE!</v>
      </c>
      <c r="D1537" s="160">
        <f>((D1536-C1536)/C1536)</f>
        <v>-1.1450381679389313E-2</v>
      </c>
      <c r="E1537" s="160">
        <f>((E1536-D1536)/D1536)</f>
        <v>4.2471042471042469E-2</v>
      </c>
      <c r="F1537" s="160">
        <f>((F1536-E1536)/E1536)</f>
        <v>0.14814814814814814</v>
      </c>
      <c r="G1537" s="160">
        <f t="shared" ref="G1537:L1537" si="796">((G1536-F1536)/F1536)</f>
        <v>3.5483870967741936E-2</v>
      </c>
      <c r="H1537" s="160">
        <f t="shared" si="796"/>
        <v>-3.1152647975077881E-3</v>
      </c>
      <c r="I1537" s="160">
        <f t="shared" si="796"/>
        <v>-2.5000000000000001E-2</v>
      </c>
      <c r="J1537" s="160">
        <f t="shared" si="796"/>
        <v>0.20833333333333334</v>
      </c>
      <c r="K1537" s="160">
        <f t="shared" si="796"/>
        <v>0.17506631299734748</v>
      </c>
      <c r="L1537" s="160">
        <f t="shared" si="796"/>
        <v>0.1399548532731377</v>
      </c>
      <c r="M1537" s="160" t="s">
        <v>68</v>
      </c>
      <c r="N1537" s="160" t="s">
        <v>68</v>
      </c>
      <c r="O1537" s="160" t="s">
        <v>68</v>
      </c>
      <c r="P1537" s="160" t="s">
        <v>68</v>
      </c>
      <c r="Q1537" s="160" t="s">
        <v>68</v>
      </c>
      <c r="R1537" s="160" t="s">
        <v>68</v>
      </c>
      <c r="S1537" s="160" t="s">
        <v>68</v>
      </c>
      <c r="T1537" s="160" t="s">
        <v>68</v>
      </c>
    </row>
    <row r="1538" spans="1:21" ht="52" thickBot="1" x14ac:dyDescent="0.25">
      <c r="A1538" s="60" t="s">
        <v>16</v>
      </c>
      <c r="B1538" s="160"/>
      <c r="C1538" s="160"/>
      <c r="D1538" s="160"/>
      <c r="E1538" s="160"/>
      <c r="F1538" s="160"/>
      <c r="G1538" s="160" t="e">
        <f t="shared" ref="G1538:T1538" si="797">(G1536-B1536)/B1536</f>
        <v>#VALUE!</v>
      </c>
      <c r="H1538" s="160">
        <f t="shared" si="797"/>
        <v>0.22137404580152673</v>
      </c>
      <c r="I1538" s="160">
        <f t="shared" si="797"/>
        <v>0.20463320463320464</v>
      </c>
      <c r="J1538" s="160">
        <f t="shared" si="797"/>
        <v>0.39629629629629631</v>
      </c>
      <c r="K1538" s="160">
        <f t="shared" si="797"/>
        <v>0.42903225806451611</v>
      </c>
      <c r="L1538" s="160">
        <f t="shared" si="797"/>
        <v>0.57320872274143297</v>
      </c>
      <c r="M1538" s="160">
        <f t="shared" si="797"/>
        <v>1.0625</v>
      </c>
      <c r="N1538" s="160">
        <f t="shared" si="797"/>
        <v>1.5641025641025641</v>
      </c>
      <c r="O1538" s="160">
        <f t="shared" si="797"/>
        <v>1.4562334217506632</v>
      </c>
      <c r="P1538" s="160">
        <f t="shared" si="797"/>
        <v>1.3250564334085779</v>
      </c>
      <c r="Q1538" s="160">
        <f t="shared" si="797"/>
        <v>1.1524752475247524</v>
      </c>
      <c r="R1538" s="160">
        <f t="shared" si="797"/>
        <v>0.64848484848484844</v>
      </c>
      <c r="S1538" s="160">
        <f t="shared" si="797"/>
        <v>0.33624999999999999</v>
      </c>
      <c r="T1538" s="160">
        <f t="shared" si="797"/>
        <v>0.1652267818574514</v>
      </c>
    </row>
    <row r="1539" spans="1:21" ht="52" thickBot="1" x14ac:dyDescent="0.25">
      <c r="A1539" s="60" t="s">
        <v>17</v>
      </c>
      <c r="B1539" s="160"/>
      <c r="C1539" s="160"/>
      <c r="D1539" s="160"/>
      <c r="E1539" s="160"/>
      <c r="F1539" s="160"/>
      <c r="G1539" s="160"/>
      <c r="H1539" s="160"/>
      <c r="I1539" s="160"/>
      <c r="J1539" s="160"/>
      <c r="K1539" s="160"/>
      <c r="L1539" s="160" t="e">
        <f t="shared" ref="L1539:T1539" si="798">(L1536-B1536)/B1536</f>
        <v>#VALUE!</v>
      </c>
      <c r="M1539" s="160">
        <f t="shared" si="798"/>
        <v>1.5190839694656488</v>
      </c>
      <c r="N1539" s="160">
        <f t="shared" si="798"/>
        <v>2.0888030888030888</v>
      </c>
      <c r="O1539" s="160">
        <f t="shared" si="798"/>
        <v>2.4296296296296296</v>
      </c>
      <c r="P1539" s="160">
        <f t="shared" si="798"/>
        <v>2.3225806451612905</v>
      </c>
      <c r="Q1539" s="160">
        <f t="shared" si="798"/>
        <v>2.3862928348909658</v>
      </c>
      <c r="R1539" s="160">
        <f t="shared" si="798"/>
        <v>2.4</v>
      </c>
      <c r="S1539" s="160">
        <f t="shared" si="798"/>
        <v>2.4262820512820511</v>
      </c>
      <c r="T1539" s="160">
        <f t="shared" si="798"/>
        <v>1.8620689655172413</v>
      </c>
    </row>
    <row r="1540" spans="1:21" ht="35" thickBot="1" x14ac:dyDescent="0.25">
      <c r="A1540" s="60" t="s">
        <v>18</v>
      </c>
      <c r="B1540" s="154">
        <v>4573</v>
      </c>
      <c r="C1540" s="154">
        <v>4551</v>
      </c>
      <c r="D1540" s="154">
        <v>4491</v>
      </c>
      <c r="E1540" s="154">
        <v>4436</v>
      </c>
      <c r="F1540" s="154">
        <v>4310</v>
      </c>
      <c r="G1540" s="92">
        <v>4255</v>
      </c>
      <c r="H1540" s="92">
        <v>4210</v>
      </c>
      <c r="I1540" s="92">
        <v>4199</v>
      </c>
      <c r="J1540" s="92">
        <v>4245</v>
      </c>
      <c r="K1540" s="92">
        <v>4313</v>
      </c>
      <c r="L1540" s="92">
        <v>4480</v>
      </c>
      <c r="M1540" s="92">
        <v>4596</v>
      </c>
      <c r="N1540" s="92">
        <v>4824</v>
      </c>
      <c r="O1540" s="92">
        <v>4919</v>
      </c>
      <c r="P1540" s="92">
        <v>5007</v>
      </c>
      <c r="Q1540" s="92">
        <v>5131</v>
      </c>
      <c r="R1540" s="92">
        <v>5209</v>
      </c>
      <c r="S1540" s="92">
        <v>5175</v>
      </c>
      <c r="T1540" s="92">
        <v>5263</v>
      </c>
    </row>
    <row r="1541" spans="1:21" ht="52" thickBot="1" x14ac:dyDescent="0.25">
      <c r="A1541" s="60" t="s">
        <v>19</v>
      </c>
      <c r="B1541" s="160"/>
      <c r="C1541" s="160">
        <f t="shared" ref="C1541:T1541" si="799">(C1540-B1540)/B1540</f>
        <v>-4.8108462715941392E-3</v>
      </c>
      <c r="D1541" s="160">
        <f t="shared" si="799"/>
        <v>-1.3183915622940013E-2</v>
      </c>
      <c r="E1541" s="160">
        <f t="shared" si="799"/>
        <v>-1.2246715653529281E-2</v>
      </c>
      <c r="F1541" s="160">
        <f t="shared" si="799"/>
        <v>-2.8403967538322812E-2</v>
      </c>
      <c r="G1541" s="160">
        <f t="shared" si="799"/>
        <v>-1.2761020881670533E-2</v>
      </c>
      <c r="H1541" s="160">
        <f t="shared" si="799"/>
        <v>-1.0575793184488837E-2</v>
      </c>
      <c r="I1541" s="160">
        <f t="shared" si="799"/>
        <v>-2.6128266033254156E-3</v>
      </c>
      <c r="J1541" s="160">
        <f t="shared" si="799"/>
        <v>1.0954989283162658E-2</v>
      </c>
      <c r="K1541" s="160">
        <f t="shared" si="799"/>
        <v>1.6018845700824499E-2</v>
      </c>
      <c r="L1541" s="160">
        <f t="shared" si="799"/>
        <v>3.8720148388592626E-2</v>
      </c>
      <c r="M1541" s="160">
        <f t="shared" si="799"/>
        <v>2.5892857142857145E-2</v>
      </c>
      <c r="N1541" s="160">
        <f t="shared" si="799"/>
        <v>4.960835509138381E-2</v>
      </c>
      <c r="O1541" s="160">
        <f t="shared" si="799"/>
        <v>1.9693200663349918E-2</v>
      </c>
      <c r="P1541" s="160">
        <f t="shared" si="799"/>
        <v>1.7889815003049401E-2</v>
      </c>
      <c r="Q1541" s="160">
        <f t="shared" si="799"/>
        <v>2.476532854004394E-2</v>
      </c>
      <c r="R1541" s="160">
        <f t="shared" si="799"/>
        <v>1.5201715065289417E-2</v>
      </c>
      <c r="S1541" s="160">
        <f t="shared" si="799"/>
        <v>-6.5271645229410639E-3</v>
      </c>
      <c r="T1541" s="160">
        <f t="shared" si="799"/>
        <v>1.7004830917874397E-2</v>
      </c>
    </row>
    <row r="1542" spans="1:21" ht="52" thickBot="1" x14ac:dyDescent="0.25">
      <c r="A1542" s="60" t="s">
        <v>20</v>
      </c>
      <c r="B1542" s="160"/>
      <c r="C1542" s="160"/>
      <c r="D1542" s="160"/>
      <c r="E1542" s="160"/>
      <c r="F1542" s="160"/>
      <c r="G1542" s="160">
        <f t="shared" ref="G1542:T1542" si="800">(G1540-B1540)/B1540</f>
        <v>-6.9538596107588016E-2</v>
      </c>
      <c r="H1542" s="160">
        <f t="shared" si="800"/>
        <v>-7.4928587123709076E-2</v>
      </c>
      <c r="I1542" s="160">
        <f t="shared" si="800"/>
        <v>-6.5018926742373639E-2</v>
      </c>
      <c r="J1542" s="160">
        <f t="shared" si="800"/>
        <v>-4.3056807935076644E-2</v>
      </c>
      <c r="K1542" s="160">
        <f t="shared" si="800"/>
        <v>6.9605568445475633E-4</v>
      </c>
      <c r="L1542" s="160">
        <f t="shared" si="800"/>
        <v>5.2878965922444184E-2</v>
      </c>
      <c r="M1542" s="160">
        <f t="shared" si="800"/>
        <v>9.1686460807600956E-2</v>
      </c>
      <c r="N1542" s="160">
        <f t="shared" si="800"/>
        <v>0.14884496308644915</v>
      </c>
      <c r="O1542" s="160">
        <f t="shared" si="800"/>
        <v>0.15877502944640753</v>
      </c>
      <c r="P1542" s="160">
        <f t="shared" si="800"/>
        <v>0.16090888012984003</v>
      </c>
      <c r="Q1542" s="160">
        <f t="shared" si="800"/>
        <v>0.14531250000000001</v>
      </c>
      <c r="R1542" s="160">
        <f t="shared" si="800"/>
        <v>0.13337684943429068</v>
      </c>
      <c r="S1542" s="160">
        <f t="shared" si="800"/>
        <v>7.2761194029850748E-2</v>
      </c>
      <c r="T1542" s="160">
        <f t="shared" si="800"/>
        <v>6.9932913193738566E-2</v>
      </c>
    </row>
    <row r="1543" spans="1:21" ht="52" thickBot="1" x14ac:dyDescent="0.25">
      <c r="A1543" s="60" t="s">
        <v>21</v>
      </c>
      <c r="B1543" s="160"/>
      <c r="C1543" s="160"/>
      <c r="D1543" s="160"/>
      <c r="E1543" s="160"/>
      <c r="F1543" s="160"/>
      <c r="G1543" s="160"/>
      <c r="H1543" s="160"/>
      <c r="I1543" s="160"/>
      <c r="J1543" s="160"/>
      <c r="K1543" s="160"/>
      <c r="L1543" s="160">
        <f t="shared" ref="L1543:T1543" si="801">(L1540-B1540)/B1540</f>
        <v>-2.0336759239011591E-2</v>
      </c>
      <c r="M1543" s="160">
        <f t="shared" si="801"/>
        <v>9.8879367172050106E-3</v>
      </c>
      <c r="N1543" s="160">
        <f t="shared" si="801"/>
        <v>7.4148296593186377E-2</v>
      </c>
      <c r="O1543" s="160">
        <f t="shared" si="801"/>
        <v>0.10888187556357079</v>
      </c>
      <c r="P1543" s="160">
        <f t="shared" si="801"/>
        <v>0.1617169373549884</v>
      </c>
      <c r="Q1543" s="160">
        <f t="shared" si="801"/>
        <v>0.20587544065804936</v>
      </c>
      <c r="R1543" s="160">
        <f t="shared" si="801"/>
        <v>0.23729216152019003</v>
      </c>
      <c r="S1543" s="160">
        <f t="shared" si="801"/>
        <v>0.23243629435579899</v>
      </c>
      <c r="T1543" s="160">
        <f t="shared" si="801"/>
        <v>0.239811542991755</v>
      </c>
    </row>
    <row r="1544" spans="1:21" ht="18" thickBot="1" x14ac:dyDescent="0.25">
      <c r="A1544" s="60" t="s">
        <v>22</v>
      </c>
      <c r="B1544" s="160" t="e">
        <f>B1536/B1540</f>
        <v>#VALUE!</v>
      </c>
      <c r="C1544" s="160">
        <f>C1536/C1540</f>
        <v>5.7569764886838057E-2</v>
      </c>
      <c r="D1544" s="160">
        <f>D1536/D1540</f>
        <v>5.7670897350256066E-2</v>
      </c>
      <c r="E1544" s="160">
        <f>E1536/E1540</f>
        <v>6.0865644724977457E-2</v>
      </c>
      <c r="F1544" s="160">
        <f>F1536/F1540</f>
        <v>7.1925754060324823E-2</v>
      </c>
      <c r="G1544" s="160">
        <f t="shared" ref="G1544:L1544" si="802">G1536/G1540</f>
        <v>7.5440658049353695E-2</v>
      </c>
      <c r="H1544" s="160">
        <f t="shared" si="802"/>
        <v>7.6009501187648459E-2</v>
      </c>
      <c r="I1544" s="160">
        <f t="shared" si="802"/>
        <v>7.4303405572755415E-2</v>
      </c>
      <c r="J1544" s="160">
        <f t="shared" si="802"/>
        <v>8.881036513545347E-2</v>
      </c>
      <c r="K1544" s="160">
        <f t="shared" si="802"/>
        <v>0.10271272895896127</v>
      </c>
      <c r="L1544" s="160">
        <f t="shared" si="802"/>
        <v>0.11272321428571429</v>
      </c>
      <c r="M1544" s="160">
        <f t="shared" ref="M1544:N1544" si="803">M1536/M1540</f>
        <v>0.14360313315926893</v>
      </c>
      <c r="N1544" s="160">
        <f t="shared" si="803"/>
        <v>0.16583747927031509</v>
      </c>
      <c r="O1544" s="160">
        <f t="shared" ref="O1544:P1544" si="804">O1536/O1540</f>
        <v>0.18824964423663346</v>
      </c>
      <c r="P1544" s="160">
        <f t="shared" si="804"/>
        <v>0.20571200319552627</v>
      </c>
      <c r="Q1544" s="160">
        <f t="shared" ref="Q1544:R1544" si="805">Q1536/Q1540</f>
        <v>0.2118495419996102</v>
      </c>
      <c r="R1544" s="160">
        <f t="shared" si="805"/>
        <v>0.20886926473411405</v>
      </c>
      <c r="S1544" s="160">
        <f t="shared" ref="S1544:T1544" si="806">S1536/S1540</f>
        <v>0.20657004830917874</v>
      </c>
      <c r="T1544" s="160">
        <f t="shared" si="806"/>
        <v>0.20501615048451455</v>
      </c>
    </row>
    <row r="1545" spans="1:21" ht="52" thickBot="1" x14ac:dyDescent="0.25">
      <c r="A1545" s="60" t="s">
        <v>23</v>
      </c>
      <c r="B1545" s="160"/>
      <c r="C1545" s="160" t="e">
        <f t="shared" ref="C1545:K1545" si="807">(C1544-B1544)</f>
        <v>#VALUE!</v>
      </c>
      <c r="D1545" s="160">
        <f t="shared" si="807"/>
        <v>1.0113246341800913E-4</v>
      </c>
      <c r="E1545" s="160">
        <f t="shared" si="807"/>
        <v>3.1947473747213906E-3</v>
      </c>
      <c r="F1545" s="160">
        <f t="shared" si="807"/>
        <v>1.1060109335347366E-2</v>
      </c>
      <c r="G1545" s="160">
        <f t="shared" si="807"/>
        <v>3.5149039890288725E-3</v>
      </c>
      <c r="H1545" s="160">
        <f t="shared" si="807"/>
        <v>5.6884313829476396E-4</v>
      </c>
      <c r="I1545" s="160">
        <f t="shared" si="807"/>
        <v>-1.706095614893044E-3</v>
      </c>
      <c r="J1545" s="160">
        <f t="shared" si="807"/>
        <v>1.4506959562698055E-2</v>
      </c>
      <c r="K1545" s="160">
        <f t="shared" si="807"/>
        <v>1.3902363823507805E-2</v>
      </c>
      <c r="L1545" s="160">
        <f>(L1544-K1544)</f>
        <v>1.0010485326753013E-2</v>
      </c>
      <c r="M1545" s="160" t="s">
        <v>68</v>
      </c>
      <c r="N1545" s="160" t="s">
        <v>68</v>
      </c>
      <c r="O1545" s="160" t="s">
        <v>68</v>
      </c>
      <c r="P1545" s="160" t="s">
        <v>68</v>
      </c>
      <c r="Q1545" s="160" t="s">
        <v>68</v>
      </c>
      <c r="R1545" s="160" t="s">
        <v>68</v>
      </c>
      <c r="S1545" s="160" t="s">
        <v>68</v>
      </c>
      <c r="T1545" s="160" t="s">
        <v>68</v>
      </c>
    </row>
    <row r="1546" spans="1:21" ht="52" thickBot="1" x14ac:dyDescent="0.25">
      <c r="A1546" s="60" t="s">
        <v>24</v>
      </c>
      <c r="B1546" s="160"/>
      <c r="C1546" s="160"/>
      <c r="D1546" s="160"/>
      <c r="E1546" s="160"/>
      <c r="F1546" s="160"/>
      <c r="G1546" s="160" t="e">
        <f>G1544-B1544</f>
        <v>#VALUE!</v>
      </c>
      <c r="H1546" s="160">
        <f t="shared" ref="H1546:K1546" si="808">H1544-C1544</f>
        <v>1.8439736300810403E-2</v>
      </c>
      <c r="I1546" s="160">
        <f t="shared" si="808"/>
        <v>1.663250822249935E-2</v>
      </c>
      <c r="J1546" s="160">
        <f t="shared" si="808"/>
        <v>2.7944720410476014E-2</v>
      </c>
      <c r="K1546" s="160">
        <f t="shared" si="808"/>
        <v>3.0786974898636452E-2</v>
      </c>
      <c r="L1546" s="160">
        <f t="shared" ref="L1546:T1546" si="809">L1544-G1544</f>
        <v>3.7282556236360592E-2</v>
      </c>
      <c r="M1546" s="160">
        <f t="shared" si="809"/>
        <v>6.7593631971620466E-2</v>
      </c>
      <c r="N1546" s="160">
        <f t="shared" si="809"/>
        <v>9.153407369755967E-2</v>
      </c>
      <c r="O1546" s="160">
        <f t="shared" si="809"/>
        <v>9.9439279101179986E-2</v>
      </c>
      <c r="P1546" s="160">
        <f t="shared" si="809"/>
        <v>0.10299927423656499</v>
      </c>
      <c r="Q1546" s="160">
        <f t="shared" si="809"/>
        <v>9.9126327713895915E-2</v>
      </c>
      <c r="R1546" s="160">
        <f t="shared" si="809"/>
        <v>6.5266131574845121E-2</v>
      </c>
      <c r="S1546" s="160">
        <f t="shared" si="809"/>
        <v>4.0732569038863659E-2</v>
      </c>
      <c r="T1546" s="160">
        <f t="shared" si="809"/>
        <v>1.6766506247881091E-2</v>
      </c>
    </row>
    <row r="1547" spans="1:21" ht="52" thickBot="1" x14ac:dyDescent="0.25">
      <c r="A1547" s="60" t="s">
        <v>25</v>
      </c>
      <c r="B1547" s="160"/>
      <c r="C1547" s="160"/>
      <c r="D1547" s="160"/>
      <c r="E1547" s="160"/>
      <c r="F1547" s="160"/>
      <c r="G1547" s="160"/>
      <c r="H1547" s="160"/>
      <c r="I1547" s="160"/>
      <c r="J1547" s="160"/>
      <c r="K1547" s="160"/>
      <c r="L1547" s="160" t="e">
        <f t="shared" ref="L1547:T1547" si="810">L1544-B1544</f>
        <v>#VALUE!</v>
      </c>
      <c r="M1547" s="160">
        <f t="shared" si="810"/>
        <v>8.6033368272430868E-2</v>
      </c>
      <c r="N1547" s="160">
        <f t="shared" si="810"/>
        <v>0.10816658192005901</v>
      </c>
      <c r="O1547" s="160">
        <f t="shared" si="810"/>
        <v>0.12738399951165599</v>
      </c>
      <c r="P1547" s="160">
        <f t="shared" si="810"/>
        <v>0.13378624913520143</v>
      </c>
      <c r="Q1547" s="160">
        <f t="shared" si="810"/>
        <v>0.13640888395025652</v>
      </c>
      <c r="R1547" s="160">
        <f t="shared" si="810"/>
        <v>0.13285976354646559</v>
      </c>
      <c r="S1547" s="160">
        <f t="shared" si="810"/>
        <v>0.13226664273642333</v>
      </c>
      <c r="T1547" s="160">
        <f t="shared" si="810"/>
        <v>0.11620578534906108</v>
      </c>
    </row>
    <row r="1548" spans="1:21" ht="16" x14ac:dyDescent="0.2">
      <c r="A1548" s="4"/>
      <c r="B1548" s="6"/>
      <c r="C1548" s="6"/>
      <c r="D1548" s="6"/>
      <c r="E1548" s="6"/>
      <c r="F1548" s="6"/>
      <c r="G1548" s="5"/>
      <c r="H1548" s="5"/>
      <c r="I1548" s="5"/>
      <c r="J1548" s="5"/>
      <c r="K1548" s="5"/>
      <c r="L1548" s="5"/>
    </row>
    <row r="1549" spans="1:21" ht="16" x14ac:dyDescent="0.2">
      <c r="A1549" s="7" t="s">
        <v>153</v>
      </c>
      <c r="B1549" s="7"/>
      <c r="C1549" s="7"/>
      <c r="D1549" s="7"/>
      <c r="E1549" s="7"/>
      <c r="F1549" s="7"/>
      <c r="G1549" s="8"/>
      <c r="H1549" s="8"/>
      <c r="I1549" s="8"/>
      <c r="J1549" s="8"/>
      <c r="K1549" s="8"/>
      <c r="L1549" s="8"/>
      <c r="M1549" s="9"/>
    </row>
    <row r="1550" spans="1:21" ht="17" thickBot="1" x14ac:dyDescent="0.25">
      <c r="A1550" s="10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9"/>
    </row>
    <row r="1551" spans="1:21" ht="35" thickBot="1" x14ac:dyDescent="0.25">
      <c r="A1551" s="70" t="s">
        <v>44</v>
      </c>
      <c r="B1551" s="54" t="s">
        <v>0</v>
      </c>
      <c r="C1551" s="54" t="s">
        <v>1</v>
      </c>
      <c r="D1551" s="54" t="s">
        <v>2</v>
      </c>
      <c r="E1551" s="54" t="s">
        <v>3</v>
      </c>
      <c r="F1551" s="54" t="s">
        <v>4</v>
      </c>
      <c r="G1551" s="54" t="s">
        <v>5</v>
      </c>
      <c r="H1551" s="54" t="s">
        <v>6</v>
      </c>
      <c r="I1551" s="54" t="s">
        <v>7</v>
      </c>
      <c r="J1551" s="54" t="s">
        <v>8</v>
      </c>
      <c r="K1551" s="54" t="s">
        <v>9</v>
      </c>
      <c r="L1551" s="54" t="s">
        <v>10</v>
      </c>
      <c r="M1551" s="54" t="s">
        <v>66</v>
      </c>
      <c r="N1551" s="54" t="s">
        <v>75</v>
      </c>
      <c r="O1551" s="54" t="s">
        <v>76</v>
      </c>
      <c r="P1551" s="54" t="s">
        <v>77</v>
      </c>
      <c r="Q1551" s="54" t="s">
        <v>78</v>
      </c>
      <c r="R1551" s="54" t="s">
        <v>79</v>
      </c>
      <c r="S1551" s="54" t="s">
        <v>81</v>
      </c>
      <c r="T1551" s="54" t="s">
        <v>87</v>
      </c>
      <c r="U1551" s="70" t="s">
        <v>52</v>
      </c>
    </row>
    <row r="1552" spans="1:21" ht="18" thickBot="1" x14ac:dyDescent="0.25">
      <c r="A1552" s="71" t="s">
        <v>28</v>
      </c>
      <c r="B1552" s="72"/>
      <c r="C1552" s="72"/>
      <c r="D1552" s="72"/>
      <c r="E1552" s="72"/>
      <c r="F1552" s="72"/>
      <c r="G1552" s="72"/>
      <c r="H1552" s="72"/>
      <c r="I1552" s="72"/>
      <c r="J1552" s="72"/>
      <c r="K1552" s="72"/>
      <c r="L1552" s="72"/>
      <c r="M1552" s="72">
        <f t="shared" ref="M1552:R1552" si="811">-M1522</f>
        <v>-58</v>
      </c>
      <c r="N1552" s="72">
        <f t="shared" si="811"/>
        <v>-63</v>
      </c>
      <c r="O1552" s="72">
        <f t="shared" si="811"/>
        <v>-92</v>
      </c>
      <c r="P1552" s="72">
        <f t="shared" si="811"/>
        <v>-84</v>
      </c>
      <c r="Q1552" s="72">
        <f t="shared" si="811"/>
        <v>-82</v>
      </c>
      <c r="R1552" s="72">
        <f t="shared" si="811"/>
        <v>-71</v>
      </c>
      <c r="S1552" s="72">
        <f t="shared" ref="S1552:T1552" si="812">-S1522</f>
        <v>-69</v>
      </c>
      <c r="T1552" s="76">
        <f t="shared" si="812"/>
        <v>-72</v>
      </c>
      <c r="U1552" s="72">
        <f t="shared" ref="U1552:U1564" si="813">_xlfn.AGGREGATE(1,6,C1552:S1552)</f>
        <v>-74.142857142857139</v>
      </c>
    </row>
    <row r="1553" spans="1:21" ht="18" thickBot="1" x14ac:dyDescent="0.25">
      <c r="A1553" s="78">
        <v>1</v>
      </c>
      <c r="B1553" s="48" t="s">
        <v>53</v>
      </c>
      <c r="C1553" s="79"/>
      <c r="D1553" s="79"/>
      <c r="E1553" s="79"/>
      <c r="F1553" s="79"/>
      <c r="G1553" s="79"/>
      <c r="H1553" s="72"/>
      <c r="I1553" s="72"/>
      <c r="J1553" s="72"/>
      <c r="K1553" s="72"/>
      <c r="L1553" s="72"/>
      <c r="M1553" s="72"/>
      <c r="N1553" s="72">
        <f t="shared" ref="N1553:T1553" si="814">M1522-N1523</f>
        <v>-7</v>
      </c>
      <c r="O1553" s="72">
        <f t="shared" si="814"/>
        <v>-5</v>
      </c>
      <c r="P1553" s="72">
        <f t="shared" si="814"/>
        <v>0</v>
      </c>
      <c r="Q1553" s="72">
        <f t="shared" si="814"/>
        <v>-3</v>
      </c>
      <c r="R1553" s="72">
        <f t="shared" si="814"/>
        <v>7</v>
      </c>
      <c r="S1553" s="72">
        <f t="shared" si="814"/>
        <v>11</v>
      </c>
      <c r="T1553" s="76">
        <f t="shared" si="814"/>
        <v>1</v>
      </c>
      <c r="U1553" s="72">
        <f t="shared" si="813"/>
        <v>0.5</v>
      </c>
    </row>
    <row r="1554" spans="1:21" ht="18" thickBot="1" x14ac:dyDescent="0.25">
      <c r="A1554" s="78">
        <v>2</v>
      </c>
      <c r="B1554" s="48" t="s">
        <v>53</v>
      </c>
      <c r="C1554" s="79"/>
      <c r="D1554" s="79"/>
      <c r="E1554" s="79"/>
      <c r="F1554" s="79"/>
      <c r="G1554" s="79"/>
      <c r="H1554" s="72"/>
      <c r="I1554" s="72"/>
      <c r="J1554" s="72"/>
      <c r="K1554" s="72"/>
      <c r="L1554" s="72"/>
      <c r="M1554" s="72"/>
      <c r="N1554" s="72">
        <f t="shared" ref="N1554:T1556" si="815">M1523-N1524</f>
        <v>6</v>
      </c>
      <c r="O1554" s="72">
        <f t="shared" si="815"/>
        <v>-1</v>
      </c>
      <c r="P1554" s="72">
        <f t="shared" si="815"/>
        <v>-2</v>
      </c>
      <c r="Q1554" s="72">
        <f t="shared" si="815"/>
        <v>9</v>
      </c>
      <c r="R1554" s="72">
        <f t="shared" si="815"/>
        <v>11</v>
      </c>
      <c r="S1554" s="72">
        <f t="shared" si="815"/>
        <v>5</v>
      </c>
      <c r="T1554" s="76">
        <f t="shared" si="815"/>
        <v>7</v>
      </c>
      <c r="U1554" s="72">
        <f t="shared" si="813"/>
        <v>4.666666666666667</v>
      </c>
    </row>
    <row r="1555" spans="1:21" ht="18" thickBot="1" x14ac:dyDescent="0.25">
      <c r="A1555" s="78">
        <v>3</v>
      </c>
      <c r="B1555" s="48" t="s">
        <v>53</v>
      </c>
      <c r="C1555" s="79"/>
      <c r="D1555" s="79"/>
      <c r="E1555" s="79"/>
      <c r="F1555" s="79"/>
      <c r="G1555" s="79"/>
      <c r="H1555" s="72"/>
      <c r="I1555" s="72"/>
      <c r="J1555" s="72"/>
      <c r="K1555" s="72"/>
      <c r="L1555" s="72"/>
      <c r="M1555" s="72"/>
      <c r="N1555" s="72">
        <f t="shared" si="815"/>
        <v>0</v>
      </c>
      <c r="O1555" s="72">
        <f t="shared" si="815"/>
        <v>1</v>
      </c>
      <c r="P1555" s="72">
        <f t="shared" si="815"/>
        <v>3</v>
      </c>
      <c r="Q1555" s="72">
        <f t="shared" si="815"/>
        <v>13</v>
      </c>
      <c r="R1555" s="72">
        <f t="shared" si="815"/>
        <v>5</v>
      </c>
      <c r="S1555" s="72">
        <f t="shared" si="815"/>
        <v>6</v>
      </c>
      <c r="T1555" s="76">
        <f t="shared" si="815"/>
        <v>7</v>
      </c>
      <c r="U1555" s="72">
        <f t="shared" si="813"/>
        <v>4.666666666666667</v>
      </c>
    </row>
    <row r="1556" spans="1:21" ht="18" thickBot="1" x14ac:dyDescent="0.25">
      <c r="A1556" s="78">
        <v>4</v>
      </c>
      <c r="B1556" s="48" t="s">
        <v>53</v>
      </c>
      <c r="C1556" s="79"/>
      <c r="D1556" s="79"/>
      <c r="E1556" s="79"/>
      <c r="F1556" s="79"/>
      <c r="G1556" s="79"/>
      <c r="H1556" s="72"/>
      <c r="I1556" s="72"/>
      <c r="J1556" s="72"/>
      <c r="K1556" s="72"/>
      <c r="L1556" s="72"/>
      <c r="M1556" s="72"/>
      <c r="N1556" s="72">
        <f t="shared" si="815"/>
        <v>0</v>
      </c>
      <c r="O1556" s="72">
        <f t="shared" si="815"/>
        <v>0</v>
      </c>
      <c r="P1556" s="72">
        <f t="shared" si="815"/>
        <v>2</v>
      </c>
      <c r="Q1556" s="72">
        <f t="shared" si="815"/>
        <v>-2</v>
      </c>
      <c r="R1556" s="72">
        <f t="shared" si="815"/>
        <v>4</v>
      </c>
      <c r="S1556" s="72">
        <f t="shared" si="815"/>
        <v>11</v>
      </c>
      <c r="T1556" s="76">
        <f t="shared" si="815"/>
        <v>5</v>
      </c>
      <c r="U1556" s="72">
        <f t="shared" si="813"/>
        <v>2.5</v>
      </c>
    </row>
    <row r="1557" spans="1:21" ht="18" thickBot="1" x14ac:dyDescent="0.25">
      <c r="A1557" s="78">
        <v>5</v>
      </c>
      <c r="B1557" s="48" t="s">
        <v>53</v>
      </c>
      <c r="C1557" s="79">
        <f t="shared" ref="C1557:T1564" si="816">B1526-C1527</f>
        <v>-57</v>
      </c>
      <c r="D1557" s="79">
        <f t="shared" si="816"/>
        <v>-52</v>
      </c>
      <c r="E1557" s="79">
        <f t="shared" si="816"/>
        <v>-81</v>
      </c>
      <c r="F1557" s="79">
        <f t="shared" si="816"/>
        <v>-82</v>
      </c>
      <c r="G1557" s="79">
        <f t="shared" si="816"/>
        <v>-72</v>
      </c>
      <c r="H1557" s="72">
        <f t="shared" si="816"/>
        <v>-66</v>
      </c>
      <c r="I1557" s="72">
        <f t="shared" si="816"/>
        <v>-90</v>
      </c>
      <c r="J1557" s="72">
        <f t="shared" si="816"/>
        <v>-108</v>
      </c>
      <c r="K1557" s="72">
        <f t="shared" si="816"/>
        <v>-122</v>
      </c>
      <c r="L1557" s="72">
        <f t="shared" si="816"/>
        <v>-116</v>
      </c>
      <c r="M1557" s="72">
        <f t="shared" ref="M1557:T1557" si="817">L1526-M1527</f>
        <v>-124</v>
      </c>
      <c r="N1557" s="72">
        <f t="shared" si="817"/>
        <v>-124</v>
      </c>
      <c r="O1557" s="72">
        <f t="shared" si="817"/>
        <v>-124</v>
      </c>
      <c r="P1557" s="72">
        <f t="shared" si="817"/>
        <v>-109</v>
      </c>
      <c r="Q1557" s="72">
        <f t="shared" si="817"/>
        <v>-67</v>
      </c>
      <c r="R1557" s="72">
        <f t="shared" si="817"/>
        <v>-57</v>
      </c>
      <c r="S1557" s="72">
        <f t="shared" si="817"/>
        <v>-49</v>
      </c>
      <c r="T1557" s="76">
        <f t="shared" si="817"/>
        <v>-61</v>
      </c>
      <c r="U1557" s="72">
        <f t="shared" si="813"/>
        <v>-88.235294117647058</v>
      </c>
    </row>
    <row r="1558" spans="1:21" ht="18" thickBot="1" x14ac:dyDescent="0.25">
      <c r="A1558" s="78">
        <v>6</v>
      </c>
      <c r="B1558" s="48" t="s">
        <v>53</v>
      </c>
      <c r="C1558" s="79">
        <f t="shared" si="816"/>
        <v>9</v>
      </c>
      <c r="D1558" s="79">
        <f t="shared" si="816"/>
        <v>-6</v>
      </c>
      <c r="E1558" s="79">
        <f>D1527-E1528</f>
        <v>2</v>
      </c>
      <c r="F1558" s="79">
        <f t="shared" si="816"/>
        <v>12</v>
      </c>
      <c r="G1558" s="79">
        <f t="shared" si="816"/>
        <v>9</v>
      </c>
      <c r="H1558" s="72">
        <f t="shared" si="816"/>
        <v>8</v>
      </c>
      <c r="I1558" s="72">
        <f t="shared" si="816"/>
        <v>3</v>
      </c>
      <c r="J1558" s="72">
        <f t="shared" si="816"/>
        <v>1</v>
      </c>
      <c r="K1558" s="72">
        <f t="shared" si="816"/>
        <v>5</v>
      </c>
      <c r="L1558" s="72">
        <f t="shared" si="816"/>
        <v>12</v>
      </c>
      <c r="M1558" s="72">
        <f t="shared" si="816"/>
        <v>9</v>
      </c>
      <c r="N1558" s="72">
        <f t="shared" si="816"/>
        <v>12</v>
      </c>
      <c r="O1558" s="72">
        <f t="shared" si="816"/>
        <v>13</v>
      </c>
      <c r="P1558" s="72">
        <f t="shared" si="816"/>
        <v>16</v>
      </c>
      <c r="Q1558" s="72">
        <f t="shared" si="816"/>
        <v>1</v>
      </c>
      <c r="R1558" s="72">
        <f t="shared" si="816"/>
        <v>6</v>
      </c>
      <c r="S1558" s="72">
        <f t="shared" si="816"/>
        <v>13</v>
      </c>
      <c r="T1558" s="76">
        <f t="shared" si="816"/>
        <v>0</v>
      </c>
      <c r="U1558" s="72">
        <f t="shared" si="813"/>
        <v>7.3529411764705879</v>
      </c>
    </row>
    <row r="1559" spans="1:21" ht="18" thickBot="1" x14ac:dyDescent="0.25">
      <c r="A1559" s="78">
        <v>7</v>
      </c>
      <c r="B1559" s="48" t="s">
        <v>53</v>
      </c>
      <c r="C1559" s="79">
        <f t="shared" si="816"/>
        <v>4</v>
      </c>
      <c r="D1559" s="79">
        <f t="shared" si="816"/>
        <v>5</v>
      </c>
      <c r="E1559" s="79">
        <f>D1528-E1529</f>
        <v>7</v>
      </c>
      <c r="F1559" s="79">
        <f t="shared" si="816"/>
        <v>8</v>
      </c>
      <c r="G1559" s="79">
        <f t="shared" si="816"/>
        <v>0</v>
      </c>
      <c r="H1559" s="72">
        <f t="shared" si="816"/>
        <v>7</v>
      </c>
      <c r="I1559" s="72">
        <f t="shared" si="816"/>
        <v>11</v>
      </c>
      <c r="J1559" s="72">
        <f t="shared" si="816"/>
        <v>2</v>
      </c>
      <c r="K1559" s="72">
        <f t="shared" si="816"/>
        <v>8</v>
      </c>
      <c r="L1559" s="72">
        <f t="shared" si="816"/>
        <v>9</v>
      </c>
      <c r="M1559" s="72">
        <f t="shared" si="816"/>
        <v>19</v>
      </c>
      <c r="N1559" s="72">
        <f t="shared" si="816"/>
        <v>6</v>
      </c>
      <c r="O1559" s="72">
        <f t="shared" si="816"/>
        <v>5</v>
      </c>
      <c r="P1559" s="72">
        <f t="shared" si="816"/>
        <v>11</v>
      </c>
      <c r="Q1559" s="72">
        <f t="shared" si="816"/>
        <v>-2</v>
      </c>
      <c r="R1559" s="72">
        <f t="shared" si="816"/>
        <v>1</v>
      </c>
      <c r="S1559" s="72">
        <f t="shared" si="816"/>
        <v>4</v>
      </c>
      <c r="T1559" s="76">
        <f t="shared" si="816"/>
        <v>1</v>
      </c>
      <c r="U1559" s="72">
        <f t="shared" si="813"/>
        <v>6.1764705882352944</v>
      </c>
    </row>
    <row r="1560" spans="1:21" ht="18" thickBot="1" x14ac:dyDescent="0.25">
      <c r="A1560" s="78">
        <v>8</v>
      </c>
      <c r="B1560" s="48" t="s">
        <v>53</v>
      </c>
      <c r="C1560" s="79">
        <f t="shared" si="816"/>
        <v>6</v>
      </c>
      <c r="D1560" s="79">
        <f t="shared" si="816"/>
        <v>5</v>
      </c>
      <c r="E1560" s="79">
        <f>D1529-E1530</f>
        <v>1</v>
      </c>
      <c r="F1560" s="79">
        <f t="shared" si="816"/>
        <v>19</v>
      </c>
      <c r="G1560" s="79">
        <f t="shared" si="816"/>
        <v>3</v>
      </c>
      <c r="H1560" s="72">
        <f t="shared" si="816"/>
        <v>32</v>
      </c>
      <c r="I1560" s="72">
        <f t="shared" si="816"/>
        <v>37</v>
      </c>
      <c r="J1560" s="72">
        <f t="shared" si="816"/>
        <v>21</v>
      </c>
      <c r="K1560" s="72">
        <f t="shared" si="816"/>
        <v>19</v>
      </c>
      <c r="L1560" s="72">
        <f t="shared" si="816"/>
        <v>0</v>
      </c>
      <c r="M1560" s="72">
        <f t="shared" si="816"/>
        <v>13</v>
      </c>
      <c r="N1560" s="72">
        <f t="shared" si="816"/>
        <v>-2</v>
      </c>
      <c r="O1560" s="72">
        <f t="shared" si="816"/>
        <v>15</v>
      </c>
      <c r="P1560" s="72">
        <f t="shared" si="816"/>
        <v>0</v>
      </c>
      <c r="Q1560" s="72">
        <f t="shared" si="816"/>
        <v>-3</v>
      </c>
      <c r="R1560" s="72">
        <f t="shared" si="816"/>
        <v>-2</v>
      </c>
      <c r="S1560" s="72">
        <f t="shared" si="816"/>
        <v>1</v>
      </c>
      <c r="T1560" s="76">
        <f t="shared" si="816"/>
        <v>2</v>
      </c>
      <c r="U1560" s="72">
        <f t="shared" si="813"/>
        <v>9.7058823529411757</v>
      </c>
    </row>
    <row r="1561" spans="1:21" ht="18" thickBot="1" x14ac:dyDescent="0.25">
      <c r="A1561" s="78">
        <v>9</v>
      </c>
      <c r="B1561" s="48" t="s">
        <v>53</v>
      </c>
      <c r="C1561" s="79">
        <f t="shared" si="816"/>
        <v>11</v>
      </c>
      <c r="D1561" s="79">
        <f t="shared" si="816"/>
        <v>14</v>
      </c>
      <c r="E1561" s="79">
        <f>D1530-E1531</f>
        <v>13</v>
      </c>
      <c r="F1561" s="79">
        <f t="shared" si="816"/>
        <v>8</v>
      </c>
      <c r="G1561" s="79">
        <f t="shared" si="816"/>
        <v>13</v>
      </c>
      <c r="H1561" s="72">
        <f t="shared" si="816"/>
        <v>10</v>
      </c>
      <c r="I1561" s="72">
        <f t="shared" si="816"/>
        <v>7</v>
      </c>
      <c r="J1561" s="72">
        <f t="shared" si="816"/>
        <v>4</v>
      </c>
      <c r="K1561" s="72">
        <f t="shared" si="816"/>
        <v>5</v>
      </c>
      <c r="L1561" s="72">
        <f t="shared" si="816"/>
        <v>7</v>
      </c>
      <c r="M1561" s="72">
        <f t="shared" si="816"/>
        <v>12</v>
      </c>
      <c r="N1561" s="72">
        <f t="shared" si="816"/>
        <v>9</v>
      </c>
      <c r="O1561" s="72">
        <f t="shared" si="816"/>
        <v>9</v>
      </c>
      <c r="P1561" s="72">
        <f t="shared" si="816"/>
        <v>9</v>
      </c>
      <c r="Q1561" s="72">
        <f t="shared" si="816"/>
        <v>12</v>
      </c>
      <c r="R1561" s="72">
        <f t="shared" si="816"/>
        <v>14</v>
      </c>
      <c r="S1561" s="72">
        <f t="shared" si="816"/>
        <v>5</v>
      </c>
      <c r="T1561" s="76">
        <f t="shared" si="816"/>
        <v>5</v>
      </c>
      <c r="U1561" s="72">
        <f t="shared" si="813"/>
        <v>9.5294117647058822</v>
      </c>
    </row>
    <row r="1562" spans="1:21" ht="18" thickBot="1" x14ac:dyDescent="0.25">
      <c r="A1562" s="78">
        <v>10</v>
      </c>
      <c r="B1562" s="48" t="s">
        <v>53</v>
      </c>
      <c r="C1562" s="79">
        <f t="shared" si="816"/>
        <v>4</v>
      </c>
      <c r="D1562" s="79">
        <f t="shared" si="816"/>
        <v>5</v>
      </c>
      <c r="E1562" s="79">
        <f>D1531-E1532</f>
        <v>3</v>
      </c>
      <c r="F1562" s="79">
        <f t="shared" si="816"/>
        <v>3</v>
      </c>
      <c r="G1562" s="79">
        <f t="shared" si="816"/>
        <v>7</v>
      </c>
      <c r="H1562" s="72">
        <f t="shared" si="816"/>
        <v>5</v>
      </c>
      <c r="I1562" s="72">
        <f t="shared" si="816"/>
        <v>5</v>
      </c>
      <c r="J1562" s="72">
        <f t="shared" si="816"/>
        <v>7</v>
      </c>
      <c r="K1562" s="72">
        <f t="shared" si="816"/>
        <v>2</v>
      </c>
      <c r="L1562" s="72">
        <f t="shared" si="816"/>
        <v>2</v>
      </c>
      <c r="M1562" s="72">
        <f t="shared" si="816"/>
        <v>3</v>
      </c>
      <c r="N1562" s="72">
        <f t="shared" si="816"/>
        <v>9</v>
      </c>
      <c r="O1562" s="72">
        <f t="shared" si="816"/>
        <v>15</v>
      </c>
      <c r="P1562" s="72">
        <f t="shared" si="816"/>
        <v>12</v>
      </c>
      <c r="Q1562" s="72">
        <f t="shared" si="816"/>
        <v>10</v>
      </c>
      <c r="R1562" s="72">
        <f t="shared" si="816"/>
        <v>14</v>
      </c>
      <c r="S1562" s="72">
        <f t="shared" si="816"/>
        <v>14</v>
      </c>
      <c r="T1562" s="76">
        <f t="shared" si="816"/>
        <v>17</v>
      </c>
      <c r="U1562" s="72">
        <f t="shared" si="813"/>
        <v>7.0588235294117645</v>
      </c>
    </row>
    <row r="1563" spans="1:21" ht="18" thickBot="1" x14ac:dyDescent="0.25">
      <c r="A1563" s="78">
        <v>11</v>
      </c>
      <c r="B1563" s="48" t="s">
        <v>53</v>
      </c>
      <c r="C1563" s="79">
        <f t="shared" si="816"/>
        <v>0</v>
      </c>
      <c r="D1563" s="79">
        <f t="shared" si="816"/>
        <v>3</v>
      </c>
      <c r="E1563" s="79" t="s">
        <v>12</v>
      </c>
      <c r="F1563" s="79">
        <f t="shared" si="816"/>
        <v>2</v>
      </c>
      <c r="G1563" s="79">
        <f t="shared" si="816"/>
        <v>1</v>
      </c>
      <c r="H1563" s="72">
        <f t="shared" si="816"/>
        <v>4</v>
      </c>
      <c r="I1563" s="72" t="e">
        <f t="shared" si="816"/>
        <v>#VALUE!</v>
      </c>
      <c r="J1563" s="72">
        <f t="shared" si="816"/>
        <v>1</v>
      </c>
      <c r="K1563" s="72">
        <f t="shared" si="816"/>
        <v>0</v>
      </c>
      <c r="L1563" s="72">
        <f t="shared" si="816"/>
        <v>4</v>
      </c>
      <c r="M1563" s="72">
        <f t="shared" si="816"/>
        <v>8</v>
      </c>
      <c r="N1563" s="72">
        <f t="shared" si="816"/>
        <v>-2</v>
      </c>
      <c r="O1563" s="72">
        <f t="shared" si="816"/>
        <v>18</v>
      </c>
      <c r="P1563" s="72">
        <f t="shared" si="816"/>
        <v>1</v>
      </c>
      <c r="Q1563" s="72">
        <f t="shared" si="816"/>
        <v>13</v>
      </c>
      <c r="R1563" s="72">
        <f t="shared" si="816"/>
        <v>11</v>
      </c>
      <c r="S1563" s="72">
        <f t="shared" si="816"/>
        <v>10</v>
      </c>
      <c r="T1563" s="76">
        <f t="shared" si="816"/>
        <v>16</v>
      </c>
      <c r="U1563" s="72">
        <f t="shared" si="813"/>
        <v>4.9333333333333336</v>
      </c>
    </row>
    <row r="1564" spans="1:21" ht="18" thickBot="1" x14ac:dyDescent="0.25">
      <c r="A1564" s="78">
        <v>12</v>
      </c>
      <c r="B1564" s="48" t="s">
        <v>53</v>
      </c>
      <c r="C1564" s="79">
        <f t="shared" si="816"/>
        <v>1</v>
      </c>
      <c r="D1564" s="79">
        <f t="shared" si="816"/>
        <v>8</v>
      </c>
      <c r="E1564" s="79" t="s">
        <v>12</v>
      </c>
      <c r="F1564" s="79" t="s">
        <v>12</v>
      </c>
      <c r="G1564" s="79" t="s">
        <v>12</v>
      </c>
      <c r="H1564" s="72">
        <f t="shared" si="816"/>
        <v>1</v>
      </c>
      <c r="I1564" s="72">
        <f t="shared" si="816"/>
        <v>1</v>
      </c>
      <c r="J1564" s="72" t="e">
        <f t="shared" si="816"/>
        <v>#VALUE!</v>
      </c>
      <c r="K1564" s="72">
        <f t="shared" si="816"/>
        <v>1</v>
      </c>
      <c r="L1564" s="72">
        <f t="shared" si="816"/>
        <v>0</v>
      </c>
      <c r="M1564" s="72">
        <f t="shared" si="816"/>
        <v>2</v>
      </c>
      <c r="N1564" s="72">
        <f t="shared" si="816"/>
        <v>-1</v>
      </c>
      <c r="O1564" s="72">
        <f t="shared" si="816"/>
        <v>2</v>
      </c>
      <c r="P1564" s="72">
        <f t="shared" si="816"/>
        <v>5</v>
      </c>
      <c r="Q1564" s="72">
        <f t="shared" si="816"/>
        <v>7</v>
      </c>
      <c r="R1564" s="72">
        <f t="shared" si="816"/>
        <v>7</v>
      </c>
      <c r="S1564" s="72">
        <f t="shared" si="816"/>
        <v>5</v>
      </c>
      <c r="T1564" s="76">
        <f t="shared" si="816"/>
        <v>11</v>
      </c>
      <c r="U1564" s="72">
        <f t="shared" si="813"/>
        <v>3</v>
      </c>
    </row>
    <row r="1565" spans="1:21" ht="18" thickBot="1" x14ac:dyDescent="0.25">
      <c r="A1565" s="47" t="s">
        <v>47</v>
      </c>
      <c r="B1565" s="48" t="s">
        <v>59</v>
      </c>
      <c r="C1565" s="75" t="s">
        <v>46</v>
      </c>
      <c r="D1565" s="75" t="s">
        <v>46</v>
      </c>
      <c r="E1565" s="75" t="s">
        <v>46</v>
      </c>
      <c r="F1565" s="75" t="s">
        <v>46</v>
      </c>
      <c r="G1565" s="79" t="s">
        <v>46</v>
      </c>
      <c r="H1565" s="79" t="s">
        <v>46</v>
      </c>
      <c r="I1565" s="79" t="s">
        <v>46</v>
      </c>
      <c r="J1565" s="79" t="s">
        <v>46</v>
      </c>
      <c r="K1565" s="79" t="s">
        <v>46</v>
      </c>
      <c r="L1565" s="79" t="s">
        <v>46</v>
      </c>
      <c r="M1565" s="79" t="s">
        <v>46</v>
      </c>
      <c r="N1565" s="79" t="s">
        <v>46</v>
      </c>
      <c r="O1565" s="79" t="s">
        <v>46</v>
      </c>
      <c r="P1565" s="79" t="s">
        <v>46</v>
      </c>
      <c r="Q1565" s="79" t="s">
        <v>46</v>
      </c>
      <c r="R1565" s="79" t="s">
        <v>46</v>
      </c>
      <c r="S1565" s="79" t="s">
        <v>46</v>
      </c>
      <c r="T1565" s="106" t="s">
        <v>46</v>
      </c>
      <c r="U1565" s="72" t="s">
        <v>46</v>
      </c>
    </row>
    <row r="1566" spans="1:21" ht="18" thickBot="1" x14ac:dyDescent="0.25">
      <c r="A1566" s="47" t="s">
        <v>54</v>
      </c>
      <c r="B1566" s="48" t="s">
        <v>59</v>
      </c>
      <c r="C1566" s="75" t="s">
        <v>46</v>
      </c>
      <c r="D1566" s="75" t="s">
        <v>46</v>
      </c>
      <c r="E1566" s="75" t="s">
        <v>46</v>
      </c>
      <c r="F1566" s="75" t="s">
        <v>46</v>
      </c>
      <c r="G1566" s="79" t="s">
        <v>12</v>
      </c>
      <c r="H1566" s="79">
        <f t="shared" ref="H1566:T1566" si="818">C1529-H1534</f>
        <v>23</v>
      </c>
      <c r="I1566" s="79">
        <f t="shared" si="818"/>
        <v>21</v>
      </c>
      <c r="J1566" s="79">
        <f t="shared" si="818"/>
        <v>40</v>
      </c>
      <c r="K1566" s="79">
        <f t="shared" si="818"/>
        <v>20</v>
      </c>
      <c r="L1566" s="79">
        <f t="shared" si="818"/>
        <v>46</v>
      </c>
      <c r="M1566" s="79">
        <f t="shared" si="818"/>
        <v>49</v>
      </c>
      <c r="N1566" s="79">
        <f t="shared" si="818"/>
        <v>35</v>
      </c>
      <c r="O1566" s="79">
        <f t="shared" si="818"/>
        <v>29</v>
      </c>
      <c r="P1566" s="79">
        <f t="shared" si="818"/>
        <v>44</v>
      </c>
      <c r="Q1566" s="79">
        <f t="shared" si="818"/>
        <v>45</v>
      </c>
      <c r="R1566" s="79">
        <f t="shared" si="818"/>
        <v>39</v>
      </c>
      <c r="S1566" s="79">
        <f t="shared" si="818"/>
        <v>50</v>
      </c>
      <c r="T1566" s="106">
        <f t="shared" si="818"/>
        <v>47</v>
      </c>
      <c r="U1566" s="72">
        <f>_xlfn.AGGREGATE(1,6,C1566:S1566)</f>
        <v>36.75</v>
      </c>
    </row>
    <row r="1567" spans="1:21" ht="16" x14ac:dyDescent="0.2">
      <c r="A1567" s="32"/>
      <c r="B1567" s="33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</row>
    <row r="1568" spans="1:21" ht="16" x14ac:dyDescent="0.2">
      <c r="A1568" s="7" t="s">
        <v>154</v>
      </c>
      <c r="B1568" s="7"/>
      <c r="C1568" s="7"/>
      <c r="D1568" s="7"/>
      <c r="E1568" s="7"/>
      <c r="F1568" s="7"/>
      <c r="G1568" s="7"/>
      <c r="H1568" s="8"/>
      <c r="I1568" s="8"/>
      <c r="J1568" s="8"/>
      <c r="K1568" s="8"/>
      <c r="L1568" s="8"/>
      <c r="M1568" s="9"/>
    </row>
    <row r="1569" spans="1:21" ht="17" thickBot="1" x14ac:dyDescent="0.25">
      <c r="A1569" s="10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9"/>
    </row>
    <row r="1570" spans="1:21" ht="35" thickBot="1" x14ac:dyDescent="0.25">
      <c r="A1570" s="70" t="s">
        <v>44</v>
      </c>
      <c r="B1570" s="54" t="s">
        <v>0</v>
      </c>
      <c r="C1570" s="54" t="s">
        <v>1</v>
      </c>
      <c r="D1570" s="54" t="s">
        <v>2</v>
      </c>
      <c r="E1570" s="54" t="s">
        <v>3</v>
      </c>
      <c r="F1570" s="54" t="s">
        <v>4</v>
      </c>
      <c r="G1570" s="54" t="s">
        <v>5</v>
      </c>
      <c r="H1570" s="54" t="s">
        <v>6</v>
      </c>
      <c r="I1570" s="54" t="s">
        <v>7</v>
      </c>
      <c r="J1570" s="54" t="s">
        <v>8</v>
      </c>
      <c r="K1570" s="54" t="s">
        <v>9</v>
      </c>
      <c r="L1570" s="54" t="s">
        <v>10</v>
      </c>
      <c r="M1570" s="54" t="s">
        <v>66</v>
      </c>
      <c r="N1570" s="54" t="s">
        <v>75</v>
      </c>
      <c r="O1570" s="54" t="s">
        <v>76</v>
      </c>
      <c r="P1570" s="54" t="s">
        <v>77</v>
      </c>
      <c r="Q1570" s="54" t="s">
        <v>78</v>
      </c>
      <c r="R1570" s="54" t="s">
        <v>79</v>
      </c>
      <c r="S1570" s="54" t="s">
        <v>81</v>
      </c>
      <c r="T1570" s="54" t="s">
        <v>87</v>
      </c>
      <c r="U1570" s="70" t="s">
        <v>52</v>
      </c>
    </row>
    <row r="1571" spans="1:21" ht="18" thickBot="1" x14ac:dyDescent="0.25">
      <c r="A1571" s="78">
        <v>1</v>
      </c>
      <c r="B1571" s="93" t="s">
        <v>42</v>
      </c>
      <c r="C1571" s="45"/>
      <c r="D1571" s="45"/>
      <c r="E1571" s="45"/>
      <c r="F1571" s="45"/>
      <c r="G1571" s="45"/>
      <c r="H1571" s="45"/>
      <c r="I1571" s="45"/>
      <c r="J1571" s="45"/>
      <c r="K1571" s="45"/>
      <c r="L1571" s="45"/>
      <c r="M1571" s="45"/>
      <c r="N1571" s="45">
        <f t="shared" ref="N1571:T1573" si="819">(M1522-N1523)/M1522</f>
        <v>-0.1206896551724138</v>
      </c>
      <c r="O1571" s="45">
        <f t="shared" si="819"/>
        <v>-7.9365079365079361E-2</v>
      </c>
      <c r="P1571" s="45">
        <f t="shared" si="819"/>
        <v>0</v>
      </c>
      <c r="Q1571" s="45">
        <f t="shared" si="819"/>
        <v>-3.5714285714285712E-2</v>
      </c>
      <c r="R1571" s="45">
        <f t="shared" si="819"/>
        <v>8.5365853658536592E-2</v>
      </c>
      <c r="S1571" s="45">
        <f t="shared" si="819"/>
        <v>0.15492957746478872</v>
      </c>
      <c r="T1571" s="96">
        <f t="shared" si="819"/>
        <v>1.4492753623188406E-2</v>
      </c>
      <c r="U1571" s="44">
        <f>_xlfn.AGGREGATE(1,6,C1571:S1571)</f>
        <v>7.5440181192440914E-4</v>
      </c>
    </row>
    <row r="1572" spans="1:21" ht="18" thickBot="1" x14ac:dyDescent="0.25">
      <c r="A1572" s="78">
        <v>2</v>
      </c>
      <c r="B1572" s="93" t="s">
        <v>42</v>
      </c>
      <c r="C1572" s="45"/>
      <c r="D1572" s="45"/>
      <c r="E1572" s="45"/>
      <c r="F1572" s="45"/>
      <c r="G1572" s="45"/>
      <c r="H1572" s="45"/>
      <c r="I1572" s="45"/>
      <c r="J1572" s="45"/>
      <c r="K1572" s="45"/>
      <c r="L1572" s="45"/>
      <c r="M1572" s="45"/>
      <c r="N1572" s="45">
        <f t="shared" si="819"/>
        <v>9.375E-2</v>
      </c>
      <c r="O1572" s="45">
        <f t="shared" si="819"/>
        <v>-1.5384615384615385E-2</v>
      </c>
      <c r="P1572" s="45">
        <f t="shared" si="819"/>
        <v>-2.9411764705882353E-2</v>
      </c>
      <c r="Q1572" s="45">
        <f t="shared" si="819"/>
        <v>9.7826086956521743E-2</v>
      </c>
      <c r="R1572" s="45">
        <f t="shared" si="819"/>
        <v>0.12643678160919541</v>
      </c>
      <c r="S1572" s="45">
        <f t="shared" si="819"/>
        <v>6.6666666666666666E-2</v>
      </c>
      <c r="T1572" s="96">
        <f t="shared" si="819"/>
        <v>0.11666666666666667</v>
      </c>
      <c r="U1572" s="44">
        <f>_xlfn.AGGREGATE(1,6,C1572:S1572)</f>
        <v>5.6647192523647673E-2</v>
      </c>
    </row>
    <row r="1573" spans="1:21" ht="18" thickBot="1" x14ac:dyDescent="0.25">
      <c r="A1573" s="78">
        <v>3</v>
      </c>
      <c r="B1573" s="93" t="s">
        <v>42</v>
      </c>
      <c r="C1573" s="45"/>
      <c r="D1573" s="45"/>
      <c r="E1573" s="45"/>
      <c r="F1573" s="45"/>
      <c r="G1573" s="45"/>
      <c r="H1573" s="45"/>
      <c r="I1573" s="45"/>
      <c r="J1573" s="45"/>
      <c r="K1573" s="45"/>
      <c r="L1573" s="45"/>
      <c r="M1573" s="45"/>
      <c r="N1573" s="45"/>
      <c r="O1573" s="45">
        <f t="shared" si="819"/>
        <v>1.7241379310344827E-2</v>
      </c>
      <c r="P1573" s="45">
        <f t="shared" si="819"/>
        <v>4.5454545454545456E-2</v>
      </c>
      <c r="Q1573" s="45">
        <f t="shared" si="819"/>
        <v>0.18571428571428572</v>
      </c>
      <c r="R1573" s="45">
        <f t="shared" si="819"/>
        <v>6.0240963855421686E-2</v>
      </c>
      <c r="S1573" s="45">
        <f t="shared" si="819"/>
        <v>7.8947368421052627E-2</v>
      </c>
      <c r="T1573" s="96">
        <f>(S1524-T1525)/S1524</f>
        <v>0.1</v>
      </c>
      <c r="U1573" s="44">
        <f>_xlfn.AGGREGATE(1,6,C1573:S1573)</f>
        <v>7.7519708551130065E-2</v>
      </c>
    </row>
    <row r="1574" spans="1:21" ht="18" thickBot="1" x14ac:dyDescent="0.25">
      <c r="A1574" s="78">
        <v>4</v>
      </c>
      <c r="B1574" s="93" t="s">
        <v>42</v>
      </c>
      <c r="C1574" s="45"/>
      <c r="D1574" s="45"/>
      <c r="E1574" s="45"/>
      <c r="F1574" s="45"/>
      <c r="G1574" s="45"/>
      <c r="H1574" s="45"/>
      <c r="I1574" s="45"/>
      <c r="J1574" s="45"/>
      <c r="K1574" s="45"/>
      <c r="L1574" s="45"/>
      <c r="M1574" s="45"/>
      <c r="N1574" s="45"/>
      <c r="O1574" s="45"/>
      <c r="P1574" s="45"/>
      <c r="Q1574" s="45"/>
      <c r="R1574" s="45"/>
      <c r="S1574" s="45"/>
      <c r="T1574" s="96">
        <f>(S1525-T1526)/S1525</f>
        <v>7.1428571428571425E-2</v>
      </c>
      <c r="U1574" s="44"/>
    </row>
    <row r="1575" spans="1:21" ht="18" thickBot="1" x14ac:dyDescent="0.25">
      <c r="A1575" s="78">
        <v>5</v>
      </c>
      <c r="B1575" s="93" t="s">
        <v>42</v>
      </c>
      <c r="C1575" s="45"/>
      <c r="D1575" s="45"/>
      <c r="E1575" s="45"/>
      <c r="F1575" s="45"/>
      <c r="G1575" s="45"/>
      <c r="H1575" s="45"/>
      <c r="I1575" s="45"/>
      <c r="J1575" s="45"/>
      <c r="K1575" s="45"/>
      <c r="L1575" s="45"/>
      <c r="M1575" s="45"/>
      <c r="N1575" s="45"/>
      <c r="O1575" s="45"/>
      <c r="P1575" s="45"/>
      <c r="Q1575" s="45"/>
      <c r="R1575" s="45"/>
      <c r="S1575" s="45"/>
      <c r="T1575" s="96">
        <f>(S1526-T1527)/S1526</f>
        <v>-0.91044776119402981</v>
      </c>
      <c r="U1575" s="44"/>
    </row>
    <row r="1576" spans="1:21" ht="18" thickBot="1" x14ac:dyDescent="0.25">
      <c r="A1576" s="78">
        <v>6</v>
      </c>
      <c r="B1576" s="93" t="s">
        <v>42</v>
      </c>
      <c r="C1576" s="45">
        <f t="shared" ref="C1576:D1582" si="820">(B1527-C1528)/B1527</f>
        <v>0.16666666666666666</v>
      </c>
      <c r="D1576" s="45">
        <f t="shared" si="820"/>
        <v>-0.10526315789473684</v>
      </c>
      <c r="E1576" s="45">
        <f>(D1527-E1528)/D1527</f>
        <v>3.8461538461538464E-2</v>
      </c>
      <c r="F1576" s="45">
        <f t="shared" ref="F1576:T1582" si="821">(E1527-F1528)/E1527</f>
        <v>0.14814814814814814</v>
      </c>
      <c r="G1576" s="45">
        <f t="shared" si="821"/>
        <v>0.10975609756097561</v>
      </c>
      <c r="H1576" s="45">
        <f t="shared" si="821"/>
        <v>0.1111111111111111</v>
      </c>
      <c r="I1576" s="45">
        <f t="shared" si="821"/>
        <v>4.5454545454545456E-2</v>
      </c>
      <c r="J1576" s="45">
        <f t="shared" si="821"/>
        <v>1.1111111111111112E-2</v>
      </c>
      <c r="K1576" s="45">
        <f t="shared" si="821"/>
        <v>4.6296296296296294E-2</v>
      </c>
      <c r="L1576" s="45">
        <f t="shared" ref="L1576:S1576" si="822">(K1527-L1528)/K1527</f>
        <v>9.8360655737704916E-2</v>
      </c>
      <c r="M1576" s="45">
        <f t="shared" si="822"/>
        <v>7.7586206896551727E-2</v>
      </c>
      <c r="N1576" s="45">
        <f t="shared" si="822"/>
        <v>9.6774193548387094E-2</v>
      </c>
      <c r="O1576" s="45">
        <f t="shared" si="822"/>
        <v>0.10483870967741936</v>
      </c>
      <c r="P1576" s="45">
        <f t="shared" si="822"/>
        <v>0.12903225806451613</v>
      </c>
      <c r="Q1576" s="45">
        <f t="shared" si="822"/>
        <v>9.1743119266055051E-3</v>
      </c>
      <c r="R1576" s="45">
        <f t="shared" si="822"/>
        <v>4.9180327868852458E-2</v>
      </c>
      <c r="S1576" s="45">
        <f t="shared" si="822"/>
        <v>0.10655737704918032</v>
      </c>
      <c r="T1576" s="96">
        <f>(S1527-T1528)/S1527</f>
        <v>0</v>
      </c>
      <c r="U1576" s="44">
        <f t="shared" ref="U1576:U1582" si="823">_xlfn.AGGREGATE(1,6,C1576:S1576)</f>
        <v>7.3132141040286675E-2</v>
      </c>
    </row>
    <row r="1577" spans="1:21" ht="18" thickBot="1" x14ac:dyDescent="0.25">
      <c r="A1577" s="78">
        <v>7</v>
      </c>
      <c r="B1577" s="93" t="s">
        <v>42</v>
      </c>
      <c r="C1577" s="45">
        <f t="shared" si="820"/>
        <v>8.6956521739130432E-2</v>
      </c>
      <c r="D1577" s="45">
        <f t="shared" si="820"/>
        <v>0.1111111111111111</v>
      </c>
      <c r="E1577" s="45">
        <f>(D1528-E1529)/D1528</f>
        <v>0.1111111111111111</v>
      </c>
      <c r="F1577" s="45">
        <f t="shared" si="821"/>
        <v>0.16</v>
      </c>
      <c r="G1577" s="45">
        <f t="shared" si="821"/>
        <v>0</v>
      </c>
      <c r="H1577" s="45">
        <f t="shared" si="821"/>
        <v>9.5890410958904104E-2</v>
      </c>
      <c r="I1577" s="45">
        <f t="shared" si="821"/>
        <v>0.171875</v>
      </c>
      <c r="J1577" s="45">
        <f t="shared" si="821"/>
        <v>3.1746031746031744E-2</v>
      </c>
      <c r="K1577" s="45">
        <f t="shared" si="821"/>
        <v>8.98876404494382E-2</v>
      </c>
      <c r="L1577" s="45">
        <f t="shared" si="821"/>
        <v>8.7378640776699032E-2</v>
      </c>
      <c r="M1577" s="45">
        <f t="shared" si="821"/>
        <v>0.17272727272727273</v>
      </c>
      <c r="N1577" s="45">
        <f t="shared" si="821"/>
        <v>5.6074766355140186E-2</v>
      </c>
      <c r="O1577" s="45">
        <f t="shared" si="821"/>
        <v>4.4642857142857144E-2</v>
      </c>
      <c r="P1577" s="45">
        <f t="shared" si="821"/>
        <v>9.90990990990991E-2</v>
      </c>
      <c r="Q1577" s="45">
        <f t="shared" si="821"/>
        <v>-1.8518518518518517E-2</v>
      </c>
      <c r="R1577" s="45">
        <f t="shared" si="821"/>
        <v>9.2592592592592587E-3</v>
      </c>
      <c r="S1577" s="45">
        <f t="shared" si="821"/>
        <v>3.4482758620689655E-2</v>
      </c>
      <c r="T1577" s="96">
        <f t="shared" si="821"/>
        <v>9.1743119266055051E-3</v>
      </c>
      <c r="U1577" s="44">
        <f t="shared" si="823"/>
        <v>7.9042586034013262E-2</v>
      </c>
    </row>
    <row r="1578" spans="1:21" ht="18" thickBot="1" x14ac:dyDescent="0.25">
      <c r="A1578" s="78">
        <v>8</v>
      </c>
      <c r="B1578" s="93" t="s">
        <v>42</v>
      </c>
      <c r="C1578" s="45">
        <f t="shared" si="820"/>
        <v>0.13953488372093023</v>
      </c>
      <c r="D1578" s="45">
        <f t="shared" si="820"/>
        <v>0.11904761904761904</v>
      </c>
      <c r="E1578" s="45">
        <f>(D1529-E1530)/D1529</f>
        <v>2.5000000000000001E-2</v>
      </c>
      <c r="F1578" s="45">
        <f t="shared" si="821"/>
        <v>0.3392857142857143</v>
      </c>
      <c r="G1578" s="45">
        <f t="shared" si="821"/>
        <v>7.1428571428571425E-2</v>
      </c>
      <c r="H1578" s="45">
        <f t="shared" si="821"/>
        <v>0.46376811594202899</v>
      </c>
      <c r="I1578" s="45">
        <f t="shared" si="821"/>
        <v>0.56060606060606055</v>
      </c>
      <c r="J1578" s="45">
        <f t="shared" si="821"/>
        <v>0.39622641509433965</v>
      </c>
      <c r="K1578" s="45">
        <f t="shared" si="821"/>
        <v>0.31147540983606559</v>
      </c>
      <c r="L1578" s="45">
        <f t="shared" si="821"/>
        <v>0</v>
      </c>
      <c r="M1578" s="45">
        <f t="shared" si="821"/>
        <v>0.13829787234042554</v>
      </c>
      <c r="N1578" s="45">
        <f t="shared" si="821"/>
        <v>-2.197802197802198E-2</v>
      </c>
      <c r="O1578" s="45">
        <f t="shared" si="821"/>
        <v>0.14851485148514851</v>
      </c>
      <c r="P1578" s="45">
        <f t="shared" si="821"/>
        <v>0</v>
      </c>
      <c r="Q1578" s="45">
        <f t="shared" si="821"/>
        <v>-0.03</v>
      </c>
      <c r="R1578" s="45">
        <f t="shared" si="821"/>
        <v>-1.8181818181818181E-2</v>
      </c>
      <c r="S1578" s="45">
        <f t="shared" si="821"/>
        <v>9.3457943925233638E-3</v>
      </c>
      <c r="T1578" s="96">
        <f t="shared" si="821"/>
        <v>1.7857142857142856E-2</v>
      </c>
      <c r="U1578" s="44">
        <f t="shared" si="823"/>
        <v>0.15602185105997574</v>
      </c>
    </row>
    <row r="1579" spans="1:21" ht="18" thickBot="1" x14ac:dyDescent="0.25">
      <c r="A1579" s="78">
        <v>9</v>
      </c>
      <c r="B1579" s="93" t="s">
        <v>42</v>
      </c>
      <c r="C1579" s="45">
        <f t="shared" si="820"/>
        <v>0.37931034482758619</v>
      </c>
      <c r="D1579" s="45">
        <f t="shared" si="820"/>
        <v>0.3783783783783784</v>
      </c>
      <c r="E1579" s="45">
        <f>(D1530-E1531)/D1530</f>
        <v>0.35135135135135137</v>
      </c>
      <c r="F1579" s="45">
        <f t="shared" si="821"/>
        <v>0.20512820512820512</v>
      </c>
      <c r="G1579" s="45">
        <f t="shared" si="821"/>
        <v>0.35135135135135137</v>
      </c>
      <c r="H1579" s="45">
        <f t="shared" si="821"/>
        <v>0.25641025641025639</v>
      </c>
      <c r="I1579" s="45">
        <f t="shared" si="821"/>
        <v>0.1891891891891892</v>
      </c>
      <c r="J1579" s="45">
        <f t="shared" si="821"/>
        <v>0.13793103448275862</v>
      </c>
      <c r="K1579" s="45">
        <f t="shared" si="821"/>
        <v>0.15625</v>
      </c>
      <c r="L1579" s="45">
        <f t="shared" si="821"/>
        <v>0.16666666666666666</v>
      </c>
      <c r="M1579" s="45">
        <f t="shared" si="821"/>
        <v>0.14814814814814814</v>
      </c>
      <c r="N1579" s="45">
        <f t="shared" si="821"/>
        <v>0.1111111111111111</v>
      </c>
      <c r="O1579" s="45">
        <f t="shared" si="821"/>
        <v>9.6774193548387094E-2</v>
      </c>
      <c r="P1579" s="45">
        <f t="shared" si="821"/>
        <v>0.10465116279069768</v>
      </c>
      <c r="Q1579" s="45">
        <f t="shared" si="821"/>
        <v>0.11214953271028037</v>
      </c>
      <c r="R1579" s="45">
        <f t="shared" si="821"/>
        <v>0.13592233009708737</v>
      </c>
      <c r="S1579" s="45">
        <f t="shared" si="821"/>
        <v>4.4642857142857144E-2</v>
      </c>
      <c r="T1579" s="96">
        <f t="shared" si="821"/>
        <v>4.716981132075472E-2</v>
      </c>
      <c r="U1579" s="44">
        <f t="shared" si="823"/>
        <v>0.1956097713726066</v>
      </c>
    </row>
    <row r="1580" spans="1:21" ht="18" thickBot="1" x14ac:dyDescent="0.25">
      <c r="A1580" s="78">
        <v>10</v>
      </c>
      <c r="B1580" s="93" t="s">
        <v>42</v>
      </c>
      <c r="C1580" s="45">
        <f t="shared" si="820"/>
        <v>0.16</v>
      </c>
      <c r="D1580" s="45">
        <f t="shared" si="820"/>
        <v>0.27777777777777779</v>
      </c>
      <c r="E1580" s="45">
        <f>(D1531-E1532)/D1531</f>
        <v>0.13043478260869565</v>
      </c>
      <c r="F1580" s="45">
        <f t="shared" si="821"/>
        <v>0.125</v>
      </c>
      <c r="G1580" s="45">
        <f t="shared" si="821"/>
        <v>0.22580645161290322</v>
      </c>
      <c r="H1580" s="45">
        <f t="shared" si="821"/>
        <v>0.20833333333333334</v>
      </c>
      <c r="I1580" s="45">
        <f t="shared" si="821"/>
        <v>0.17241379310344829</v>
      </c>
      <c r="J1580" s="45">
        <f t="shared" si="821"/>
        <v>0.23333333333333334</v>
      </c>
      <c r="K1580" s="45">
        <f t="shared" si="821"/>
        <v>0.08</v>
      </c>
      <c r="L1580" s="45">
        <f t="shared" si="821"/>
        <v>7.407407407407407E-2</v>
      </c>
      <c r="M1580" s="45">
        <f t="shared" si="821"/>
        <v>8.5714285714285715E-2</v>
      </c>
      <c r="N1580" s="45">
        <f t="shared" si="821"/>
        <v>0.13043478260869565</v>
      </c>
      <c r="O1580" s="45">
        <f t="shared" si="821"/>
        <v>0.20833333333333334</v>
      </c>
      <c r="P1580" s="45">
        <f t="shared" si="821"/>
        <v>0.14285714285714285</v>
      </c>
      <c r="Q1580" s="45">
        <f t="shared" si="821"/>
        <v>0.12987012987012986</v>
      </c>
      <c r="R1580" s="45">
        <f t="shared" si="821"/>
        <v>0.14736842105263157</v>
      </c>
      <c r="S1580" s="45">
        <f t="shared" si="821"/>
        <v>0.15730337078651685</v>
      </c>
      <c r="T1580" s="96">
        <f t="shared" si="821"/>
        <v>0.15887850467289719</v>
      </c>
      <c r="U1580" s="44">
        <f t="shared" si="823"/>
        <v>0.15817970659213537</v>
      </c>
    </row>
    <row r="1581" spans="1:21" ht="18" thickBot="1" x14ac:dyDescent="0.25">
      <c r="A1581" s="78">
        <v>11</v>
      </c>
      <c r="B1581" s="93" t="s">
        <v>42</v>
      </c>
      <c r="C1581" s="45">
        <f t="shared" si="820"/>
        <v>0</v>
      </c>
      <c r="D1581" s="45">
        <f t="shared" si="820"/>
        <v>0.14285714285714285</v>
      </c>
      <c r="E1581" s="45" t="s">
        <v>12</v>
      </c>
      <c r="F1581" s="45">
        <f t="shared" si="821"/>
        <v>0.1</v>
      </c>
      <c r="G1581" s="45">
        <f t="shared" si="821"/>
        <v>4.7619047619047616E-2</v>
      </c>
      <c r="H1581" s="45">
        <f>(G1532-H1533)/G1532</f>
        <v>0.16666666666666666</v>
      </c>
      <c r="I1581" s="45" t="e">
        <f t="shared" si="821"/>
        <v>#VALUE!</v>
      </c>
      <c r="J1581" s="45">
        <f t="shared" si="821"/>
        <v>4.1666666666666664E-2</v>
      </c>
      <c r="K1581" s="45">
        <f t="shared" si="821"/>
        <v>0</v>
      </c>
      <c r="L1581" s="45">
        <f t="shared" si="821"/>
        <v>0.17391304347826086</v>
      </c>
      <c r="M1581" s="45">
        <f t="shared" si="821"/>
        <v>0.32</v>
      </c>
      <c r="N1581" s="45">
        <f t="shared" si="821"/>
        <v>-6.25E-2</v>
      </c>
      <c r="O1581" s="45">
        <f t="shared" si="821"/>
        <v>0.3</v>
      </c>
      <c r="P1581" s="45">
        <f t="shared" si="821"/>
        <v>1.7543859649122806E-2</v>
      </c>
      <c r="Q1581" s="45">
        <f t="shared" si="821"/>
        <v>0.18055555555555555</v>
      </c>
      <c r="R1581" s="45">
        <f t="shared" si="821"/>
        <v>0.16417910447761194</v>
      </c>
      <c r="S1581" s="45">
        <f t="shared" si="821"/>
        <v>0.12345679012345678</v>
      </c>
      <c r="T1581" s="96">
        <f t="shared" si="821"/>
        <v>0.21333333333333335</v>
      </c>
      <c r="U1581" s="44">
        <f t="shared" si="823"/>
        <v>0.11439719180623546</v>
      </c>
    </row>
    <row r="1582" spans="1:21" ht="18" thickBot="1" x14ac:dyDescent="0.25">
      <c r="A1582" s="78">
        <v>12</v>
      </c>
      <c r="B1582" s="93" t="s">
        <v>42</v>
      </c>
      <c r="C1582" s="45">
        <f t="shared" si="820"/>
        <v>4.5454545454545456E-2</v>
      </c>
      <c r="D1582" s="45">
        <f t="shared" si="820"/>
        <v>0.38095238095238093</v>
      </c>
      <c r="E1582" s="45" t="s">
        <v>12</v>
      </c>
      <c r="F1582" s="45" t="s">
        <v>12</v>
      </c>
      <c r="G1582" s="45" t="s">
        <v>12</v>
      </c>
      <c r="H1582" s="45">
        <f>(G1533-H1534)/G1533</f>
        <v>0.05</v>
      </c>
      <c r="I1582" s="45">
        <f t="shared" si="821"/>
        <v>0.05</v>
      </c>
      <c r="J1582" s="45" t="e">
        <f>(I1533-J1534)/I1533</f>
        <v>#VALUE!</v>
      </c>
      <c r="K1582" s="45">
        <f t="shared" si="821"/>
        <v>4.3478260869565216E-2</v>
      </c>
      <c r="L1582" s="45">
        <f t="shared" si="821"/>
        <v>0</v>
      </c>
      <c r="M1582" s="45">
        <f t="shared" si="821"/>
        <v>0.10526315789473684</v>
      </c>
      <c r="N1582" s="45">
        <f t="shared" si="821"/>
        <v>-5.8823529411764705E-2</v>
      </c>
      <c r="O1582" s="45">
        <f t="shared" si="821"/>
        <v>5.8823529411764705E-2</v>
      </c>
      <c r="P1582" s="45">
        <f t="shared" si="821"/>
        <v>0.11904761904761904</v>
      </c>
      <c r="Q1582" s="45">
        <f t="shared" si="821"/>
        <v>0.125</v>
      </c>
      <c r="R1582" s="45">
        <f t="shared" si="821"/>
        <v>0.11864406779661017</v>
      </c>
      <c r="S1582" s="45">
        <f t="shared" si="821"/>
        <v>8.9285714285714288E-2</v>
      </c>
      <c r="T1582" s="96">
        <f t="shared" si="821"/>
        <v>0.15492957746478872</v>
      </c>
      <c r="U1582" s="44">
        <f t="shared" si="823"/>
        <v>8.6701980484705538E-2</v>
      </c>
    </row>
    <row r="1583" spans="1:21" ht="18" thickBot="1" x14ac:dyDescent="0.25">
      <c r="A1583" s="47" t="s">
        <v>47</v>
      </c>
      <c r="B1583" s="48" t="s">
        <v>57</v>
      </c>
      <c r="C1583" s="75" t="s">
        <v>46</v>
      </c>
      <c r="D1583" s="75" t="s">
        <v>46</v>
      </c>
      <c r="E1583" s="75" t="s">
        <v>46</v>
      </c>
      <c r="F1583" s="75" t="s">
        <v>46</v>
      </c>
      <c r="G1583" s="75" t="s">
        <v>46</v>
      </c>
      <c r="H1583" s="75" t="s">
        <v>46</v>
      </c>
      <c r="I1583" s="75" t="s">
        <v>46</v>
      </c>
      <c r="J1583" s="49" t="s">
        <v>46</v>
      </c>
      <c r="K1583" s="49" t="s">
        <v>46</v>
      </c>
      <c r="L1583" s="49" t="s">
        <v>46</v>
      </c>
      <c r="M1583" s="49" t="s">
        <v>46</v>
      </c>
      <c r="N1583" s="49" t="s">
        <v>46</v>
      </c>
      <c r="O1583" s="49" t="s">
        <v>46</v>
      </c>
      <c r="P1583" s="49" t="s">
        <v>46</v>
      </c>
      <c r="Q1583" s="49" t="s">
        <v>46</v>
      </c>
      <c r="R1583" s="49" t="s">
        <v>46</v>
      </c>
      <c r="S1583" s="49" t="s">
        <v>46</v>
      </c>
      <c r="T1583" s="96" t="s">
        <v>46</v>
      </c>
      <c r="U1583" s="44" t="s">
        <v>46</v>
      </c>
    </row>
    <row r="1584" spans="1:21" ht="35" thickBot="1" x14ac:dyDescent="0.25">
      <c r="A1584" s="47" t="s">
        <v>48</v>
      </c>
      <c r="B1584" s="48"/>
      <c r="C1584" s="49"/>
      <c r="D1584" s="49"/>
      <c r="E1584" s="49"/>
      <c r="F1584" s="49"/>
      <c r="G1584" s="49"/>
      <c r="H1584" s="49"/>
      <c r="I1584" s="49"/>
      <c r="J1584" s="49"/>
      <c r="K1584" s="49"/>
      <c r="L1584" s="49"/>
      <c r="M1584" s="49"/>
      <c r="N1584" s="49"/>
      <c r="O1584" s="49"/>
      <c r="P1584" s="49"/>
      <c r="Q1584" s="49"/>
      <c r="R1584" s="49"/>
      <c r="S1584" s="49"/>
      <c r="T1584" s="96"/>
      <c r="U1584" s="44"/>
    </row>
    <row r="1585" spans="1:21" ht="18" thickBot="1" x14ac:dyDescent="0.25">
      <c r="A1585" s="47" t="s">
        <v>54</v>
      </c>
      <c r="B1585" s="48" t="s">
        <v>57</v>
      </c>
      <c r="C1585" s="75" t="s">
        <v>46</v>
      </c>
      <c r="D1585" s="75" t="s">
        <v>46</v>
      </c>
      <c r="E1585" s="75" t="s">
        <v>46</v>
      </c>
      <c r="F1585" s="75" t="s">
        <v>46</v>
      </c>
      <c r="G1585" s="52" t="s">
        <v>12</v>
      </c>
      <c r="H1585" s="52">
        <f t="shared" ref="H1585:T1585" si="824">(C1529-H1534)/C1529</f>
        <v>0.54761904761904767</v>
      </c>
      <c r="I1585" s="52">
        <f t="shared" si="824"/>
        <v>0.52500000000000002</v>
      </c>
      <c r="J1585" s="52">
        <f t="shared" si="824"/>
        <v>0.7142857142857143</v>
      </c>
      <c r="K1585" s="52">
        <f t="shared" si="824"/>
        <v>0.47619047619047616</v>
      </c>
      <c r="L1585" s="52">
        <f t="shared" si="824"/>
        <v>0.66666666666666663</v>
      </c>
      <c r="M1585" s="52">
        <f t="shared" si="824"/>
        <v>0.74242424242424243</v>
      </c>
      <c r="N1585" s="52">
        <f t="shared" si="824"/>
        <v>0.660377358490566</v>
      </c>
      <c r="O1585" s="52">
        <f t="shared" si="824"/>
        <v>0.47540983606557374</v>
      </c>
      <c r="P1585" s="52">
        <f t="shared" si="824"/>
        <v>0.54320987654320985</v>
      </c>
      <c r="Q1585" s="52">
        <f t="shared" si="824"/>
        <v>0.47872340425531917</v>
      </c>
      <c r="R1585" s="52">
        <f t="shared" si="824"/>
        <v>0.42857142857142855</v>
      </c>
      <c r="S1585" s="52">
        <f t="shared" si="824"/>
        <v>0.49504950495049505</v>
      </c>
      <c r="T1585" s="107">
        <f t="shared" si="824"/>
        <v>0.43925233644859812</v>
      </c>
      <c r="U1585" s="44">
        <f>_xlfn.AGGREGATE(1,6,C1585:S1585)</f>
        <v>0.56279396300522844</v>
      </c>
    </row>
    <row r="1586" spans="1:21" ht="35" thickBot="1" x14ac:dyDescent="0.25">
      <c r="A1586" s="51" t="s">
        <v>50</v>
      </c>
      <c r="B1586" s="52"/>
      <c r="C1586" s="52"/>
      <c r="D1586" s="52"/>
      <c r="E1586" s="52"/>
      <c r="F1586" s="52"/>
      <c r="G1586" s="52"/>
      <c r="H1586" s="52"/>
      <c r="I1586" s="52"/>
      <c r="J1586" s="49"/>
      <c r="K1586" s="49">
        <f t="shared" ref="K1586:T1586" si="825">AVERAGE(G1585:K1585)</f>
        <v>0.56577380952380962</v>
      </c>
      <c r="L1586" s="49">
        <f t="shared" si="825"/>
        <v>0.585952380952381</v>
      </c>
      <c r="M1586" s="49">
        <f t="shared" si="825"/>
        <v>0.62491341991341987</v>
      </c>
      <c r="N1586" s="49">
        <f t="shared" si="825"/>
        <v>0.65198889161153317</v>
      </c>
      <c r="O1586" s="49">
        <f t="shared" si="825"/>
        <v>0.60421371596750495</v>
      </c>
      <c r="P1586" s="49">
        <f t="shared" si="825"/>
        <v>0.61761759603805166</v>
      </c>
      <c r="Q1586" s="49">
        <f t="shared" si="825"/>
        <v>0.58002894355578216</v>
      </c>
      <c r="R1586" s="49">
        <f t="shared" si="825"/>
        <v>0.51725838078521946</v>
      </c>
      <c r="S1586" s="49">
        <f t="shared" si="825"/>
        <v>0.48419281007720533</v>
      </c>
      <c r="T1586" s="96">
        <f t="shared" si="825"/>
        <v>0.47696131015381021</v>
      </c>
      <c r="U1586" s="44">
        <f>_xlfn.AGGREGATE(1,6,C1586:S1586)</f>
        <v>0.58132666093610075</v>
      </c>
    </row>
    <row r="1588" spans="1:21" ht="16" x14ac:dyDescent="0.2">
      <c r="A1588" s="140" t="s">
        <v>155</v>
      </c>
      <c r="B1588" s="141"/>
      <c r="C1588" s="141"/>
      <c r="D1588" s="141"/>
      <c r="E1588" s="141"/>
      <c r="F1588" s="141"/>
      <c r="G1588" s="141"/>
      <c r="H1588" s="142"/>
      <c r="I1588" s="141"/>
      <c r="J1588" s="141"/>
      <c r="K1588" s="141"/>
      <c r="L1588" s="141"/>
      <c r="M1588" s="142"/>
    </row>
    <row r="1589" spans="1:21" ht="17" thickBot="1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</row>
    <row r="1590" spans="1:21" ht="18" thickBot="1" x14ac:dyDescent="0.25">
      <c r="A1590" s="54"/>
      <c r="B1590" s="54" t="s">
        <v>0</v>
      </c>
      <c r="C1590" s="54" t="s">
        <v>1</v>
      </c>
      <c r="D1590" s="54" t="s">
        <v>2</v>
      </c>
      <c r="E1590" s="54" t="s">
        <v>3</v>
      </c>
      <c r="F1590" s="54" t="s">
        <v>4</v>
      </c>
      <c r="G1590" s="54" t="s">
        <v>5</v>
      </c>
      <c r="H1590" s="54" t="s">
        <v>6</v>
      </c>
      <c r="I1590" s="54" t="s">
        <v>7</v>
      </c>
      <c r="J1590" s="54" t="s">
        <v>8</v>
      </c>
      <c r="K1590" s="54" t="s">
        <v>9</v>
      </c>
      <c r="L1590" s="54" t="s">
        <v>10</v>
      </c>
      <c r="M1590" s="54" t="s">
        <v>66</v>
      </c>
      <c r="N1590" s="54" t="s">
        <v>75</v>
      </c>
      <c r="O1590" s="54" t="s">
        <v>76</v>
      </c>
      <c r="P1590" s="54" t="s">
        <v>77</v>
      </c>
      <c r="Q1590" s="54" t="s">
        <v>78</v>
      </c>
      <c r="R1590" s="54" t="s">
        <v>79</v>
      </c>
      <c r="S1590" s="54" t="s">
        <v>81</v>
      </c>
      <c r="T1590" s="54" t="s">
        <v>87</v>
      </c>
    </row>
    <row r="1591" spans="1:21" ht="18" thickBot="1" x14ac:dyDescent="0.25">
      <c r="A1591" s="38" t="s">
        <v>11</v>
      </c>
      <c r="B1591" s="182"/>
      <c r="C1591" s="182"/>
      <c r="D1591" s="182"/>
      <c r="E1591" s="182"/>
      <c r="F1591" s="156"/>
      <c r="G1591" s="156"/>
      <c r="H1591" s="156"/>
      <c r="I1591" s="156"/>
      <c r="J1591" s="156"/>
      <c r="K1591" s="156"/>
      <c r="L1591" s="156"/>
      <c r="M1591" s="156"/>
      <c r="N1591" s="156"/>
      <c r="O1591" s="156"/>
      <c r="P1591" s="156"/>
      <c r="Q1591" s="156"/>
      <c r="R1591" s="156"/>
      <c r="S1591" s="156"/>
      <c r="T1591" s="185" t="s">
        <v>65</v>
      </c>
    </row>
    <row r="1592" spans="1:21" ht="18" thickBot="1" x14ac:dyDescent="0.25">
      <c r="A1592" s="38">
        <v>1</v>
      </c>
      <c r="B1592" s="182"/>
      <c r="C1592" s="182"/>
      <c r="D1592" s="171" t="s">
        <v>12</v>
      </c>
      <c r="E1592" s="171" t="s">
        <v>12</v>
      </c>
      <c r="F1592" s="156" t="s">
        <v>65</v>
      </c>
      <c r="G1592" s="156" t="s">
        <v>12</v>
      </c>
      <c r="H1592" s="156" t="s">
        <v>12</v>
      </c>
      <c r="I1592" s="156">
        <v>7</v>
      </c>
      <c r="J1592" s="156" t="s">
        <v>12</v>
      </c>
      <c r="K1592" s="156" t="s">
        <v>12</v>
      </c>
      <c r="L1592" s="156" t="s">
        <v>65</v>
      </c>
      <c r="M1592" s="156"/>
      <c r="N1592" s="186"/>
      <c r="O1592" s="186"/>
      <c r="P1592" s="186"/>
      <c r="Q1592" s="186"/>
      <c r="R1592" s="186"/>
      <c r="S1592" s="186"/>
      <c r="T1592" s="185" t="s">
        <v>65</v>
      </c>
    </row>
    <row r="1593" spans="1:21" ht="18" thickBot="1" x14ac:dyDescent="0.25">
      <c r="A1593" s="38">
        <v>2</v>
      </c>
      <c r="B1593" s="182"/>
      <c r="C1593" s="182"/>
      <c r="D1593" s="171"/>
      <c r="E1593" s="171" t="s">
        <v>12</v>
      </c>
      <c r="F1593" s="156" t="s">
        <v>65</v>
      </c>
      <c r="G1593" s="156" t="s">
        <v>65</v>
      </c>
      <c r="H1593" s="156" t="s">
        <v>12</v>
      </c>
      <c r="I1593" s="156">
        <v>11</v>
      </c>
      <c r="J1593" s="156" t="s">
        <v>65</v>
      </c>
      <c r="K1593" s="156" t="s">
        <v>12</v>
      </c>
      <c r="L1593" s="156">
        <v>14</v>
      </c>
      <c r="M1593" s="156">
        <v>5</v>
      </c>
      <c r="N1593" s="186"/>
      <c r="O1593" s="186"/>
      <c r="P1593" s="186"/>
      <c r="Q1593" s="186"/>
      <c r="R1593" s="186"/>
      <c r="S1593" s="186"/>
      <c r="T1593" s="185" t="s">
        <v>65</v>
      </c>
    </row>
    <row r="1594" spans="1:21" ht="18" thickBot="1" x14ac:dyDescent="0.25">
      <c r="A1594" s="38">
        <v>3</v>
      </c>
      <c r="B1594" s="182"/>
      <c r="C1594" s="182"/>
      <c r="D1594" s="182"/>
      <c r="E1594" s="182"/>
      <c r="F1594" s="156" t="s">
        <v>65</v>
      </c>
      <c r="G1594" s="156" t="s">
        <v>65</v>
      </c>
      <c r="H1594" s="156" t="s">
        <v>65</v>
      </c>
      <c r="I1594" s="156" t="s">
        <v>65</v>
      </c>
      <c r="J1594" s="156" t="s">
        <v>65</v>
      </c>
      <c r="K1594" s="156" t="s">
        <v>65</v>
      </c>
      <c r="L1594" s="156" t="s">
        <v>65</v>
      </c>
      <c r="M1594" s="156">
        <v>11</v>
      </c>
      <c r="N1594" s="186">
        <v>4</v>
      </c>
      <c r="O1594" s="186"/>
      <c r="P1594" s="186"/>
      <c r="Q1594" s="186"/>
      <c r="R1594" s="186"/>
      <c r="S1594" s="186"/>
      <c r="T1594" s="185" t="s">
        <v>65</v>
      </c>
    </row>
    <row r="1595" spans="1:21" ht="18" thickBot="1" x14ac:dyDescent="0.25">
      <c r="A1595" s="38">
        <v>4</v>
      </c>
      <c r="B1595" s="182"/>
      <c r="C1595" s="182"/>
      <c r="D1595" s="182"/>
      <c r="E1595" s="182"/>
      <c r="F1595" s="156"/>
      <c r="G1595" s="156" t="s">
        <v>65</v>
      </c>
      <c r="H1595" s="156" t="s">
        <v>65</v>
      </c>
      <c r="I1595" s="156" t="s">
        <v>65</v>
      </c>
      <c r="J1595" s="156" t="s">
        <v>65</v>
      </c>
      <c r="K1595" s="156" t="s">
        <v>65</v>
      </c>
      <c r="L1595" s="156" t="s">
        <v>65</v>
      </c>
      <c r="M1595" s="156">
        <v>4</v>
      </c>
      <c r="N1595" s="186">
        <v>11</v>
      </c>
      <c r="O1595" s="186">
        <v>4</v>
      </c>
      <c r="P1595" s="186"/>
      <c r="Q1595" s="186"/>
      <c r="R1595" s="186"/>
      <c r="S1595" s="186"/>
      <c r="T1595" s="185" t="s">
        <v>65</v>
      </c>
    </row>
    <row r="1596" spans="1:21" ht="18" thickBot="1" x14ac:dyDescent="0.25">
      <c r="A1596" s="38">
        <v>5</v>
      </c>
      <c r="B1596" s="182"/>
      <c r="C1596" s="182"/>
      <c r="D1596" s="182"/>
      <c r="E1596" s="182"/>
      <c r="F1596" s="156"/>
      <c r="G1596" s="156"/>
      <c r="H1596" s="156" t="s">
        <v>65</v>
      </c>
      <c r="I1596" s="156" t="s">
        <v>65</v>
      </c>
      <c r="J1596" s="156" t="s">
        <v>65</v>
      </c>
      <c r="K1596" s="156" t="s">
        <v>65</v>
      </c>
      <c r="L1596" s="156" t="s">
        <v>65</v>
      </c>
      <c r="M1596" s="156">
        <v>6</v>
      </c>
      <c r="N1596" s="186">
        <v>4</v>
      </c>
      <c r="O1596" s="186">
        <v>8</v>
      </c>
      <c r="P1596" s="186">
        <v>5</v>
      </c>
      <c r="Q1596" s="186"/>
      <c r="R1596" s="186"/>
      <c r="S1596" s="186"/>
      <c r="T1596" s="185" t="s">
        <v>65</v>
      </c>
    </row>
    <row r="1597" spans="1:21" ht="18" thickBot="1" x14ac:dyDescent="0.25">
      <c r="A1597" s="38">
        <v>6</v>
      </c>
      <c r="B1597" s="182"/>
      <c r="C1597" s="182"/>
      <c r="D1597" s="182"/>
      <c r="E1597" s="182"/>
      <c r="F1597" s="156"/>
      <c r="G1597" s="156"/>
      <c r="H1597" s="156"/>
      <c r="I1597" s="156" t="s">
        <v>65</v>
      </c>
      <c r="J1597" s="156" t="s">
        <v>65</v>
      </c>
      <c r="K1597" s="156" t="s">
        <v>12</v>
      </c>
      <c r="L1597" s="156" t="s">
        <v>65</v>
      </c>
      <c r="M1597" s="156">
        <v>7</v>
      </c>
      <c r="N1597" s="186">
        <v>5</v>
      </c>
      <c r="O1597" s="186">
        <v>4</v>
      </c>
      <c r="P1597" s="186">
        <v>6</v>
      </c>
      <c r="Q1597" s="186">
        <v>5</v>
      </c>
      <c r="R1597" s="186"/>
      <c r="S1597" s="186"/>
      <c r="T1597" s="185" t="s">
        <v>65</v>
      </c>
    </row>
    <row r="1598" spans="1:21" ht="18" thickBot="1" x14ac:dyDescent="0.25">
      <c r="A1598" s="38">
        <v>7</v>
      </c>
      <c r="B1598" s="182"/>
      <c r="C1598" s="182"/>
      <c r="D1598" s="182"/>
      <c r="E1598" s="182"/>
      <c r="F1598" s="156"/>
      <c r="G1598" s="156"/>
      <c r="H1598" s="156"/>
      <c r="I1598" s="156"/>
      <c r="J1598" s="156"/>
      <c r="K1598" s="156"/>
      <c r="L1598" s="156"/>
      <c r="M1598" s="156"/>
      <c r="N1598" s="186"/>
      <c r="O1598" s="186"/>
      <c r="P1598" s="186">
        <v>1</v>
      </c>
      <c r="Q1598" s="186">
        <v>6</v>
      </c>
      <c r="R1598" s="186"/>
      <c r="S1598" s="186"/>
      <c r="T1598" s="185" t="s">
        <v>65</v>
      </c>
    </row>
    <row r="1599" spans="1:21" ht="18" thickBot="1" x14ac:dyDescent="0.25">
      <c r="A1599" s="38">
        <v>8</v>
      </c>
      <c r="B1599" s="182"/>
      <c r="C1599" s="182"/>
      <c r="D1599" s="182"/>
      <c r="E1599" s="182"/>
      <c r="F1599" s="156"/>
      <c r="G1599" s="156"/>
      <c r="H1599" s="156"/>
      <c r="I1599" s="156"/>
      <c r="J1599" s="156"/>
      <c r="K1599" s="156"/>
      <c r="L1599" s="156"/>
      <c r="M1599" s="156"/>
      <c r="N1599" s="186"/>
      <c r="O1599" s="186"/>
      <c r="P1599" s="186"/>
      <c r="Q1599" s="186"/>
      <c r="R1599" s="186"/>
      <c r="S1599" s="186"/>
      <c r="T1599" s="185" t="s">
        <v>65</v>
      </c>
    </row>
    <row r="1600" spans="1:21" ht="18" thickBot="1" x14ac:dyDescent="0.25">
      <c r="A1600" s="38">
        <v>9</v>
      </c>
      <c r="B1600" s="182"/>
      <c r="C1600" s="182"/>
      <c r="D1600" s="182"/>
      <c r="E1600" s="182"/>
      <c r="F1600" s="156"/>
      <c r="G1600" s="156"/>
      <c r="H1600" s="156"/>
      <c r="I1600" s="156"/>
      <c r="J1600" s="156"/>
      <c r="K1600" s="156"/>
      <c r="L1600" s="156"/>
      <c r="M1600" s="156"/>
      <c r="N1600" s="186"/>
      <c r="O1600" s="186"/>
      <c r="P1600" s="186"/>
      <c r="Q1600" s="186"/>
      <c r="R1600" s="186"/>
      <c r="S1600" s="186"/>
      <c r="T1600" s="185" t="s">
        <v>65</v>
      </c>
    </row>
    <row r="1601" spans="1:20" ht="18" thickBot="1" x14ac:dyDescent="0.25">
      <c r="A1601" s="38">
        <v>10</v>
      </c>
      <c r="B1601" s="182"/>
      <c r="C1601" s="182"/>
      <c r="D1601" s="182"/>
      <c r="E1601" s="182"/>
      <c r="F1601" s="156"/>
      <c r="G1601" s="156"/>
      <c r="H1601" s="156"/>
      <c r="I1601" s="156"/>
      <c r="J1601" s="156"/>
      <c r="K1601" s="156"/>
      <c r="L1601" s="156"/>
      <c r="M1601" s="156"/>
      <c r="N1601" s="186"/>
      <c r="O1601" s="186"/>
      <c r="P1601" s="186"/>
      <c r="Q1601" s="186"/>
      <c r="R1601" s="186"/>
      <c r="S1601" s="186"/>
      <c r="T1601" s="185" t="s">
        <v>65</v>
      </c>
    </row>
    <row r="1602" spans="1:20" ht="18" thickBot="1" x14ac:dyDescent="0.25">
      <c r="A1602" s="38">
        <v>11</v>
      </c>
      <c r="B1602" s="182"/>
      <c r="C1602" s="182"/>
      <c r="D1602" s="182"/>
      <c r="E1602" s="182"/>
      <c r="F1602" s="156"/>
      <c r="G1602" s="156"/>
      <c r="H1602" s="156"/>
      <c r="I1602" s="156"/>
      <c r="J1602" s="156"/>
      <c r="K1602" s="156"/>
      <c r="L1602" s="156"/>
      <c r="M1602" s="156"/>
      <c r="N1602" s="186"/>
      <c r="O1602" s="186"/>
      <c r="P1602" s="186"/>
      <c r="Q1602" s="186"/>
      <c r="R1602" s="186"/>
      <c r="S1602" s="186"/>
      <c r="T1602" s="185" t="s">
        <v>65</v>
      </c>
    </row>
    <row r="1603" spans="1:20" ht="18" thickBot="1" x14ac:dyDescent="0.25">
      <c r="A1603" s="38">
        <v>12</v>
      </c>
      <c r="B1603" s="182"/>
      <c r="C1603" s="182"/>
      <c r="D1603" s="182"/>
      <c r="E1603" s="182"/>
      <c r="F1603" s="156"/>
      <c r="G1603" s="156"/>
      <c r="H1603" s="156"/>
      <c r="I1603" s="156"/>
      <c r="J1603" s="156"/>
      <c r="K1603" s="156"/>
      <c r="L1603" s="156"/>
      <c r="M1603" s="156"/>
      <c r="N1603" s="186"/>
      <c r="O1603" s="186"/>
      <c r="P1603" s="186"/>
      <c r="Q1603" s="186"/>
      <c r="R1603" s="186"/>
      <c r="S1603" s="186"/>
      <c r="T1603" s="185" t="s">
        <v>65</v>
      </c>
    </row>
    <row r="1604" spans="1:20" ht="18" thickBot="1" x14ac:dyDescent="0.25">
      <c r="A1604" s="38" t="s">
        <v>13</v>
      </c>
      <c r="B1604" s="182"/>
      <c r="C1604" s="182"/>
      <c r="D1604" s="182"/>
      <c r="E1604" s="182"/>
      <c r="F1604" s="156"/>
      <c r="G1604" s="156"/>
      <c r="H1604" s="156"/>
      <c r="I1604" s="156"/>
      <c r="J1604" s="156"/>
      <c r="K1604" s="156"/>
      <c r="L1604" s="156"/>
      <c r="M1604" s="156"/>
      <c r="N1604" s="156"/>
      <c r="O1604" s="156"/>
      <c r="P1604" s="156"/>
      <c r="Q1604" s="156"/>
      <c r="R1604" s="156"/>
      <c r="S1604" s="156"/>
      <c r="T1604" s="185"/>
    </row>
    <row r="1605" spans="1:20" ht="18" thickBot="1" x14ac:dyDescent="0.25">
      <c r="A1605" s="60" t="s">
        <v>14</v>
      </c>
      <c r="B1605" s="183"/>
      <c r="C1605" s="183"/>
      <c r="D1605" s="183"/>
      <c r="E1605" s="183"/>
      <c r="F1605" s="159">
        <v>21</v>
      </c>
      <c r="G1605" s="159">
        <v>16</v>
      </c>
      <c r="H1605" s="159">
        <v>14</v>
      </c>
      <c r="I1605" s="159">
        <v>38</v>
      </c>
      <c r="J1605" s="159">
        <v>33</v>
      </c>
      <c r="K1605" s="159">
        <v>17</v>
      </c>
      <c r="L1605" s="159">
        <v>40</v>
      </c>
      <c r="M1605" s="159">
        <f t="shared" ref="M1605:R1605" si="826">SUM(M1591:M1597)</f>
        <v>33</v>
      </c>
      <c r="N1605" s="159">
        <f t="shared" si="826"/>
        <v>24</v>
      </c>
      <c r="O1605" s="159">
        <f t="shared" si="826"/>
        <v>16</v>
      </c>
      <c r="P1605" s="159">
        <f t="shared" si="826"/>
        <v>11</v>
      </c>
      <c r="Q1605" s="159">
        <f t="shared" si="826"/>
        <v>5</v>
      </c>
      <c r="R1605" s="159">
        <f t="shared" si="826"/>
        <v>0</v>
      </c>
      <c r="S1605" s="159">
        <f t="shared" ref="S1605" si="827">SUM(S1591:S1597)</f>
        <v>0</v>
      </c>
      <c r="T1605" s="219" t="s">
        <v>65</v>
      </c>
    </row>
    <row r="1606" spans="1:20" ht="35" thickBot="1" x14ac:dyDescent="0.25">
      <c r="A1606" s="60" t="s">
        <v>51</v>
      </c>
      <c r="B1606" s="143"/>
      <c r="C1606" s="173"/>
      <c r="D1606" s="173"/>
      <c r="E1606" s="173"/>
      <c r="F1606" s="173"/>
      <c r="G1606" s="160">
        <f t="shared" ref="G1606:T1606" si="828">((G1605-F1605)/F1605)</f>
        <v>-0.23809523809523808</v>
      </c>
      <c r="H1606" s="160">
        <f t="shared" si="828"/>
        <v>-0.125</v>
      </c>
      <c r="I1606" s="160">
        <f t="shared" si="828"/>
        <v>1.7142857142857142</v>
      </c>
      <c r="J1606" s="160">
        <f t="shared" si="828"/>
        <v>-0.13157894736842105</v>
      </c>
      <c r="K1606" s="160">
        <f t="shared" si="828"/>
        <v>-0.48484848484848486</v>
      </c>
      <c r="L1606" s="160">
        <f t="shared" si="828"/>
        <v>1.3529411764705883</v>
      </c>
      <c r="M1606" s="160">
        <f t="shared" si="828"/>
        <v>-0.17499999999999999</v>
      </c>
      <c r="N1606" s="160">
        <f t="shared" si="828"/>
        <v>-0.27272727272727271</v>
      </c>
      <c r="O1606" s="160">
        <f t="shared" si="828"/>
        <v>-0.33333333333333331</v>
      </c>
      <c r="P1606" s="160">
        <f t="shared" si="828"/>
        <v>-0.3125</v>
      </c>
      <c r="Q1606" s="160">
        <f t="shared" si="828"/>
        <v>-0.54545454545454541</v>
      </c>
      <c r="R1606" s="160">
        <f t="shared" si="828"/>
        <v>-1</v>
      </c>
      <c r="S1606" s="160" t="e">
        <f t="shared" si="828"/>
        <v>#DIV/0!</v>
      </c>
      <c r="T1606" s="160" t="e">
        <f t="shared" si="828"/>
        <v>#VALUE!</v>
      </c>
    </row>
    <row r="1607" spans="1:20" ht="52" thickBot="1" x14ac:dyDescent="0.25">
      <c r="A1607" s="60" t="s">
        <v>16</v>
      </c>
      <c r="B1607" s="160"/>
      <c r="C1607" s="160"/>
      <c r="D1607" s="160"/>
      <c r="E1607" s="160"/>
      <c r="F1607" s="160"/>
      <c r="G1607" s="160"/>
      <c r="H1607" s="160"/>
      <c r="I1607" s="160"/>
      <c r="J1607" s="160"/>
      <c r="K1607" s="160">
        <f t="shared" ref="K1607:T1607" si="829">(K1605-F1605)/F1605</f>
        <v>-0.19047619047619047</v>
      </c>
      <c r="L1607" s="160">
        <f t="shared" si="829"/>
        <v>1.5</v>
      </c>
      <c r="M1607" s="160">
        <f t="shared" si="829"/>
        <v>1.3571428571428572</v>
      </c>
      <c r="N1607" s="160">
        <f t="shared" si="829"/>
        <v>-0.36842105263157893</v>
      </c>
      <c r="O1607" s="160">
        <f t="shared" si="829"/>
        <v>-0.51515151515151514</v>
      </c>
      <c r="P1607" s="160">
        <f t="shared" si="829"/>
        <v>-0.35294117647058826</v>
      </c>
      <c r="Q1607" s="160">
        <f t="shared" si="829"/>
        <v>-0.875</v>
      </c>
      <c r="R1607" s="160">
        <f t="shared" si="829"/>
        <v>-1</v>
      </c>
      <c r="S1607" s="160">
        <f t="shared" si="829"/>
        <v>-1</v>
      </c>
      <c r="T1607" s="160" t="e">
        <f t="shared" si="829"/>
        <v>#VALUE!</v>
      </c>
    </row>
    <row r="1608" spans="1:20" ht="52" thickBot="1" x14ac:dyDescent="0.25">
      <c r="A1608" s="60" t="s">
        <v>17</v>
      </c>
      <c r="B1608" s="160"/>
      <c r="C1608" s="160"/>
      <c r="D1608" s="160"/>
      <c r="E1608" s="160"/>
      <c r="F1608" s="160"/>
      <c r="G1608" s="160"/>
      <c r="H1608" s="160"/>
      <c r="I1608" s="160"/>
      <c r="J1608" s="160"/>
      <c r="K1608" s="160"/>
      <c r="L1608" s="160"/>
      <c r="M1608" s="160"/>
      <c r="N1608" s="160"/>
      <c r="O1608" s="160"/>
      <c r="P1608" s="160"/>
      <c r="Q1608" s="160"/>
      <c r="R1608" s="160"/>
      <c r="S1608" s="160"/>
      <c r="T1608" s="160"/>
    </row>
    <row r="1609" spans="1:20" ht="35" thickBot="1" x14ac:dyDescent="0.25">
      <c r="A1609" s="60" t="s">
        <v>18</v>
      </c>
      <c r="B1609" s="184">
        <v>947</v>
      </c>
      <c r="C1609" s="184">
        <v>877</v>
      </c>
      <c r="D1609" s="184">
        <v>823</v>
      </c>
      <c r="E1609" s="184">
        <v>796</v>
      </c>
      <c r="F1609" s="184">
        <v>763</v>
      </c>
      <c r="G1609" s="92">
        <v>746</v>
      </c>
      <c r="H1609" s="92">
        <v>716</v>
      </c>
      <c r="I1609" s="92">
        <v>695</v>
      </c>
      <c r="J1609" s="92">
        <v>655</v>
      </c>
      <c r="K1609" s="92">
        <v>624</v>
      </c>
      <c r="L1609" s="92">
        <v>616</v>
      </c>
      <c r="M1609" s="92">
        <v>564</v>
      </c>
      <c r="N1609" s="92">
        <v>554</v>
      </c>
      <c r="O1609" s="92">
        <v>543</v>
      </c>
      <c r="P1609" s="92">
        <v>508</v>
      </c>
      <c r="Q1609" s="92">
        <v>476</v>
      </c>
      <c r="R1609" s="92">
        <v>467</v>
      </c>
      <c r="S1609" s="92">
        <v>444</v>
      </c>
      <c r="T1609" s="220" t="s">
        <v>65</v>
      </c>
    </row>
    <row r="1610" spans="1:20" ht="52" thickBot="1" x14ac:dyDescent="0.25">
      <c r="A1610" s="60" t="s">
        <v>19</v>
      </c>
      <c r="B1610" s="155"/>
      <c r="C1610" s="160">
        <f t="shared" ref="C1610:T1610" si="830">(C1609-B1609)/B1609</f>
        <v>-7.3917634635691662E-2</v>
      </c>
      <c r="D1610" s="160">
        <f t="shared" si="830"/>
        <v>-6.1573546180159637E-2</v>
      </c>
      <c r="E1610" s="160">
        <f t="shared" si="830"/>
        <v>-3.2806804374240585E-2</v>
      </c>
      <c r="F1610" s="160">
        <f t="shared" si="830"/>
        <v>-4.1457286432160803E-2</v>
      </c>
      <c r="G1610" s="160">
        <f t="shared" si="830"/>
        <v>-2.2280471821756225E-2</v>
      </c>
      <c r="H1610" s="160">
        <f t="shared" si="830"/>
        <v>-4.0214477211796246E-2</v>
      </c>
      <c r="I1610" s="160">
        <f t="shared" si="830"/>
        <v>-2.9329608938547486E-2</v>
      </c>
      <c r="J1610" s="160">
        <f t="shared" si="830"/>
        <v>-5.7553956834532377E-2</v>
      </c>
      <c r="K1610" s="160">
        <f t="shared" si="830"/>
        <v>-4.732824427480916E-2</v>
      </c>
      <c r="L1610" s="160">
        <f t="shared" si="830"/>
        <v>-1.282051282051282E-2</v>
      </c>
      <c r="M1610" s="160">
        <f t="shared" si="830"/>
        <v>-8.4415584415584416E-2</v>
      </c>
      <c r="N1610" s="160">
        <f t="shared" si="830"/>
        <v>-1.7730496453900711E-2</v>
      </c>
      <c r="O1610" s="160">
        <f t="shared" si="830"/>
        <v>-1.9855595667870037E-2</v>
      </c>
      <c r="P1610" s="160">
        <f t="shared" si="830"/>
        <v>-6.4456721915285453E-2</v>
      </c>
      <c r="Q1610" s="160">
        <f t="shared" si="830"/>
        <v>-6.2992125984251968E-2</v>
      </c>
      <c r="R1610" s="160">
        <f t="shared" si="830"/>
        <v>-1.8907563025210083E-2</v>
      </c>
      <c r="S1610" s="160">
        <f t="shared" si="830"/>
        <v>-4.9250535331905779E-2</v>
      </c>
      <c r="T1610" s="160" t="e">
        <f t="shared" si="830"/>
        <v>#VALUE!</v>
      </c>
    </row>
    <row r="1611" spans="1:20" ht="52" thickBot="1" x14ac:dyDescent="0.25">
      <c r="A1611" s="60" t="s">
        <v>20</v>
      </c>
      <c r="B1611" s="155"/>
      <c r="C1611" s="173"/>
      <c r="D1611" s="173"/>
      <c r="E1611" s="173"/>
      <c r="F1611" s="173"/>
      <c r="G1611" s="160">
        <f t="shared" ref="G1611:T1611" si="831">(G1609-B1609)/B1609</f>
        <v>-0.21224920802534319</v>
      </c>
      <c r="H1611" s="160">
        <f t="shared" si="831"/>
        <v>-0.18358038768529075</v>
      </c>
      <c r="I1611" s="160">
        <f t="shared" si="831"/>
        <v>-0.15552855407047386</v>
      </c>
      <c r="J1611" s="160">
        <f t="shared" si="831"/>
        <v>-0.17713567839195979</v>
      </c>
      <c r="K1611" s="160">
        <f t="shared" si="831"/>
        <v>-0.18217562254259501</v>
      </c>
      <c r="L1611" s="160">
        <f t="shared" si="831"/>
        <v>-0.17426273458445041</v>
      </c>
      <c r="M1611" s="160">
        <f t="shared" si="831"/>
        <v>-0.21229050279329609</v>
      </c>
      <c r="N1611" s="160">
        <f t="shared" si="831"/>
        <v>-0.20287769784172663</v>
      </c>
      <c r="O1611" s="160">
        <f t="shared" si="831"/>
        <v>-0.17099236641221374</v>
      </c>
      <c r="P1611" s="160">
        <f t="shared" si="831"/>
        <v>-0.1858974358974359</v>
      </c>
      <c r="Q1611" s="160">
        <f t="shared" si="831"/>
        <v>-0.22727272727272727</v>
      </c>
      <c r="R1611" s="160">
        <f t="shared" si="831"/>
        <v>-0.17198581560283688</v>
      </c>
      <c r="S1611" s="160">
        <f t="shared" si="831"/>
        <v>-0.19855595667870035</v>
      </c>
      <c r="T1611" s="160" t="e">
        <f t="shared" si="831"/>
        <v>#VALUE!</v>
      </c>
    </row>
    <row r="1612" spans="1:20" ht="52" thickBot="1" x14ac:dyDescent="0.25">
      <c r="A1612" s="60" t="s">
        <v>21</v>
      </c>
      <c r="B1612" s="155"/>
      <c r="C1612" s="173"/>
      <c r="D1612" s="173"/>
      <c r="E1612" s="173"/>
      <c r="F1612" s="173"/>
      <c r="G1612" s="160"/>
      <c r="H1612" s="160"/>
      <c r="I1612" s="160"/>
      <c r="J1612" s="160"/>
      <c r="K1612" s="160"/>
      <c r="L1612" s="160">
        <f t="shared" ref="L1612:T1612" si="832">(L1609-B1609)/B1609</f>
        <v>-0.34952481520591339</v>
      </c>
      <c r="M1612" s="160">
        <f t="shared" si="832"/>
        <v>-0.35689851767388825</v>
      </c>
      <c r="N1612" s="160">
        <f t="shared" si="832"/>
        <v>-0.32685297691373028</v>
      </c>
      <c r="O1612" s="160">
        <f t="shared" si="832"/>
        <v>-0.31783919597989951</v>
      </c>
      <c r="P1612" s="160">
        <f t="shared" si="832"/>
        <v>-0.33420707732634336</v>
      </c>
      <c r="Q1612" s="160">
        <f t="shared" si="832"/>
        <v>-0.36193029490616624</v>
      </c>
      <c r="R1612" s="160">
        <f t="shared" si="832"/>
        <v>-0.3477653631284916</v>
      </c>
      <c r="S1612" s="160">
        <f t="shared" si="832"/>
        <v>-0.36115107913669064</v>
      </c>
      <c r="T1612" s="160" t="e">
        <f t="shared" si="832"/>
        <v>#VALUE!</v>
      </c>
    </row>
    <row r="1613" spans="1:20" ht="18" thickBot="1" x14ac:dyDescent="0.25">
      <c r="A1613" s="60" t="s">
        <v>22</v>
      </c>
      <c r="B1613" s="173"/>
      <c r="C1613" s="173"/>
      <c r="D1613" s="173"/>
      <c r="E1613" s="173"/>
      <c r="F1613" s="160">
        <f t="shared" ref="F1613:L1613" si="833">F1605/F1609</f>
        <v>2.7522935779816515E-2</v>
      </c>
      <c r="G1613" s="160">
        <f t="shared" si="833"/>
        <v>2.1447721179624665E-2</v>
      </c>
      <c r="H1613" s="160">
        <f t="shared" si="833"/>
        <v>1.9553072625698324E-2</v>
      </c>
      <c r="I1613" s="160">
        <f t="shared" si="833"/>
        <v>5.4676258992805753E-2</v>
      </c>
      <c r="J1613" s="160">
        <f t="shared" si="833"/>
        <v>5.0381679389312976E-2</v>
      </c>
      <c r="K1613" s="160">
        <f t="shared" si="833"/>
        <v>2.7243589743589744E-2</v>
      </c>
      <c r="L1613" s="160">
        <f t="shared" si="833"/>
        <v>6.4935064935064929E-2</v>
      </c>
      <c r="M1613" s="160">
        <f t="shared" ref="M1613:N1613" si="834">M1605/M1609</f>
        <v>5.8510638297872342E-2</v>
      </c>
      <c r="N1613" s="160">
        <f t="shared" si="834"/>
        <v>4.3321299638989168E-2</v>
      </c>
      <c r="O1613" s="160">
        <f t="shared" ref="O1613:P1613" si="835">O1605/O1609</f>
        <v>2.9465930018416207E-2</v>
      </c>
      <c r="P1613" s="160">
        <f t="shared" si="835"/>
        <v>2.1653543307086614E-2</v>
      </c>
      <c r="Q1613" s="160">
        <f t="shared" ref="Q1613:R1613" si="836">Q1605/Q1609</f>
        <v>1.050420168067227E-2</v>
      </c>
      <c r="R1613" s="160">
        <f t="shared" si="836"/>
        <v>0</v>
      </c>
      <c r="S1613" s="160">
        <f t="shared" ref="S1613:T1613" si="837">S1605/S1609</f>
        <v>0</v>
      </c>
      <c r="T1613" s="160" t="e">
        <f t="shared" si="837"/>
        <v>#VALUE!</v>
      </c>
    </row>
    <row r="1614" spans="1:20" ht="52" thickBot="1" x14ac:dyDescent="0.25">
      <c r="A1614" s="60" t="s">
        <v>23</v>
      </c>
      <c r="B1614" s="160"/>
      <c r="C1614" s="160"/>
      <c r="D1614" s="160"/>
      <c r="E1614" s="160"/>
      <c r="F1614" s="160"/>
      <c r="G1614" s="160">
        <f t="shared" ref="G1614:K1614" si="838">(G1613-F1613)</f>
        <v>-6.07521460019185E-3</v>
      </c>
      <c r="H1614" s="160">
        <f t="shared" si="838"/>
        <v>-1.8946485539263411E-3</v>
      </c>
      <c r="I1614" s="160">
        <f t="shared" si="838"/>
        <v>3.5123186367107428E-2</v>
      </c>
      <c r="J1614" s="160">
        <f t="shared" si="838"/>
        <v>-4.2945796034927763E-3</v>
      </c>
      <c r="K1614" s="160">
        <f t="shared" si="838"/>
        <v>-2.3138089645723232E-2</v>
      </c>
      <c r="L1614" s="160">
        <f t="shared" ref="L1614:T1614" si="839">(L1613-K1613)</f>
        <v>3.7691475191475185E-2</v>
      </c>
      <c r="M1614" s="160">
        <f t="shared" si="839"/>
        <v>-6.4244266371925873E-3</v>
      </c>
      <c r="N1614" s="160">
        <f t="shared" si="839"/>
        <v>-1.5189338658883174E-2</v>
      </c>
      <c r="O1614" s="160">
        <f t="shared" si="839"/>
        <v>-1.385536962057296E-2</v>
      </c>
      <c r="P1614" s="160">
        <f t="shared" si="839"/>
        <v>-7.8123867113295935E-3</v>
      </c>
      <c r="Q1614" s="160">
        <f t="shared" si="839"/>
        <v>-1.1149341626414344E-2</v>
      </c>
      <c r="R1614" s="160">
        <f t="shared" si="839"/>
        <v>-1.050420168067227E-2</v>
      </c>
      <c r="S1614" s="160">
        <f t="shared" si="839"/>
        <v>0</v>
      </c>
      <c r="T1614" s="160" t="e">
        <f t="shared" si="839"/>
        <v>#VALUE!</v>
      </c>
    </row>
    <row r="1615" spans="1:20" ht="52" thickBot="1" x14ac:dyDescent="0.25">
      <c r="A1615" s="60" t="s">
        <v>24</v>
      </c>
      <c r="B1615" s="160"/>
      <c r="C1615" s="160"/>
      <c r="D1615" s="160"/>
      <c r="E1615" s="160"/>
      <c r="F1615" s="160"/>
      <c r="G1615" s="160"/>
      <c r="H1615" s="160"/>
      <c r="I1615" s="160"/>
      <c r="J1615" s="160"/>
      <c r="K1615" s="160">
        <f t="shared" ref="K1615:T1615" si="840">K1613-F1613</f>
        <v>-2.7934603622677134E-4</v>
      </c>
      <c r="L1615" s="160">
        <f t="shared" si="840"/>
        <v>4.3487343755440264E-2</v>
      </c>
      <c r="M1615" s="160">
        <f t="shared" si="840"/>
        <v>3.8957565672174017E-2</v>
      </c>
      <c r="N1615" s="160">
        <f t="shared" si="840"/>
        <v>-1.1354959353816585E-2</v>
      </c>
      <c r="O1615" s="160">
        <f t="shared" si="840"/>
        <v>-2.0915749370896769E-2</v>
      </c>
      <c r="P1615" s="160">
        <f t="shared" si="840"/>
        <v>-5.5900464365031301E-3</v>
      </c>
      <c r="Q1615" s="160">
        <f t="shared" si="840"/>
        <v>-5.4430863254392656E-2</v>
      </c>
      <c r="R1615" s="160">
        <f t="shared" si="840"/>
        <v>-5.8510638297872342E-2</v>
      </c>
      <c r="S1615" s="160">
        <f t="shared" si="840"/>
        <v>-4.3321299638989168E-2</v>
      </c>
      <c r="T1615" s="160" t="e">
        <f t="shared" si="840"/>
        <v>#VALUE!</v>
      </c>
    </row>
    <row r="1616" spans="1:20" ht="51" x14ac:dyDescent="0.2">
      <c r="A1616" s="4" t="s">
        <v>25</v>
      </c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</row>
    <row r="1617" spans="1:21" ht="16" x14ac:dyDescent="0.2">
      <c r="A1617" s="4"/>
      <c r="B1617" s="6"/>
      <c r="C1617" s="6"/>
      <c r="D1617" s="6"/>
      <c r="E1617" s="6"/>
      <c r="F1617" s="6"/>
      <c r="G1617" s="5"/>
      <c r="H1617" s="5"/>
      <c r="I1617" s="5"/>
      <c r="J1617" s="5"/>
      <c r="K1617" s="5"/>
      <c r="L1617" s="5"/>
    </row>
    <row r="1618" spans="1:21" ht="16" x14ac:dyDescent="0.2">
      <c r="A1618" s="7" t="s">
        <v>156</v>
      </c>
      <c r="B1618" s="7"/>
      <c r="C1618" s="7"/>
      <c r="D1618" s="7"/>
      <c r="E1618" s="7"/>
      <c r="F1618" s="7"/>
      <c r="G1618" s="8"/>
      <c r="H1618" s="8"/>
      <c r="I1618" s="8"/>
      <c r="J1618" s="8"/>
      <c r="K1618" s="8"/>
      <c r="L1618" s="8"/>
      <c r="M1618" s="9"/>
    </row>
    <row r="1619" spans="1:21" ht="17" thickBot="1" x14ac:dyDescent="0.25">
      <c r="A1619" s="10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9" t="s">
        <v>12</v>
      </c>
    </row>
    <row r="1620" spans="1:21" ht="35" thickBot="1" x14ac:dyDescent="0.25">
      <c r="A1620" s="70" t="s">
        <v>44</v>
      </c>
      <c r="B1620" s="54" t="s">
        <v>0</v>
      </c>
      <c r="C1620" s="54" t="s">
        <v>1</v>
      </c>
      <c r="D1620" s="54" t="s">
        <v>2</v>
      </c>
      <c r="E1620" s="54" t="s">
        <v>3</v>
      </c>
      <c r="F1620" s="54" t="s">
        <v>4</v>
      </c>
      <c r="G1620" s="54" t="s">
        <v>5</v>
      </c>
      <c r="H1620" s="54" t="s">
        <v>6</v>
      </c>
      <c r="I1620" s="54" t="s">
        <v>7</v>
      </c>
      <c r="J1620" s="54" t="s">
        <v>8</v>
      </c>
      <c r="K1620" s="54" t="s">
        <v>9</v>
      </c>
      <c r="L1620" s="54" t="s">
        <v>10</v>
      </c>
      <c r="M1620" s="54" t="s">
        <v>66</v>
      </c>
      <c r="N1620" s="54" t="s">
        <v>75</v>
      </c>
      <c r="O1620" s="54" t="s">
        <v>76</v>
      </c>
      <c r="P1620" s="54" t="s">
        <v>77</v>
      </c>
      <c r="Q1620" s="54" t="s">
        <v>78</v>
      </c>
      <c r="R1620" s="54" t="s">
        <v>79</v>
      </c>
      <c r="S1620" s="54" t="s">
        <v>81</v>
      </c>
      <c r="T1620" s="54" t="s">
        <v>87</v>
      </c>
      <c r="U1620" s="70" t="s">
        <v>52</v>
      </c>
    </row>
    <row r="1621" spans="1:21" ht="18" thickBot="1" x14ac:dyDescent="0.25">
      <c r="A1621" s="71" t="s">
        <v>28</v>
      </c>
      <c r="B1621" s="72"/>
      <c r="C1621" s="72"/>
      <c r="D1621" s="72"/>
      <c r="E1621" s="72"/>
      <c r="F1621" s="72"/>
      <c r="G1621" s="72"/>
      <c r="H1621" s="72"/>
      <c r="I1621" s="72"/>
      <c r="J1621" s="72"/>
      <c r="K1621" s="72"/>
      <c r="L1621" s="72"/>
      <c r="M1621" s="72"/>
      <c r="N1621" s="72"/>
      <c r="O1621" s="72"/>
      <c r="P1621" s="72"/>
      <c r="Q1621" s="72"/>
      <c r="R1621" s="72"/>
      <c r="S1621" s="72"/>
      <c r="T1621" s="76" t="s">
        <v>46</v>
      </c>
      <c r="U1621" s="72"/>
    </row>
    <row r="1622" spans="1:21" ht="18" thickBot="1" x14ac:dyDescent="0.25">
      <c r="A1622" s="78">
        <v>1</v>
      </c>
      <c r="B1622" s="48" t="s">
        <v>53</v>
      </c>
      <c r="C1622" s="75" t="s">
        <v>46</v>
      </c>
      <c r="D1622" s="79" t="s">
        <v>12</v>
      </c>
      <c r="E1622" s="79" t="s">
        <v>12</v>
      </c>
      <c r="F1622" s="79" t="e">
        <f>E1591-F1592</f>
        <v>#VALUE!</v>
      </c>
      <c r="G1622" s="79" t="s">
        <v>12</v>
      </c>
      <c r="H1622" s="79" t="s">
        <v>12</v>
      </c>
      <c r="I1622" s="79">
        <f>H1591-I1592</f>
        <v>-7</v>
      </c>
      <c r="J1622" s="79" t="s">
        <v>12</v>
      </c>
      <c r="K1622" s="79" t="s">
        <v>12</v>
      </c>
      <c r="L1622" s="79" t="e">
        <f t="shared" ref="L1622:T1622" si="841">K1591-L1592</f>
        <v>#VALUE!</v>
      </c>
      <c r="M1622" s="79">
        <f t="shared" si="841"/>
        <v>0</v>
      </c>
      <c r="N1622" s="79">
        <f t="shared" si="841"/>
        <v>0</v>
      </c>
      <c r="O1622" s="79">
        <f t="shared" si="841"/>
        <v>0</v>
      </c>
      <c r="P1622" s="79">
        <f t="shared" si="841"/>
        <v>0</v>
      </c>
      <c r="Q1622" s="79">
        <f t="shared" si="841"/>
        <v>0</v>
      </c>
      <c r="R1622" s="79">
        <f t="shared" si="841"/>
        <v>0</v>
      </c>
      <c r="S1622" s="79">
        <f t="shared" si="841"/>
        <v>0</v>
      </c>
      <c r="T1622" s="106" t="e">
        <f t="shared" si="841"/>
        <v>#VALUE!</v>
      </c>
      <c r="U1622" s="72">
        <f>I1622</f>
        <v>-7</v>
      </c>
    </row>
    <row r="1623" spans="1:21" ht="18" thickBot="1" x14ac:dyDescent="0.25">
      <c r="A1623" s="78">
        <v>2</v>
      </c>
      <c r="B1623" s="48" t="s">
        <v>53</v>
      </c>
      <c r="C1623" s="75" t="s">
        <v>46</v>
      </c>
      <c r="D1623" s="79"/>
      <c r="E1623" s="79" t="s">
        <v>12</v>
      </c>
      <c r="F1623" s="79" t="s">
        <v>12</v>
      </c>
      <c r="G1623" s="79" t="e">
        <f>F1592-G1593</f>
        <v>#VALUE!</v>
      </c>
      <c r="H1623" s="79" t="s">
        <v>12</v>
      </c>
      <c r="I1623" s="79" t="s">
        <v>12</v>
      </c>
      <c r="J1623" s="79" t="e">
        <f>I1592-J1593</f>
        <v>#VALUE!</v>
      </c>
      <c r="K1623" s="79" t="s">
        <v>12</v>
      </c>
      <c r="L1623" s="79" t="s">
        <v>12</v>
      </c>
      <c r="M1623" s="79" t="e">
        <f t="shared" ref="M1623:T1627" si="842">L1592-M1593</f>
        <v>#VALUE!</v>
      </c>
      <c r="N1623" s="79">
        <f t="shared" si="842"/>
        <v>0</v>
      </c>
      <c r="O1623" s="79">
        <f t="shared" si="842"/>
        <v>0</v>
      </c>
      <c r="P1623" s="79">
        <f t="shared" si="842"/>
        <v>0</v>
      </c>
      <c r="Q1623" s="79">
        <f t="shared" si="842"/>
        <v>0</v>
      </c>
      <c r="R1623" s="79">
        <f t="shared" si="842"/>
        <v>0</v>
      </c>
      <c r="S1623" s="79">
        <f t="shared" si="842"/>
        <v>0</v>
      </c>
      <c r="T1623" s="106" t="e">
        <f t="shared" si="842"/>
        <v>#VALUE!</v>
      </c>
      <c r="U1623" s="72"/>
    </row>
    <row r="1624" spans="1:21" ht="18" thickBot="1" x14ac:dyDescent="0.25">
      <c r="A1624" s="78">
        <v>3</v>
      </c>
      <c r="B1624" s="48" t="s">
        <v>53</v>
      </c>
      <c r="C1624" s="75" t="s">
        <v>46</v>
      </c>
      <c r="D1624" s="79"/>
      <c r="E1624" s="79"/>
      <c r="F1624" s="79" t="s">
        <v>12</v>
      </c>
      <c r="G1624" s="79" t="e">
        <f>F1593-G1594</f>
        <v>#VALUE!</v>
      </c>
      <c r="H1624" s="79" t="e">
        <f>G1593-H1594</f>
        <v>#VALUE!</v>
      </c>
      <c r="I1624" s="79" t="s">
        <v>12</v>
      </c>
      <c r="J1624" s="79" t="e">
        <f>I1593-J1594</f>
        <v>#VALUE!</v>
      </c>
      <c r="K1624" s="79" t="e">
        <f>J1593-K1594</f>
        <v>#VALUE!</v>
      </c>
      <c r="L1624" s="79" t="s">
        <v>12</v>
      </c>
      <c r="M1624" s="79">
        <f t="shared" si="842"/>
        <v>3</v>
      </c>
      <c r="N1624" s="79">
        <f t="shared" si="842"/>
        <v>1</v>
      </c>
      <c r="O1624" s="79">
        <f t="shared" si="842"/>
        <v>0</v>
      </c>
      <c r="P1624" s="79">
        <f t="shared" si="842"/>
        <v>0</v>
      </c>
      <c r="Q1624" s="79">
        <f t="shared" si="842"/>
        <v>0</v>
      </c>
      <c r="R1624" s="79">
        <f t="shared" si="842"/>
        <v>0</v>
      </c>
      <c r="S1624" s="79">
        <f t="shared" si="842"/>
        <v>0</v>
      </c>
      <c r="T1624" s="106" t="e">
        <f t="shared" si="842"/>
        <v>#VALUE!</v>
      </c>
      <c r="U1624" s="72">
        <f>(M1624+N1624)/2</f>
        <v>2</v>
      </c>
    </row>
    <row r="1625" spans="1:21" ht="18" thickBot="1" x14ac:dyDescent="0.25">
      <c r="A1625" s="78">
        <v>4</v>
      </c>
      <c r="B1625" s="48" t="s">
        <v>53</v>
      </c>
      <c r="C1625" s="75" t="s">
        <v>46</v>
      </c>
      <c r="D1625" s="79"/>
      <c r="E1625" s="79"/>
      <c r="F1625" s="79"/>
      <c r="G1625" s="79" t="e">
        <f>F1594-G1595</f>
        <v>#VALUE!</v>
      </c>
      <c r="H1625" s="79" t="e">
        <f>G1594-H1595</f>
        <v>#VALUE!</v>
      </c>
      <c r="I1625" s="79" t="e">
        <f>H1594-I1595</f>
        <v>#VALUE!</v>
      </c>
      <c r="J1625" s="79" t="e">
        <f>I1594-J1595</f>
        <v>#VALUE!</v>
      </c>
      <c r="K1625" s="79" t="e">
        <f>J1594-K1595</f>
        <v>#VALUE!</v>
      </c>
      <c r="L1625" s="79" t="e">
        <f>K1594-L1595</f>
        <v>#VALUE!</v>
      </c>
      <c r="M1625" s="79" t="e">
        <f t="shared" si="842"/>
        <v>#VALUE!</v>
      </c>
      <c r="N1625" s="79">
        <f t="shared" si="842"/>
        <v>0</v>
      </c>
      <c r="O1625" s="79">
        <f t="shared" si="842"/>
        <v>0</v>
      </c>
      <c r="P1625" s="79">
        <f t="shared" si="842"/>
        <v>0</v>
      </c>
      <c r="Q1625" s="79">
        <f t="shared" si="842"/>
        <v>0</v>
      </c>
      <c r="R1625" s="79">
        <f t="shared" si="842"/>
        <v>0</v>
      </c>
      <c r="S1625" s="79">
        <f t="shared" si="842"/>
        <v>0</v>
      </c>
      <c r="T1625" s="106" t="e">
        <f t="shared" si="842"/>
        <v>#VALUE!</v>
      </c>
      <c r="U1625" s="72"/>
    </row>
    <row r="1626" spans="1:21" ht="18" thickBot="1" x14ac:dyDescent="0.25">
      <c r="A1626" s="78">
        <v>5</v>
      </c>
      <c r="B1626" s="48" t="s">
        <v>53</v>
      </c>
      <c r="C1626" s="75" t="s">
        <v>46</v>
      </c>
      <c r="D1626" s="79"/>
      <c r="E1626" s="79"/>
      <c r="F1626" s="79"/>
      <c r="G1626" s="79"/>
      <c r="H1626" s="79" t="e">
        <f>G1595-H1596</f>
        <v>#VALUE!</v>
      </c>
      <c r="I1626" s="79" t="e">
        <f>H1595-I1596</f>
        <v>#VALUE!</v>
      </c>
      <c r="J1626" s="79" t="e">
        <f>I1595-J1596</f>
        <v>#VALUE!</v>
      </c>
      <c r="K1626" s="79" t="e">
        <f>J1595-K1596</f>
        <v>#VALUE!</v>
      </c>
      <c r="L1626" s="79" t="e">
        <f>K1595-L1596</f>
        <v>#VALUE!</v>
      </c>
      <c r="M1626" s="79" t="e">
        <f t="shared" si="842"/>
        <v>#VALUE!</v>
      </c>
      <c r="N1626" s="79">
        <f t="shared" si="842"/>
        <v>0</v>
      </c>
      <c r="O1626" s="79">
        <f t="shared" si="842"/>
        <v>3</v>
      </c>
      <c r="P1626" s="79">
        <f t="shared" si="842"/>
        <v>-1</v>
      </c>
      <c r="Q1626" s="79">
        <f t="shared" si="842"/>
        <v>0</v>
      </c>
      <c r="R1626" s="79">
        <f t="shared" si="842"/>
        <v>0</v>
      </c>
      <c r="S1626" s="79">
        <f t="shared" si="842"/>
        <v>0</v>
      </c>
      <c r="T1626" s="106" t="e">
        <f t="shared" si="842"/>
        <v>#VALUE!</v>
      </c>
      <c r="U1626" s="72">
        <f>(O1626+P1626)/2</f>
        <v>1</v>
      </c>
    </row>
    <row r="1627" spans="1:21" ht="18" thickBot="1" x14ac:dyDescent="0.25">
      <c r="A1627" s="78">
        <v>6</v>
      </c>
      <c r="B1627" s="48" t="s">
        <v>53</v>
      </c>
      <c r="C1627" s="75" t="s">
        <v>46</v>
      </c>
      <c r="D1627" s="79"/>
      <c r="E1627" s="79"/>
      <c r="F1627" s="79"/>
      <c r="G1627" s="79"/>
      <c r="H1627" s="79"/>
      <c r="I1627" s="79" t="e">
        <f>H1596-I1597</f>
        <v>#VALUE!</v>
      </c>
      <c r="J1627" s="79" t="e">
        <f>I1596-J1597</f>
        <v>#VALUE!</v>
      </c>
      <c r="K1627" s="79" t="s">
        <v>12</v>
      </c>
      <c r="L1627" s="79" t="e">
        <f>K1596-L1597</f>
        <v>#VALUE!</v>
      </c>
      <c r="M1627" s="79" t="e">
        <f t="shared" si="842"/>
        <v>#VALUE!</v>
      </c>
      <c r="N1627" s="79">
        <f t="shared" ref="N1627:T1627" si="843">M1596-N1597</f>
        <v>1</v>
      </c>
      <c r="O1627" s="79">
        <f t="shared" si="843"/>
        <v>0</v>
      </c>
      <c r="P1627" s="79">
        <f t="shared" si="843"/>
        <v>2</v>
      </c>
      <c r="Q1627" s="79">
        <f t="shared" si="843"/>
        <v>0</v>
      </c>
      <c r="R1627" s="79">
        <f t="shared" si="843"/>
        <v>0</v>
      </c>
      <c r="S1627" s="79">
        <f t="shared" si="843"/>
        <v>0</v>
      </c>
      <c r="T1627" s="106" t="e">
        <f t="shared" si="843"/>
        <v>#VALUE!</v>
      </c>
      <c r="U1627" s="72">
        <f>AVERAGE(N1627:P1627)</f>
        <v>1</v>
      </c>
    </row>
    <row r="1628" spans="1:21" ht="18" thickBot="1" x14ac:dyDescent="0.25">
      <c r="A1628" s="78">
        <v>7</v>
      </c>
      <c r="B1628" s="48" t="s">
        <v>53</v>
      </c>
      <c r="C1628" s="75" t="s">
        <v>46</v>
      </c>
      <c r="D1628" s="79"/>
      <c r="E1628" s="79"/>
      <c r="F1628" s="79"/>
      <c r="G1628" s="79"/>
      <c r="H1628" s="79"/>
      <c r="I1628" s="79"/>
      <c r="J1628" s="79"/>
      <c r="K1628" s="79"/>
      <c r="L1628" s="79"/>
      <c r="M1628" s="79"/>
      <c r="N1628" s="79"/>
      <c r="O1628" s="79"/>
      <c r="P1628" s="79"/>
      <c r="Q1628" s="79"/>
      <c r="R1628" s="79"/>
      <c r="S1628" s="79"/>
      <c r="T1628" s="106" t="s">
        <v>46</v>
      </c>
      <c r="U1628" s="72"/>
    </row>
    <row r="1629" spans="1:21" ht="18" thickBot="1" x14ac:dyDescent="0.25">
      <c r="A1629" s="78">
        <v>8</v>
      </c>
      <c r="B1629" s="48" t="s">
        <v>53</v>
      </c>
      <c r="C1629" s="75" t="s">
        <v>46</v>
      </c>
      <c r="D1629" s="79"/>
      <c r="E1629" s="79"/>
      <c r="F1629" s="79"/>
      <c r="G1629" s="79"/>
      <c r="H1629" s="79"/>
      <c r="I1629" s="79"/>
      <c r="J1629" s="79"/>
      <c r="K1629" s="79"/>
      <c r="L1629" s="79"/>
      <c r="M1629" s="79"/>
      <c r="N1629" s="79"/>
      <c r="O1629" s="79"/>
      <c r="P1629" s="79"/>
      <c r="Q1629" s="79"/>
      <c r="R1629" s="79"/>
      <c r="S1629" s="79"/>
      <c r="T1629" s="106" t="s">
        <v>46</v>
      </c>
      <c r="U1629" s="76"/>
    </row>
    <row r="1630" spans="1:21" ht="18" thickBot="1" x14ac:dyDescent="0.25">
      <c r="A1630" s="78">
        <v>9</v>
      </c>
      <c r="B1630" s="48" t="s">
        <v>53</v>
      </c>
      <c r="C1630" s="75" t="s">
        <v>46</v>
      </c>
      <c r="D1630" s="79"/>
      <c r="E1630" s="79"/>
      <c r="F1630" s="79"/>
      <c r="G1630" s="79"/>
      <c r="H1630" s="79"/>
      <c r="I1630" s="79"/>
      <c r="J1630" s="79"/>
      <c r="K1630" s="79"/>
      <c r="L1630" s="79"/>
      <c r="M1630" s="79"/>
      <c r="N1630" s="79"/>
      <c r="O1630" s="79"/>
      <c r="P1630" s="79"/>
      <c r="Q1630" s="79"/>
      <c r="R1630" s="79"/>
      <c r="S1630" s="79"/>
      <c r="T1630" s="106" t="s">
        <v>46</v>
      </c>
      <c r="U1630" s="76"/>
    </row>
    <row r="1631" spans="1:21" ht="18" thickBot="1" x14ac:dyDescent="0.25">
      <c r="A1631" s="78">
        <v>10</v>
      </c>
      <c r="B1631" s="48" t="s">
        <v>53</v>
      </c>
      <c r="C1631" s="75" t="s">
        <v>46</v>
      </c>
      <c r="D1631" s="79"/>
      <c r="E1631" s="79"/>
      <c r="F1631" s="79"/>
      <c r="G1631" s="79"/>
      <c r="H1631" s="79"/>
      <c r="I1631" s="79"/>
      <c r="J1631" s="79"/>
      <c r="K1631" s="79"/>
      <c r="L1631" s="79"/>
      <c r="M1631" s="79"/>
      <c r="N1631" s="79"/>
      <c r="O1631" s="79"/>
      <c r="P1631" s="79"/>
      <c r="Q1631" s="79"/>
      <c r="R1631" s="79"/>
      <c r="S1631" s="79"/>
      <c r="T1631" s="106" t="s">
        <v>46</v>
      </c>
      <c r="U1631" s="76"/>
    </row>
    <row r="1632" spans="1:21" ht="18" thickBot="1" x14ac:dyDescent="0.25">
      <c r="A1632" s="78">
        <v>11</v>
      </c>
      <c r="B1632" s="48" t="s">
        <v>53</v>
      </c>
      <c r="C1632" s="75" t="s">
        <v>46</v>
      </c>
      <c r="D1632" s="79"/>
      <c r="E1632" s="79"/>
      <c r="F1632" s="79"/>
      <c r="G1632" s="79"/>
      <c r="H1632" s="79"/>
      <c r="I1632" s="79"/>
      <c r="J1632" s="79"/>
      <c r="K1632" s="79"/>
      <c r="L1632" s="79"/>
      <c r="M1632" s="79"/>
      <c r="N1632" s="79"/>
      <c r="O1632" s="79"/>
      <c r="P1632" s="79"/>
      <c r="Q1632" s="79"/>
      <c r="R1632" s="79"/>
      <c r="S1632" s="79"/>
      <c r="T1632" s="106" t="s">
        <v>46</v>
      </c>
      <c r="U1632" s="76"/>
    </row>
    <row r="1633" spans="1:21" ht="18" thickBot="1" x14ac:dyDescent="0.25">
      <c r="A1633" s="78">
        <v>12</v>
      </c>
      <c r="B1633" s="48" t="s">
        <v>53</v>
      </c>
      <c r="C1633" s="75" t="s">
        <v>46</v>
      </c>
      <c r="D1633" s="79"/>
      <c r="E1633" s="79"/>
      <c r="F1633" s="79"/>
      <c r="G1633" s="79"/>
      <c r="H1633" s="79"/>
      <c r="I1633" s="79"/>
      <c r="J1633" s="79"/>
      <c r="K1633" s="79"/>
      <c r="L1633" s="79"/>
      <c r="M1633" s="79"/>
      <c r="N1633" s="79"/>
      <c r="O1633" s="79"/>
      <c r="P1633" s="79"/>
      <c r="Q1633" s="79"/>
      <c r="R1633" s="79"/>
      <c r="S1633" s="79"/>
      <c r="T1633" s="106" t="s">
        <v>46</v>
      </c>
      <c r="U1633" s="76"/>
    </row>
    <row r="1634" spans="1:21" ht="18" thickBot="1" x14ac:dyDescent="0.25">
      <c r="A1634" s="47" t="s">
        <v>47</v>
      </c>
      <c r="B1634" s="48" t="s">
        <v>59</v>
      </c>
      <c r="C1634" s="75" t="s">
        <v>46</v>
      </c>
      <c r="D1634" s="75" t="s">
        <v>46</v>
      </c>
      <c r="E1634" s="75" t="s">
        <v>46</v>
      </c>
      <c r="F1634" s="75" t="s">
        <v>46</v>
      </c>
      <c r="G1634" s="106" t="s">
        <v>46</v>
      </c>
      <c r="H1634" s="106" t="s">
        <v>46</v>
      </c>
      <c r="I1634" s="106" t="s">
        <v>46</v>
      </c>
      <c r="J1634" s="106" t="e">
        <f>F1592-J1596</f>
        <v>#VALUE!</v>
      </c>
      <c r="K1634" s="106" t="s">
        <v>12</v>
      </c>
      <c r="L1634" s="106" t="s">
        <v>12</v>
      </c>
      <c r="M1634" s="106">
        <f t="shared" ref="M1634:T1634" si="844">I1592-M1596</f>
        <v>1</v>
      </c>
      <c r="N1634" s="106" t="e">
        <f t="shared" si="844"/>
        <v>#VALUE!</v>
      </c>
      <c r="O1634" s="106" t="e">
        <f t="shared" si="844"/>
        <v>#VALUE!</v>
      </c>
      <c r="P1634" s="106" t="e">
        <f t="shared" si="844"/>
        <v>#VALUE!</v>
      </c>
      <c r="Q1634" s="106">
        <f t="shared" si="844"/>
        <v>0</v>
      </c>
      <c r="R1634" s="106">
        <f t="shared" si="844"/>
        <v>0</v>
      </c>
      <c r="S1634" s="106">
        <f t="shared" si="844"/>
        <v>0</v>
      </c>
      <c r="T1634" s="106" t="e">
        <f t="shared" si="844"/>
        <v>#VALUE!</v>
      </c>
      <c r="U1634" s="106">
        <v>1</v>
      </c>
    </row>
    <row r="1635" spans="1:21" ht="18" thickBot="1" x14ac:dyDescent="0.25">
      <c r="A1635" s="47" t="s">
        <v>54</v>
      </c>
      <c r="B1635" s="48" t="s">
        <v>59</v>
      </c>
      <c r="C1635" s="75" t="s">
        <v>46</v>
      </c>
      <c r="D1635" s="75" t="s">
        <v>46</v>
      </c>
      <c r="E1635" s="75" t="s">
        <v>46</v>
      </c>
      <c r="F1635" s="75" t="s">
        <v>46</v>
      </c>
      <c r="G1635" s="106" t="s">
        <v>46</v>
      </c>
      <c r="H1635" s="106" t="s">
        <v>46</v>
      </c>
      <c r="I1635" s="106" t="s">
        <v>46</v>
      </c>
      <c r="J1635" s="106" t="s">
        <v>46</v>
      </c>
      <c r="K1635" s="106" t="s">
        <v>46</v>
      </c>
      <c r="L1635" s="106" t="s">
        <v>46</v>
      </c>
      <c r="M1635" s="106" t="s">
        <v>46</v>
      </c>
      <c r="N1635" s="106" t="s">
        <v>46</v>
      </c>
      <c r="O1635" s="106" t="s">
        <v>46</v>
      </c>
      <c r="P1635" s="106" t="s">
        <v>46</v>
      </c>
      <c r="Q1635" s="106" t="s">
        <v>46</v>
      </c>
      <c r="R1635" s="106" t="s">
        <v>46</v>
      </c>
      <c r="S1635" s="106" t="s">
        <v>46</v>
      </c>
      <c r="T1635" s="106" t="s">
        <v>46</v>
      </c>
      <c r="U1635" s="106" t="s">
        <v>46</v>
      </c>
    </row>
    <row r="1636" spans="1:21" ht="16" x14ac:dyDescent="0.2">
      <c r="A1636" s="32"/>
      <c r="B1636" s="33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</row>
    <row r="1637" spans="1:21" ht="16" x14ac:dyDescent="0.2">
      <c r="A1637" s="7" t="s">
        <v>157</v>
      </c>
      <c r="B1637" s="7"/>
      <c r="C1637" s="7"/>
      <c r="D1637" s="7"/>
      <c r="E1637" s="7"/>
      <c r="F1637" s="7"/>
      <c r="G1637" s="7"/>
      <c r="H1637" s="8"/>
      <c r="I1637" s="8"/>
      <c r="J1637" s="8"/>
      <c r="K1637" s="8"/>
      <c r="L1637" s="8"/>
      <c r="M1637" s="9"/>
    </row>
    <row r="1638" spans="1:21" ht="17" thickBot="1" x14ac:dyDescent="0.25">
      <c r="A1638" s="10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9"/>
    </row>
    <row r="1639" spans="1:21" ht="35" thickBot="1" x14ac:dyDescent="0.25">
      <c r="A1639" s="70" t="s">
        <v>44</v>
      </c>
      <c r="B1639" s="70" t="s">
        <v>0</v>
      </c>
      <c r="C1639" s="70" t="s">
        <v>1</v>
      </c>
      <c r="D1639" s="70" t="s">
        <v>2</v>
      </c>
      <c r="E1639" s="70" t="s">
        <v>3</v>
      </c>
      <c r="F1639" s="70" t="s">
        <v>4</v>
      </c>
      <c r="G1639" s="70" t="s">
        <v>5</v>
      </c>
      <c r="H1639" s="70" t="s">
        <v>6</v>
      </c>
      <c r="I1639" s="70" t="s">
        <v>7</v>
      </c>
      <c r="J1639" s="70" t="s">
        <v>8</v>
      </c>
      <c r="K1639" s="70" t="s">
        <v>9</v>
      </c>
      <c r="L1639" s="70" t="s">
        <v>10</v>
      </c>
      <c r="M1639" s="70" t="s">
        <v>66</v>
      </c>
      <c r="N1639" s="70" t="s">
        <v>75</v>
      </c>
      <c r="O1639" s="70" t="s">
        <v>76</v>
      </c>
      <c r="P1639" s="70" t="s">
        <v>77</v>
      </c>
      <c r="Q1639" s="70" t="s">
        <v>78</v>
      </c>
      <c r="R1639" s="70" t="s">
        <v>79</v>
      </c>
      <c r="S1639" s="70" t="s">
        <v>81</v>
      </c>
      <c r="T1639" s="70" t="s">
        <v>87</v>
      </c>
      <c r="U1639" s="70" t="s">
        <v>52</v>
      </c>
    </row>
    <row r="1640" spans="1:21" ht="18" thickBot="1" x14ac:dyDescent="0.25">
      <c r="A1640" s="78">
        <v>1</v>
      </c>
      <c r="B1640" s="93" t="s">
        <v>42</v>
      </c>
      <c r="C1640" s="49" t="s">
        <v>46</v>
      </c>
      <c r="D1640" s="49" t="s">
        <v>46</v>
      </c>
      <c r="E1640" s="49" t="s">
        <v>46</v>
      </c>
      <c r="F1640" s="45" t="s">
        <v>46</v>
      </c>
      <c r="G1640" s="45" t="s">
        <v>46</v>
      </c>
      <c r="H1640" s="45" t="s">
        <v>46</v>
      </c>
      <c r="I1640" s="45" t="s">
        <v>46</v>
      </c>
      <c r="J1640" s="45" t="s">
        <v>46</v>
      </c>
      <c r="K1640" s="45" t="s">
        <v>46</v>
      </c>
      <c r="L1640" s="45"/>
      <c r="M1640" s="45" t="s">
        <v>46</v>
      </c>
      <c r="N1640" s="45" t="s">
        <v>46</v>
      </c>
      <c r="O1640" s="45" t="s">
        <v>46</v>
      </c>
      <c r="P1640" s="45" t="s">
        <v>46</v>
      </c>
      <c r="Q1640" s="45" t="s">
        <v>46</v>
      </c>
      <c r="R1640" s="45" t="s">
        <v>46</v>
      </c>
      <c r="S1640" s="45" t="s">
        <v>46</v>
      </c>
      <c r="T1640" s="96" t="s">
        <v>46</v>
      </c>
      <c r="U1640" s="44" t="s">
        <v>46</v>
      </c>
    </row>
    <row r="1641" spans="1:21" ht="18" thickBot="1" x14ac:dyDescent="0.25">
      <c r="A1641" s="78">
        <v>2</v>
      </c>
      <c r="B1641" s="93" t="s">
        <v>42</v>
      </c>
      <c r="C1641" s="49" t="s">
        <v>46</v>
      </c>
      <c r="D1641" s="45"/>
      <c r="E1641" s="45" t="s">
        <v>12</v>
      </c>
      <c r="F1641" s="45" t="s">
        <v>12</v>
      </c>
      <c r="G1641" s="45" t="e">
        <f>(F1592-G1593)/F1592</f>
        <v>#VALUE!</v>
      </c>
      <c r="H1641" s="45" t="s">
        <v>12</v>
      </c>
      <c r="I1641" s="45" t="s">
        <v>12</v>
      </c>
      <c r="J1641" s="45" t="e">
        <f>(I1592-J1593)/I1592</f>
        <v>#VALUE!</v>
      </c>
      <c r="K1641" s="45" t="s">
        <v>12</v>
      </c>
      <c r="L1641" s="45" t="s">
        <v>12</v>
      </c>
      <c r="M1641" s="45" t="e">
        <f>(L1592-M1593)/L1592</f>
        <v>#VALUE!</v>
      </c>
      <c r="N1641" s="45"/>
      <c r="O1641" s="45"/>
      <c r="P1641" s="45"/>
      <c r="Q1641" s="45"/>
      <c r="R1641" s="45"/>
      <c r="S1641" s="45"/>
      <c r="T1641" s="96" t="s">
        <v>46</v>
      </c>
      <c r="U1641" s="44"/>
    </row>
    <row r="1642" spans="1:21" ht="18" thickBot="1" x14ac:dyDescent="0.25">
      <c r="A1642" s="78">
        <v>3</v>
      </c>
      <c r="B1642" s="93" t="s">
        <v>42</v>
      </c>
      <c r="C1642" s="49" t="s">
        <v>46</v>
      </c>
      <c r="D1642" s="45"/>
      <c r="E1642" s="45"/>
      <c r="F1642" s="45" t="s">
        <v>12</v>
      </c>
      <c r="G1642" s="45" t="e">
        <f>(F1593-G1594)/F1593</f>
        <v>#VALUE!</v>
      </c>
      <c r="H1642" s="45" t="e">
        <f>(G1593-H1594)/G1593</f>
        <v>#VALUE!</v>
      </c>
      <c r="I1642" s="45" t="s">
        <v>12</v>
      </c>
      <c r="J1642" s="45" t="e">
        <f>(I1593-J1594)/I1593</f>
        <v>#VALUE!</v>
      </c>
      <c r="K1642" s="45" t="e">
        <f>(J1593-K1594)/J1593</f>
        <v>#VALUE!</v>
      </c>
      <c r="L1642" s="45" t="s">
        <v>12</v>
      </c>
      <c r="M1642" s="45">
        <f>(L1593-M1594)/L1593</f>
        <v>0.21428571428571427</v>
      </c>
      <c r="N1642" s="45">
        <f>(M1593-N1594)/M1593</f>
        <v>0.2</v>
      </c>
      <c r="O1642" s="45"/>
      <c r="P1642" s="45"/>
      <c r="Q1642" s="45"/>
      <c r="R1642" s="45"/>
      <c r="S1642" s="45"/>
      <c r="T1642" s="96" t="s">
        <v>46</v>
      </c>
      <c r="U1642" s="44">
        <f>(M1642+N1642)/2</f>
        <v>0.20714285714285713</v>
      </c>
    </row>
    <row r="1643" spans="1:21" ht="18" thickBot="1" x14ac:dyDescent="0.25">
      <c r="A1643" s="78">
        <v>4</v>
      </c>
      <c r="B1643" s="93" t="s">
        <v>42</v>
      </c>
      <c r="C1643" s="49" t="s">
        <v>46</v>
      </c>
      <c r="D1643" s="45"/>
      <c r="E1643" s="45"/>
      <c r="F1643" s="45"/>
      <c r="G1643" s="45" t="e">
        <f t="shared" ref="G1643:O1643" si="845">(F1594-G1595)/F1594</f>
        <v>#VALUE!</v>
      </c>
      <c r="H1643" s="45" t="e">
        <f t="shared" si="845"/>
        <v>#VALUE!</v>
      </c>
      <c r="I1643" s="45" t="e">
        <f t="shared" si="845"/>
        <v>#VALUE!</v>
      </c>
      <c r="J1643" s="45" t="e">
        <f t="shared" si="845"/>
        <v>#VALUE!</v>
      </c>
      <c r="K1643" s="45" t="e">
        <f t="shared" si="845"/>
        <v>#VALUE!</v>
      </c>
      <c r="L1643" s="45" t="e">
        <f t="shared" si="845"/>
        <v>#VALUE!</v>
      </c>
      <c r="M1643" s="45" t="e">
        <f t="shared" si="845"/>
        <v>#VALUE!</v>
      </c>
      <c r="N1643" s="45">
        <f t="shared" si="845"/>
        <v>0</v>
      </c>
      <c r="O1643" s="45">
        <f t="shared" si="845"/>
        <v>0</v>
      </c>
      <c r="P1643" s="45"/>
      <c r="Q1643" s="45"/>
      <c r="R1643" s="45"/>
      <c r="S1643" s="45"/>
      <c r="T1643" s="96" t="s">
        <v>46</v>
      </c>
      <c r="U1643" s="44"/>
    </row>
    <row r="1644" spans="1:21" ht="18" thickBot="1" x14ac:dyDescent="0.25">
      <c r="A1644" s="78">
        <v>5</v>
      </c>
      <c r="B1644" s="93" t="s">
        <v>42</v>
      </c>
      <c r="C1644" s="49" t="s">
        <v>46</v>
      </c>
      <c r="D1644" s="45"/>
      <c r="E1644" s="45"/>
      <c r="F1644" s="45"/>
      <c r="G1644" s="45"/>
      <c r="H1644" s="45" t="e">
        <f>(G1595-H1596)/G1595</f>
        <v>#VALUE!</v>
      </c>
      <c r="I1644" s="45" t="e">
        <f>(H1595-I1596)/H1595</f>
        <v>#VALUE!</v>
      </c>
      <c r="J1644" s="45" t="e">
        <f t="shared" ref="J1644:L1644" si="846">(I1595-J1596)/I1595</f>
        <v>#VALUE!</v>
      </c>
      <c r="K1644" s="45" t="e">
        <f t="shared" si="846"/>
        <v>#VALUE!</v>
      </c>
      <c r="L1644" s="45" t="e">
        <f t="shared" si="846"/>
        <v>#VALUE!</v>
      </c>
      <c r="M1644" s="45" t="e">
        <f>(L1595-M1596)/L1595</f>
        <v>#VALUE!</v>
      </c>
      <c r="N1644" s="45">
        <f>(M1595-N1596)/M1595</f>
        <v>0</v>
      </c>
      <c r="O1644" s="45">
        <f>(N1595-O1596)/N1595</f>
        <v>0.27272727272727271</v>
      </c>
      <c r="P1644" s="45">
        <f>(O1595-P1596)/O1595</f>
        <v>-0.25</v>
      </c>
      <c r="Q1644" s="45"/>
      <c r="R1644" s="45"/>
      <c r="S1644" s="45"/>
      <c r="T1644" s="96" t="s">
        <v>46</v>
      </c>
      <c r="U1644" s="44"/>
    </row>
    <row r="1645" spans="1:21" ht="18" thickBot="1" x14ac:dyDescent="0.25">
      <c r="A1645" s="78">
        <v>6</v>
      </c>
      <c r="B1645" s="93" t="s">
        <v>42</v>
      </c>
      <c r="C1645" s="49" t="s">
        <v>46</v>
      </c>
      <c r="D1645" s="45"/>
      <c r="E1645" s="45"/>
      <c r="F1645" s="45"/>
      <c r="G1645" s="45"/>
      <c r="H1645" s="45"/>
      <c r="I1645" s="45" t="e">
        <f>(H1596-I1597)/H1596</f>
        <v>#VALUE!</v>
      </c>
      <c r="J1645" s="45" t="e">
        <f>(I1596-J1597)/I1596</f>
        <v>#VALUE!</v>
      </c>
      <c r="K1645" s="45" t="s">
        <v>12</v>
      </c>
      <c r="L1645" s="45" t="e">
        <f>(K1596-L1597)/K1596</f>
        <v>#VALUE!</v>
      </c>
      <c r="M1645" s="45" t="e">
        <f t="shared" ref="M1645:T1647" si="847">(L1596-M1597)/L1596</f>
        <v>#VALUE!</v>
      </c>
      <c r="N1645" s="45">
        <f t="shared" si="847"/>
        <v>0.16666666666666666</v>
      </c>
      <c r="O1645" s="45">
        <f t="shared" si="847"/>
        <v>0</v>
      </c>
      <c r="P1645" s="45">
        <f t="shared" si="847"/>
        <v>0.25</v>
      </c>
      <c r="Q1645" s="45">
        <f t="shared" si="847"/>
        <v>0</v>
      </c>
      <c r="R1645" s="45" t="e">
        <f t="shared" si="847"/>
        <v>#DIV/0!</v>
      </c>
      <c r="S1645" s="45" t="e">
        <f t="shared" si="847"/>
        <v>#DIV/0!</v>
      </c>
      <c r="T1645" s="96" t="e">
        <f t="shared" si="847"/>
        <v>#VALUE!</v>
      </c>
      <c r="U1645" s="44">
        <f>AVERAGE(N1645:Q1645)</f>
        <v>0.10416666666666666</v>
      </c>
    </row>
    <row r="1646" spans="1:21" ht="18" thickBot="1" x14ac:dyDescent="0.25">
      <c r="A1646" s="78">
        <v>7</v>
      </c>
      <c r="B1646" s="93" t="s">
        <v>42</v>
      </c>
      <c r="C1646" s="49" t="s">
        <v>46</v>
      </c>
      <c r="D1646" s="45"/>
      <c r="E1646" s="45"/>
      <c r="F1646" s="45"/>
      <c r="G1646" s="45"/>
      <c r="H1646" s="45"/>
      <c r="I1646" s="45"/>
      <c r="J1646" s="45"/>
      <c r="K1646" s="45"/>
      <c r="L1646" s="45"/>
      <c r="M1646" s="45"/>
      <c r="N1646" s="45">
        <f t="shared" ref="N1646:T1646" si="848">(M1597-N1598)/M1597</f>
        <v>1</v>
      </c>
      <c r="O1646" s="45">
        <f t="shared" si="848"/>
        <v>1</v>
      </c>
      <c r="P1646" s="45">
        <f t="shared" si="848"/>
        <v>0.75</v>
      </c>
      <c r="Q1646" s="45">
        <f t="shared" si="848"/>
        <v>0</v>
      </c>
      <c r="R1646" s="45">
        <f t="shared" si="848"/>
        <v>1</v>
      </c>
      <c r="S1646" s="45" t="e">
        <f t="shared" si="848"/>
        <v>#DIV/0!</v>
      </c>
      <c r="T1646" s="96" t="e">
        <f t="shared" si="848"/>
        <v>#VALUE!</v>
      </c>
      <c r="U1646" s="44">
        <f>AVERAGE(N1646:Q1646)</f>
        <v>0.6875</v>
      </c>
    </row>
    <row r="1647" spans="1:21" ht="18" thickBot="1" x14ac:dyDescent="0.25">
      <c r="A1647" s="78">
        <v>8</v>
      </c>
      <c r="B1647" s="93" t="s">
        <v>42</v>
      </c>
      <c r="C1647" s="49" t="s">
        <v>46</v>
      </c>
      <c r="D1647" s="49" t="s">
        <v>46</v>
      </c>
      <c r="E1647" s="49" t="s">
        <v>46</v>
      </c>
      <c r="F1647" s="45" t="s">
        <v>46</v>
      </c>
      <c r="G1647" s="45" t="s">
        <v>46</v>
      </c>
      <c r="H1647" s="45" t="s">
        <v>46</v>
      </c>
      <c r="I1647" s="45" t="s">
        <v>46</v>
      </c>
      <c r="J1647" s="45" t="s">
        <v>46</v>
      </c>
      <c r="K1647" s="45" t="s">
        <v>46</v>
      </c>
      <c r="L1647" s="45"/>
      <c r="M1647" s="45" t="s">
        <v>46</v>
      </c>
      <c r="N1647" s="45" t="s">
        <v>46</v>
      </c>
      <c r="O1647" s="45" t="s">
        <v>46</v>
      </c>
      <c r="P1647" s="45" t="s">
        <v>46</v>
      </c>
      <c r="Q1647" s="45">
        <f t="shared" si="847"/>
        <v>1</v>
      </c>
      <c r="R1647" s="45">
        <f t="shared" si="847"/>
        <v>1</v>
      </c>
      <c r="S1647" s="45" t="e">
        <f t="shared" si="847"/>
        <v>#DIV/0!</v>
      </c>
      <c r="T1647" s="96" t="e">
        <f t="shared" si="847"/>
        <v>#VALUE!</v>
      </c>
      <c r="U1647" s="44" t="e">
        <f>Q1647:R1647</f>
        <v>#VALUE!</v>
      </c>
    </row>
    <row r="1648" spans="1:21" ht="18" thickBot="1" x14ac:dyDescent="0.25">
      <c r="A1648" s="78">
        <v>9</v>
      </c>
      <c r="B1648" s="93" t="s">
        <v>42</v>
      </c>
      <c r="C1648" s="49" t="s">
        <v>46</v>
      </c>
      <c r="D1648" s="49" t="s">
        <v>46</v>
      </c>
      <c r="E1648" s="49" t="s">
        <v>46</v>
      </c>
      <c r="F1648" s="45" t="s">
        <v>46</v>
      </c>
      <c r="G1648" s="45" t="s">
        <v>46</v>
      </c>
      <c r="H1648" s="45" t="s">
        <v>46</v>
      </c>
      <c r="I1648" s="45" t="s">
        <v>46</v>
      </c>
      <c r="J1648" s="45" t="s">
        <v>46</v>
      </c>
      <c r="K1648" s="45" t="s">
        <v>46</v>
      </c>
      <c r="L1648" s="45"/>
      <c r="M1648" s="45" t="s">
        <v>46</v>
      </c>
      <c r="N1648" s="45" t="s">
        <v>46</v>
      </c>
      <c r="O1648" s="45" t="s">
        <v>46</v>
      </c>
      <c r="P1648" s="45" t="s">
        <v>46</v>
      </c>
      <c r="Q1648" s="45" t="s">
        <v>46</v>
      </c>
      <c r="R1648" s="45" t="s">
        <v>46</v>
      </c>
      <c r="S1648" s="45" t="s">
        <v>46</v>
      </c>
      <c r="T1648" s="96" t="s">
        <v>46</v>
      </c>
      <c r="U1648" s="44" t="s">
        <v>46</v>
      </c>
    </row>
    <row r="1649" spans="1:21" ht="18" thickBot="1" x14ac:dyDescent="0.25">
      <c r="A1649" s="78">
        <v>10</v>
      </c>
      <c r="B1649" s="93" t="s">
        <v>42</v>
      </c>
      <c r="C1649" s="49" t="s">
        <v>46</v>
      </c>
      <c r="D1649" s="49" t="s">
        <v>46</v>
      </c>
      <c r="E1649" s="49" t="s">
        <v>46</v>
      </c>
      <c r="F1649" s="45" t="s">
        <v>46</v>
      </c>
      <c r="G1649" s="45" t="s">
        <v>46</v>
      </c>
      <c r="H1649" s="45" t="s">
        <v>46</v>
      </c>
      <c r="I1649" s="45" t="s">
        <v>46</v>
      </c>
      <c r="J1649" s="45" t="s">
        <v>46</v>
      </c>
      <c r="K1649" s="45" t="s">
        <v>46</v>
      </c>
      <c r="L1649" s="45"/>
      <c r="M1649" s="45" t="s">
        <v>46</v>
      </c>
      <c r="N1649" s="45" t="s">
        <v>46</v>
      </c>
      <c r="O1649" s="45" t="s">
        <v>46</v>
      </c>
      <c r="P1649" s="45" t="s">
        <v>46</v>
      </c>
      <c r="Q1649" s="45" t="s">
        <v>46</v>
      </c>
      <c r="R1649" s="45" t="s">
        <v>46</v>
      </c>
      <c r="S1649" s="45" t="s">
        <v>46</v>
      </c>
      <c r="T1649" s="96" t="s">
        <v>46</v>
      </c>
      <c r="U1649" s="44" t="s">
        <v>46</v>
      </c>
    </row>
    <row r="1650" spans="1:21" ht="18" thickBot="1" x14ac:dyDescent="0.25">
      <c r="A1650" s="78">
        <v>11</v>
      </c>
      <c r="B1650" s="93" t="s">
        <v>42</v>
      </c>
      <c r="C1650" s="49" t="s">
        <v>46</v>
      </c>
      <c r="D1650" s="49" t="s">
        <v>46</v>
      </c>
      <c r="E1650" s="49" t="s">
        <v>46</v>
      </c>
      <c r="F1650" s="49" t="s">
        <v>46</v>
      </c>
      <c r="G1650" s="96" t="s">
        <v>46</v>
      </c>
      <c r="H1650" s="96" t="s">
        <v>46</v>
      </c>
      <c r="I1650" s="96" t="s">
        <v>46</v>
      </c>
      <c r="J1650" s="96" t="s">
        <v>46</v>
      </c>
      <c r="K1650" s="96" t="s">
        <v>46</v>
      </c>
      <c r="L1650" s="96"/>
      <c r="M1650" s="96" t="s">
        <v>46</v>
      </c>
      <c r="N1650" s="96" t="s">
        <v>46</v>
      </c>
      <c r="O1650" s="96" t="s">
        <v>46</v>
      </c>
      <c r="P1650" s="96" t="s">
        <v>46</v>
      </c>
      <c r="Q1650" s="96" t="s">
        <v>46</v>
      </c>
      <c r="R1650" s="96" t="s">
        <v>46</v>
      </c>
      <c r="S1650" s="96" t="s">
        <v>46</v>
      </c>
      <c r="T1650" s="96" t="s">
        <v>46</v>
      </c>
      <c r="U1650" s="97" t="s">
        <v>46</v>
      </c>
    </row>
    <row r="1651" spans="1:21" ht="18" thickBot="1" x14ac:dyDescent="0.25">
      <c r="A1651" s="78">
        <v>12</v>
      </c>
      <c r="B1651" s="93" t="s">
        <v>42</v>
      </c>
      <c r="C1651" s="49" t="s">
        <v>46</v>
      </c>
      <c r="D1651" s="49" t="s">
        <v>46</v>
      </c>
      <c r="E1651" s="49" t="s">
        <v>46</v>
      </c>
      <c r="F1651" s="49" t="s">
        <v>46</v>
      </c>
      <c r="G1651" s="96" t="s">
        <v>46</v>
      </c>
      <c r="H1651" s="96" t="s">
        <v>46</v>
      </c>
      <c r="I1651" s="96" t="s">
        <v>46</v>
      </c>
      <c r="J1651" s="96" t="s">
        <v>46</v>
      </c>
      <c r="K1651" s="96" t="s">
        <v>46</v>
      </c>
      <c r="L1651" s="96"/>
      <c r="M1651" s="96" t="s">
        <v>46</v>
      </c>
      <c r="N1651" s="96" t="s">
        <v>46</v>
      </c>
      <c r="O1651" s="96" t="s">
        <v>46</v>
      </c>
      <c r="P1651" s="96" t="s">
        <v>46</v>
      </c>
      <c r="Q1651" s="96" t="s">
        <v>46</v>
      </c>
      <c r="R1651" s="96" t="s">
        <v>46</v>
      </c>
      <c r="S1651" s="96" t="s">
        <v>46</v>
      </c>
      <c r="T1651" s="96" t="s">
        <v>46</v>
      </c>
      <c r="U1651" s="97" t="s">
        <v>46</v>
      </c>
    </row>
    <row r="1652" spans="1:21" ht="18" thickBot="1" x14ac:dyDescent="0.25">
      <c r="A1652" s="47" t="s">
        <v>47</v>
      </c>
      <c r="B1652" s="48" t="s">
        <v>57</v>
      </c>
      <c r="C1652" s="75" t="s">
        <v>46</v>
      </c>
      <c r="D1652" s="75" t="s">
        <v>46</v>
      </c>
      <c r="E1652" s="75" t="s">
        <v>46</v>
      </c>
      <c r="F1652" s="75" t="s">
        <v>46</v>
      </c>
      <c r="G1652" s="75" t="s">
        <v>46</v>
      </c>
      <c r="H1652" s="75" t="s">
        <v>46</v>
      </c>
      <c r="I1652" s="75" t="s">
        <v>46</v>
      </c>
      <c r="J1652" s="49" t="e">
        <f>(F1592-J1596)/F1592</f>
        <v>#VALUE!</v>
      </c>
      <c r="K1652" s="49" t="s">
        <v>12</v>
      </c>
      <c r="L1652" s="49" t="s">
        <v>12</v>
      </c>
      <c r="M1652" s="49">
        <f t="shared" ref="M1652:T1652" si="849">(I1592-M1596)/I1592</f>
        <v>0.14285714285714285</v>
      </c>
      <c r="N1652" s="49" t="e">
        <f t="shared" si="849"/>
        <v>#VALUE!</v>
      </c>
      <c r="O1652" s="49" t="e">
        <f t="shared" si="849"/>
        <v>#VALUE!</v>
      </c>
      <c r="P1652" s="49" t="e">
        <f t="shared" si="849"/>
        <v>#VALUE!</v>
      </c>
      <c r="Q1652" s="49" t="e">
        <f t="shared" si="849"/>
        <v>#DIV/0!</v>
      </c>
      <c r="R1652" s="49" t="e">
        <f t="shared" si="849"/>
        <v>#DIV/0!</v>
      </c>
      <c r="S1652" s="49" t="e">
        <f t="shared" si="849"/>
        <v>#DIV/0!</v>
      </c>
      <c r="T1652" s="96" t="e">
        <f t="shared" si="849"/>
        <v>#VALUE!</v>
      </c>
      <c r="U1652" s="49">
        <v>0.1429</v>
      </c>
    </row>
    <row r="1653" spans="1:21" ht="35" thickBot="1" x14ac:dyDescent="0.25">
      <c r="A1653" s="47" t="s">
        <v>48</v>
      </c>
      <c r="B1653" s="48"/>
      <c r="C1653" s="49"/>
      <c r="D1653" s="49"/>
      <c r="E1653" s="49"/>
      <c r="F1653" s="49"/>
      <c r="G1653" s="49"/>
      <c r="H1653" s="49"/>
      <c r="I1653" s="49"/>
      <c r="J1653" s="49"/>
      <c r="K1653" s="49"/>
      <c r="L1653" s="49"/>
      <c r="M1653" s="49"/>
      <c r="N1653" s="49"/>
      <c r="O1653" s="49"/>
      <c r="P1653" s="49"/>
      <c r="Q1653" s="49"/>
      <c r="R1653" s="49"/>
      <c r="S1653" s="49"/>
      <c r="T1653" s="96"/>
      <c r="U1653" s="50"/>
    </row>
    <row r="1654" spans="1:21" ht="18" thickBot="1" x14ac:dyDescent="0.25">
      <c r="A1654" s="47" t="s">
        <v>54</v>
      </c>
      <c r="B1654" s="48" t="s">
        <v>57</v>
      </c>
      <c r="C1654" s="75" t="s">
        <v>46</v>
      </c>
      <c r="D1654" s="75" t="s">
        <v>46</v>
      </c>
      <c r="E1654" s="75" t="s">
        <v>46</v>
      </c>
      <c r="F1654" s="75" t="s">
        <v>46</v>
      </c>
      <c r="G1654" s="75" t="s">
        <v>46</v>
      </c>
      <c r="H1654" s="75" t="s">
        <v>46</v>
      </c>
      <c r="I1654" s="75" t="s">
        <v>46</v>
      </c>
      <c r="J1654" s="52" t="s">
        <v>46</v>
      </c>
      <c r="K1654" s="52" t="s">
        <v>46</v>
      </c>
      <c r="L1654" s="52" t="s">
        <v>46</v>
      </c>
      <c r="M1654" s="75" t="s">
        <v>46</v>
      </c>
      <c r="N1654" s="75" t="s">
        <v>46</v>
      </c>
      <c r="O1654" s="75" t="s">
        <v>46</v>
      </c>
      <c r="P1654" s="75" t="s">
        <v>46</v>
      </c>
      <c r="Q1654" s="75" t="s">
        <v>46</v>
      </c>
      <c r="R1654" s="75" t="s">
        <v>46</v>
      </c>
      <c r="S1654" s="75" t="s">
        <v>46</v>
      </c>
      <c r="T1654" s="106" t="s">
        <v>46</v>
      </c>
      <c r="U1654" s="49" t="s">
        <v>46</v>
      </c>
    </row>
    <row r="1655" spans="1:21" ht="35" thickBot="1" x14ac:dyDescent="0.25">
      <c r="A1655" s="51" t="s">
        <v>50</v>
      </c>
      <c r="B1655" s="52"/>
      <c r="C1655" s="52"/>
      <c r="D1655" s="52"/>
      <c r="E1655" s="52"/>
      <c r="F1655" s="52"/>
      <c r="G1655" s="52"/>
      <c r="H1655" s="52"/>
      <c r="I1655" s="52"/>
      <c r="J1655" s="49"/>
      <c r="K1655" s="49"/>
      <c r="L1655" s="49"/>
      <c r="M1655" s="52"/>
      <c r="N1655" s="52"/>
      <c r="O1655" s="52"/>
      <c r="P1655" s="52"/>
      <c r="Q1655" s="52"/>
      <c r="R1655" s="52"/>
      <c r="S1655" s="52"/>
      <c r="T1655" s="107"/>
      <c r="U1655" s="49"/>
    </row>
    <row r="1657" spans="1:21" ht="16" x14ac:dyDescent="0.2">
      <c r="A1657" s="140" t="s">
        <v>158</v>
      </c>
      <c r="B1657" s="141"/>
      <c r="C1657" s="141"/>
      <c r="D1657" s="141"/>
      <c r="E1657" s="141"/>
      <c r="F1657" s="141"/>
      <c r="G1657" s="141"/>
      <c r="H1657" s="142"/>
      <c r="I1657" s="141"/>
      <c r="J1657" s="141"/>
      <c r="K1657" s="141"/>
      <c r="L1657" s="141"/>
      <c r="M1657" s="142"/>
    </row>
    <row r="1658" spans="1:21" ht="17" thickBot="1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</row>
    <row r="1659" spans="1:21" ht="18" thickBot="1" x14ac:dyDescent="0.25">
      <c r="A1659" s="54"/>
      <c r="B1659" s="54" t="s">
        <v>0</v>
      </c>
      <c r="C1659" s="54" t="s">
        <v>1</v>
      </c>
      <c r="D1659" s="54" t="s">
        <v>2</v>
      </c>
      <c r="E1659" s="54" t="s">
        <v>3</v>
      </c>
      <c r="F1659" s="54" t="s">
        <v>4</v>
      </c>
      <c r="G1659" s="54" t="s">
        <v>5</v>
      </c>
      <c r="H1659" s="54" t="s">
        <v>6</v>
      </c>
      <c r="I1659" s="54" t="s">
        <v>7</v>
      </c>
      <c r="J1659" s="54" t="s">
        <v>8</v>
      </c>
      <c r="K1659" s="54" t="s">
        <v>9</v>
      </c>
      <c r="L1659" s="54" t="s">
        <v>10</v>
      </c>
      <c r="M1659" s="54" t="s">
        <v>66</v>
      </c>
      <c r="N1659" s="54" t="s">
        <v>75</v>
      </c>
      <c r="O1659" s="54" t="s">
        <v>76</v>
      </c>
      <c r="P1659" s="54" t="s">
        <v>77</v>
      </c>
      <c r="Q1659" s="54" t="s">
        <v>78</v>
      </c>
      <c r="R1659" s="54" t="s">
        <v>79</v>
      </c>
      <c r="S1659" s="54" t="s">
        <v>81</v>
      </c>
      <c r="T1659" s="54" t="s">
        <v>87</v>
      </c>
    </row>
    <row r="1660" spans="1:21" ht="18" thickBot="1" x14ac:dyDescent="0.25">
      <c r="A1660" s="38" t="s">
        <v>11</v>
      </c>
      <c r="B1660" s="147">
        <v>18</v>
      </c>
      <c r="C1660" s="147">
        <v>12</v>
      </c>
      <c r="D1660" s="147">
        <v>14</v>
      </c>
      <c r="E1660" s="147">
        <v>22</v>
      </c>
      <c r="F1660" s="156">
        <v>22</v>
      </c>
      <c r="G1660" s="156">
        <v>22</v>
      </c>
      <c r="H1660" s="156">
        <v>22</v>
      </c>
      <c r="I1660" s="156">
        <v>21</v>
      </c>
      <c r="J1660" s="156">
        <v>21</v>
      </c>
      <c r="K1660" s="156">
        <v>20</v>
      </c>
      <c r="L1660" s="156">
        <v>25</v>
      </c>
      <c r="M1660" s="156">
        <v>19</v>
      </c>
      <c r="N1660" s="156">
        <v>29</v>
      </c>
      <c r="O1660" s="156">
        <v>27</v>
      </c>
      <c r="P1660" s="156">
        <v>35</v>
      </c>
      <c r="Q1660" s="156">
        <v>28</v>
      </c>
      <c r="R1660" s="156">
        <v>18</v>
      </c>
      <c r="S1660" s="156">
        <v>20</v>
      </c>
      <c r="T1660" s="185">
        <v>18</v>
      </c>
    </row>
    <row r="1661" spans="1:21" ht="17" thickBot="1" x14ac:dyDescent="0.25">
      <c r="A1661" s="38">
        <v>1</v>
      </c>
      <c r="B1661" s="147">
        <v>18</v>
      </c>
      <c r="C1661" s="147">
        <v>20</v>
      </c>
      <c r="D1661" s="147">
        <v>14</v>
      </c>
      <c r="E1661" s="147">
        <v>15</v>
      </c>
      <c r="F1661" s="156">
        <v>21</v>
      </c>
      <c r="G1661" s="156">
        <v>22</v>
      </c>
      <c r="H1661" s="156">
        <v>23</v>
      </c>
      <c r="I1661" s="156">
        <v>20</v>
      </c>
      <c r="J1661" s="156">
        <v>20</v>
      </c>
      <c r="K1661" s="156">
        <v>21</v>
      </c>
      <c r="L1661" s="156">
        <v>24</v>
      </c>
      <c r="M1661" s="156">
        <v>24</v>
      </c>
      <c r="N1661" s="187">
        <v>22</v>
      </c>
      <c r="O1661" s="187">
        <v>30</v>
      </c>
      <c r="P1661" s="187">
        <v>23</v>
      </c>
      <c r="Q1661" s="187">
        <v>34</v>
      </c>
      <c r="R1661" s="187">
        <v>25</v>
      </c>
      <c r="S1661" s="187">
        <v>19</v>
      </c>
      <c r="T1661" s="195">
        <v>18</v>
      </c>
    </row>
    <row r="1662" spans="1:21" ht="17" thickBot="1" x14ac:dyDescent="0.25">
      <c r="A1662" s="38">
        <v>2</v>
      </c>
      <c r="B1662" s="147">
        <v>17</v>
      </c>
      <c r="C1662" s="147">
        <v>15</v>
      </c>
      <c r="D1662" s="147">
        <v>20</v>
      </c>
      <c r="E1662" s="147">
        <v>11</v>
      </c>
      <c r="F1662" s="156">
        <v>16</v>
      </c>
      <c r="G1662" s="156">
        <v>23</v>
      </c>
      <c r="H1662" s="156">
        <v>20</v>
      </c>
      <c r="I1662" s="156">
        <v>20</v>
      </c>
      <c r="J1662" s="156">
        <v>17</v>
      </c>
      <c r="K1662" s="156">
        <v>18</v>
      </c>
      <c r="L1662" s="156">
        <v>24</v>
      </c>
      <c r="M1662" s="156">
        <v>21</v>
      </c>
      <c r="N1662" s="187">
        <v>19</v>
      </c>
      <c r="O1662" s="187">
        <v>23</v>
      </c>
      <c r="P1662" s="187">
        <v>26</v>
      </c>
      <c r="Q1662" s="187">
        <v>22</v>
      </c>
      <c r="R1662" s="187">
        <v>35</v>
      </c>
      <c r="S1662" s="187">
        <v>23</v>
      </c>
      <c r="T1662" s="195">
        <v>17</v>
      </c>
    </row>
    <row r="1663" spans="1:21" ht="17" thickBot="1" x14ac:dyDescent="0.25">
      <c r="A1663" s="38">
        <v>3</v>
      </c>
      <c r="B1663" s="147">
        <v>20</v>
      </c>
      <c r="C1663" s="147">
        <v>12</v>
      </c>
      <c r="D1663" s="147">
        <v>10</v>
      </c>
      <c r="E1663" s="147">
        <v>14</v>
      </c>
      <c r="F1663" s="156">
        <v>10</v>
      </c>
      <c r="G1663" s="156">
        <v>17</v>
      </c>
      <c r="H1663" s="156">
        <v>17</v>
      </c>
      <c r="I1663" s="156">
        <v>16</v>
      </c>
      <c r="J1663" s="156">
        <v>14</v>
      </c>
      <c r="K1663" s="156">
        <v>15</v>
      </c>
      <c r="L1663" s="156">
        <v>17</v>
      </c>
      <c r="M1663" s="156">
        <v>23</v>
      </c>
      <c r="N1663" s="187">
        <v>20</v>
      </c>
      <c r="O1663" s="187">
        <v>19</v>
      </c>
      <c r="P1663" s="187">
        <v>23</v>
      </c>
      <c r="Q1663" s="187">
        <v>22</v>
      </c>
      <c r="R1663" s="187">
        <v>18</v>
      </c>
      <c r="S1663" s="187">
        <v>30</v>
      </c>
      <c r="T1663" s="195">
        <v>23</v>
      </c>
    </row>
    <row r="1664" spans="1:21" ht="17" thickBot="1" x14ac:dyDescent="0.25">
      <c r="A1664" s="38">
        <v>4</v>
      </c>
      <c r="B1664" s="147">
        <v>13</v>
      </c>
      <c r="C1664" s="147">
        <v>16</v>
      </c>
      <c r="D1664" s="147">
        <v>14</v>
      </c>
      <c r="E1664" s="147">
        <v>10</v>
      </c>
      <c r="F1664" s="156">
        <v>11</v>
      </c>
      <c r="G1664" s="156">
        <v>10</v>
      </c>
      <c r="H1664" s="156">
        <v>14</v>
      </c>
      <c r="I1664" s="156">
        <v>16</v>
      </c>
      <c r="J1664" s="156">
        <v>16</v>
      </c>
      <c r="K1664" s="156">
        <v>11</v>
      </c>
      <c r="L1664" s="156">
        <v>17</v>
      </c>
      <c r="M1664" s="156">
        <v>15</v>
      </c>
      <c r="N1664" s="187">
        <v>22</v>
      </c>
      <c r="O1664" s="187">
        <v>20</v>
      </c>
      <c r="P1664" s="187">
        <v>16</v>
      </c>
      <c r="Q1664" s="187">
        <v>20</v>
      </c>
      <c r="R1664" s="187">
        <v>22</v>
      </c>
      <c r="S1664" s="187">
        <v>16</v>
      </c>
      <c r="T1664" s="195">
        <v>27</v>
      </c>
    </row>
    <row r="1665" spans="1:20" ht="17" thickBot="1" x14ac:dyDescent="0.25">
      <c r="A1665" s="38">
        <v>5</v>
      </c>
      <c r="B1665" s="147">
        <v>15</v>
      </c>
      <c r="C1665" s="147">
        <v>13</v>
      </c>
      <c r="D1665" s="147">
        <v>15</v>
      </c>
      <c r="E1665" s="147">
        <v>11</v>
      </c>
      <c r="F1665" s="147" t="s">
        <v>65</v>
      </c>
      <c r="G1665" s="156">
        <v>11</v>
      </c>
      <c r="H1665" s="147" t="s">
        <v>65</v>
      </c>
      <c r="I1665" s="156">
        <v>11</v>
      </c>
      <c r="J1665" s="156">
        <v>16</v>
      </c>
      <c r="K1665" s="156">
        <v>15</v>
      </c>
      <c r="L1665" s="156">
        <v>10</v>
      </c>
      <c r="M1665" s="156">
        <v>15</v>
      </c>
      <c r="N1665" s="187">
        <v>14</v>
      </c>
      <c r="O1665" s="187">
        <v>20</v>
      </c>
      <c r="P1665" s="187">
        <v>19</v>
      </c>
      <c r="Q1665" s="187">
        <v>15</v>
      </c>
      <c r="R1665" s="187">
        <v>21</v>
      </c>
      <c r="S1665" s="187">
        <v>20</v>
      </c>
      <c r="T1665" s="195">
        <v>15</v>
      </c>
    </row>
    <row r="1666" spans="1:20" ht="17" thickBot="1" x14ac:dyDescent="0.25">
      <c r="A1666" s="38">
        <v>6</v>
      </c>
      <c r="B1666" s="147">
        <v>17</v>
      </c>
      <c r="C1666" s="147">
        <v>14</v>
      </c>
      <c r="D1666" s="147" t="s">
        <v>65</v>
      </c>
      <c r="E1666" s="147">
        <v>15</v>
      </c>
      <c r="F1666" s="156">
        <v>12</v>
      </c>
      <c r="G1666" s="147" t="s">
        <v>65</v>
      </c>
      <c r="H1666" s="156">
        <v>11</v>
      </c>
      <c r="I1666" s="147" t="s">
        <v>65</v>
      </c>
      <c r="J1666" s="156">
        <v>10</v>
      </c>
      <c r="K1666" s="156">
        <v>15</v>
      </c>
      <c r="L1666" s="156">
        <v>14</v>
      </c>
      <c r="M1666" s="156">
        <v>9</v>
      </c>
      <c r="N1666" s="187">
        <v>15</v>
      </c>
      <c r="O1666" s="187">
        <v>14</v>
      </c>
      <c r="P1666" s="187">
        <v>18</v>
      </c>
      <c r="Q1666" s="187">
        <v>17</v>
      </c>
      <c r="R1666" s="187">
        <v>14</v>
      </c>
      <c r="S1666" s="187">
        <v>19</v>
      </c>
      <c r="T1666" s="195">
        <v>18</v>
      </c>
    </row>
    <row r="1667" spans="1:20" ht="17" thickBot="1" x14ac:dyDescent="0.25">
      <c r="A1667" s="38">
        <v>7</v>
      </c>
      <c r="B1667" s="147">
        <v>10</v>
      </c>
      <c r="C1667" s="147">
        <v>16</v>
      </c>
      <c r="D1667" s="147">
        <v>11</v>
      </c>
      <c r="E1667" s="147" t="s">
        <v>65</v>
      </c>
      <c r="F1667" s="156">
        <v>12</v>
      </c>
      <c r="G1667" s="156">
        <v>10</v>
      </c>
      <c r="H1667" s="147" t="s">
        <v>65</v>
      </c>
      <c r="I1667" s="156">
        <v>11</v>
      </c>
      <c r="J1667" s="147" t="s">
        <v>65</v>
      </c>
      <c r="K1667" s="147" t="s">
        <v>65</v>
      </c>
      <c r="L1667" s="156">
        <v>13</v>
      </c>
      <c r="M1667" s="156">
        <v>13</v>
      </c>
      <c r="N1667" s="187">
        <v>10</v>
      </c>
      <c r="O1667" s="187">
        <v>15</v>
      </c>
      <c r="P1667" s="187">
        <v>12</v>
      </c>
      <c r="Q1667" s="187">
        <v>17</v>
      </c>
      <c r="R1667" s="187">
        <v>18</v>
      </c>
      <c r="S1667" s="187">
        <v>13</v>
      </c>
      <c r="T1667" s="195">
        <v>17</v>
      </c>
    </row>
    <row r="1668" spans="1:20" ht="17" thickBot="1" x14ac:dyDescent="0.25">
      <c r="A1668" s="38">
        <v>8</v>
      </c>
      <c r="B1668" s="147" t="s">
        <v>65</v>
      </c>
      <c r="C1668" s="147">
        <v>10</v>
      </c>
      <c r="D1668" s="147">
        <v>16</v>
      </c>
      <c r="E1668" s="147">
        <v>11</v>
      </c>
      <c r="F1668" s="147" t="s">
        <v>65</v>
      </c>
      <c r="G1668" s="147" t="s">
        <v>65</v>
      </c>
      <c r="H1668" s="156">
        <v>10</v>
      </c>
      <c r="I1668" s="147" t="s">
        <v>65</v>
      </c>
      <c r="J1668" s="147" t="s">
        <v>65</v>
      </c>
      <c r="K1668" s="147" t="s">
        <v>65</v>
      </c>
      <c r="L1668" s="147" t="s">
        <v>65</v>
      </c>
      <c r="M1668" s="147">
        <v>11</v>
      </c>
      <c r="N1668" s="187">
        <v>12</v>
      </c>
      <c r="O1668" s="187">
        <v>11</v>
      </c>
      <c r="P1668" s="187">
        <v>14</v>
      </c>
      <c r="Q1668" s="187">
        <v>13</v>
      </c>
      <c r="R1668" s="187">
        <v>16</v>
      </c>
      <c r="S1668" s="187">
        <v>16</v>
      </c>
      <c r="T1668" s="195">
        <v>12</v>
      </c>
    </row>
    <row r="1669" spans="1:20" ht="18" thickBot="1" x14ac:dyDescent="0.25">
      <c r="A1669" s="38">
        <v>9</v>
      </c>
      <c r="B1669" s="147" t="s">
        <v>65</v>
      </c>
      <c r="C1669" s="147" t="s">
        <v>65</v>
      </c>
      <c r="D1669" s="147" t="s">
        <v>65</v>
      </c>
      <c r="E1669" s="147">
        <v>15</v>
      </c>
      <c r="F1669" s="156">
        <v>11</v>
      </c>
      <c r="G1669" s="147" t="s">
        <v>65</v>
      </c>
      <c r="H1669" s="156">
        <v>11</v>
      </c>
      <c r="I1669" s="147" t="s">
        <v>65</v>
      </c>
      <c r="J1669" s="147" t="s">
        <v>65</v>
      </c>
      <c r="K1669" s="156">
        <v>10</v>
      </c>
      <c r="L1669" s="156" t="s">
        <v>12</v>
      </c>
      <c r="M1669" s="156" t="s">
        <v>46</v>
      </c>
      <c r="N1669" s="187">
        <v>11</v>
      </c>
      <c r="O1669" s="187">
        <v>11</v>
      </c>
      <c r="P1669" s="187">
        <v>10</v>
      </c>
      <c r="Q1669" s="187">
        <v>14</v>
      </c>
      <c r="R1669" s="187">
        <v>12</v>
      </c>
      <c r="S1669" s="187">
        <v>12</v>
      </c>
      <c r="T1669" s="195">
        <v>14</v>
      </c>
    </row>
    <row r="1670" spans="1:20" ht="18" thickBot="1" x14ac:dyDescent="0.25">
      <c r="A1670" s="38">
        <v>10</v>
      </c>
      <c r="B1670" s="147">
        <v>16</v>
      </c>
      <c r="C1670" s="147" t="s">
        <v>65</v>
      </c>
      <c r="D1670" s="147" t="s">
        <v>65</v>
      </c>
      <c r="E1670" s="147" t="s">
        <v>65</v>
      </c>
      <c r="F1670" s="156">
        <v>15</v>
      </c>
      <c r="G1670" s="156">
        <v>11</v>
      </c>
      <c r="H1670" s="147" t="s">
        <v>65</v>
      </c>
      <c r="I1670" s="147" t="s">
        <v>65</v>
      </c>
      <c r="J1670" s="147" t="s">
        <v>65</v>
      </c>
      <c r="K1670" s="147" t="s">
        <v>65</v>
      </c>
      <c r="L1670" s="156">
        <v>10</v>
      </c>
      <c r="M1670" s="156" t="s">
        <v>46</v>
      </c>
      <c r="N1670" s="187">
        <v>7</v>
      </c>
      <c r="O1670" s="187">
        <v>9</v>
      </c>
      <c r="P1670" s="187">
        <v>10</v>
      </c>
      <c r="Q1670" s="187">
        <v>9</v>
      </c>
      <c r="R1670" s="187">
        <v>11</v>
      </c>
      <c r="S1670" s="187">
        <v>6</v>
      </c>
      <c r="T1670" s="195">
        <v>12</v>
      </c>
    </row>
    <row r="1671" spans="1:20" ht="17" thickBot="1" x14ac:dyDescent="0.25">
      <c r="A1671" s="38">
        <v>11</v>
      </c>
      <c r="B1671" s="147">
        <v>13</v>
      </c>
      <c r="C1671" s="147">
        <v>15</v>
      </c>
      <c r="D1671" s="147" t="s">
        <v>65</v>
      </c>
      <c r="E1671" s="147" t="s">
        <v>65</v>
      </c>
      <c r="F1671" s="147" t="s">
        <v>65</v>
      </c>
      <c r="G1671" s="156">
        <v>10</v>
      </c>
      <c r="H1671" s="156">
        <v>11</v>
      </c>
      <c r="I1671" s="147" t="s">
        <v>65</v>
      </c>
      <c r="J1671" s="147" t="s">
        <v>65</v>
      </c>
      <c r="K1671" s="147" t="s">
        <v>65</v>
      </c>
      <c r="L1671" s="147" t="s">
        <v>65</v>
      </c>
      <c r="M1671" s="147">
        <v>9</v>
      </c>
      <c r="N1671" s="187">
        <v>5</v>
      </c>
      <c r="O1671" s="187">
        <v>7</v>
      </c>
      <c r="P1671" s="187">
        <v>10</v>
      </c>
      <c r="Q1671" s="187">
        <v>9</v>
      </c>
      <c r="R1671" s="187">
        <v>6</v>
      </c>
      <c r="S1671" s="187">
        <v>10</v>
      </c>
      <c r="T1671" s="195">
        <v>6</v>
      </c>
    </row>
    <row r="1672" spans="1:20" ht="17" thickBot="1" x14ac:dyDescent="0.25">
      <c r="A1672" s="38">
        <v>12</v>
      </c>
      <c r="B1672" s="147">
        <v>11</v>
      </c>
      <c r="C1672" s="147">
        <v>13</v>
      </c>
      <c r="D1672" s="147">
        <v>16</v>
      </c>
      <c r="E1672" s="147" t="s">
        <v>65</v>
      </c>
      <c r="F1672" s="147" t="s">
        <v>65</v>
      </c>
      <c r="G1672" s="147" t="s">
        <v>65</v>
      </c>
      <c r="H1672" s="156">
        <v>10</v>
      </c>
      <c r="I1672" s="156">
        <v>10</v>
      </c>
      <c r="J1672" s="147" t="s">
        <v>65</v>
      </c>
      <c r="K1672" s="147" t="s">
        <v>65</v>
      </c>
      <c r="L1672" s="147" t="s">
        <v>65</v>
      </c>
      <c r="M1672" s="147">
        <v>6</v>
      </c>
      <c r="N1672" s="187">
        <v>10</v>
      </c>
      <c r="O1672" s="187">
        <v>5</v>
      </c>
      <c r="P1672" s="187">
        <v>6</v>
      </c>
      <c r="Q1672" s="187">
        <v>10</v>
      </c>
      <c r="R1672" s="187">
        <v>8</v>
      </c>
      <c r="S1672" s="187">
        <v>6</v>
      </c>
      <c r="T1672" s="195">
        <v>8</v>
      </c>
    </row>
    <row r="1673" spans="1:20" ht="18" thickBot="1" x14ac:dyDescent="0.25">
      <c r="A1673" s="38" t="s">
        <v>13</v>
      </c>
      <c r="B1673" s="147"/>
      <c r="C1673" s="147"/>
      <c r="D1673" s="147"/>
      <c r="E1673" s="147"/>
      <c r="F1673" s="156"/>
      <c r="G1673" s="156"/>
      <c r="H1673" s="156"/>
      <c r="I1673" s="156"/>
      <c r="J1673" s="156"/>
      <c r="K1673" s="156"/>
      <c r="L1673" s="156"/>
      <c r="M1673" s="156"/>
      <c r="N1673" s="156"/>
      <c r="O1673" s="156"/>
      <c r="P1673" s="156"/>
      <c r="Q1673" s="156"/>
      <c r="R1673" s="156"/>
      <c r="S1673" s="156"/>
      <c r="T1673" s="185"/>
    </row>
    <row r="1674" spans="1:20" ht="18" thickBot="1" x14ac:dyDescent="0.25">
      <c r="A1674" s="60" t="s">
        <v>14</v>
      </c>
      <c r="B1674" s="159">
        <v>184</v>
      </c>
      <c r="C1674" s="159">
        <v>170</v>
      </c>
      <c r="D1674" s="159">
        <v>157</v>
      </c>
      <c r="E1674" s="159">
        <v>152</v>
      </c>
      <c r="F1674" s="159">
        <v>158</v>
      </c>
      <c r="G1674" s="159">
        <v>168</v>
      </c>
      <c r="H1674" s="159">
        <v>174</v>
      </c>
      <c r="I1674" s="159">
        <v>165</v>
      </c>
      <c r="J1674" s="159">
        <v>162</v>
      </c>
      <c r="K1674" s="159">
        <v>161</v>
      </c>
      <c r="L1674" s="159">
        <v>176</v>
      </c>
      <c r="M1674" s="159">
        <f t="shared" ref="M1674:R1674" si="850">SUM(M1660:M1672)</f>
        <v>165</v>
      </c>
      <c r="N1674" s="159">
        <f t="shared" si="850"/>
        <v>196</v>
      </c>
      <c r="O1674" s="159">
        <f t="shared" si="850"/>
        <v>211</v>
      </c>
      <c r="P1674" s="159">
        <f t="shared" si="850"/>
        <v>222</v>
      </c>
      <c r="Q1674" s="159">
        <f t="shared" si="850"/>
        <v>230</v>
      </c>
      <c r="R1674" s="159">
        <f t="shared" si="850"/>
        <v>224</v>
      </c>
      <c r="S1674" s="159">
        <f t="shared" ref="S1674:T1674" si="851">SUM(S1660:S1672)</f>
        <v>210</v>
      </c>
      <c r="T1674" s="162">
        <f t="shared" si="851"/>
        <v>205</v>
      </c>
    </row>
    <row r="1675" spans="1:20" ht="35" thickBot="1" x14ac:dyDescent="0.25">
      <c r="A1675" s="60" t="s">
        <v>51</v>
      </c>
      <c r="B1675" s="149"/>
      <c r="C1675" s="160">
        <f>((C1674-B1674)/B1674)</f>
        <v>-7.6086956521739135E-2</v>
      </c>
      <c r="D1675" s="160">
        <f>((D1674-C1674)/C1674)</f>
        <v>-7.6470588235294124E-2</v>
      </c>
      <c r="E1675" s="160">
        <f>((E1674-D1674)/D1674)</f>
        <v>-3.1847133757961783E-2</v>
      </c>
      <c r="F1675" s="160">
        <f>((F1674-E1674)/E1674)</f>
        <v>3.9473684210526314E-2</v>
      </c>
      <c r="G1675" s="160">
        <f t="shared" ref="G1675:T1675" si="852">((G1674-F1674)/F1674)</f>
        <v>6.3291139240506333E-2</v>
      </c>
      <c r="H1675" s="160">
        <f t="shared" si="852"/>
        <v>3.5714285714285712E-2</v>
      </c>
      <c r="I1675" s="160">
        <f t="shared" si="852"/>
        <v>-5.1724137931034482E-2</v>
      </c>
      <c r="J1675" s="160">
        <f t="shared" si="852"/>
        <v>-1.8181818181818181E-2</v>
      </c>
      <c r="K1675" s="160">
        <f t="shared" si="852"/>
        <v>-6.1728395061728392E-3</v>
      </c>
      <c r="L1675" s="160">
        <f t="shared" si="852"/>
        <v>9.3167701863354033E-2</v>
      </c>
      <c r="M1675" s="160">
        <f t="shared" si="852"/>
        <v>-6.25E-2</v>
      </c>
      <c r="N1675" s="160">
        <f t="shared" si="852"/>
        <v>0.18787878787878787</v>
      </c>
      <c r="O1675" s="160">
        <f t="shared" si="852"/>
        <v>7.6530612244897961E-2</v>
      </c>
      <c r="P1675" s="160">
        <f t="shared" si="852"/>
        <v>5.2132701421800945E-2</v>
      </c>
      <c r="Q1675" s="160">
        <f t="shared" si="852"/>
        <v>3.6036036036036036E-2</v>
      </c>
      <c r="R1675" s="160">
        <f t="shared" si="852"/>
        <v>-2.6086956521739129E-2</v>
      </c>
      <c r="S1675" s="160">
        <f t="shared" si="852"/>
        <v>-6.25E-2</v>
      </c>
      <c r="T1675" s="160">
        <f t="shared" si="852"/>
        <v>-2.3809523809523808E-2</v>
      </c>
    </row>
    <row r="1676" spans="1:20" ht="52" thickBot="1" x14ac:dyDescent="0.25">
      <c r="A1676" s="60" t="s">
        <v>16</v>
      </c>
      <c r="B1676" s="160"/>
      <c r="C1676" s="160"/>
      <c r="D1676" s="160"/>
      <c r="E1676" s="160"/>
      <c r="F1676" s="160"/>
      <c r="G1676" s="160">
        <f t="shared" ref="G1676:T1676" si="853">(G1674-B1674)/B1674</f>
        <v>-8.6956521739130432E-2</v>
      </c>
      <c r="H1676" s="160">
        <f t="shared" si="853"/>
        <v>2.3529411764705882E-2</v>
      </c>
      <c r="I1676" s="160">
        <f t="shared" si="853"/>
        <v>5.0955414012738856E-2</v>
      </c>
      <c r="J1676" s="160">
        <f t="shared" si="853"/>
        <v>6.5789473684210523E-2</v>
      </c>
      <c r="K1676" s="160">
        <f t="shared" si="853"/>
        <v>1.8987341772151899E-2</v>
      </c>
      <c r="L1676" s="160">
        <f t="shared" si="853"/>
        <v>4.7619047619047616E-2</v>
      </c>
      <c r="M1676" s="160">
        <f t="shared" si="853"/>
        <v>-5.1724137931034482E-2</v>
      </c>
      <c r="N1676" s="160">
        <f t="shared" si="853"/>
        <v>0.18787878787878787</v>
      </c>
      <c r="O1676" s="160">
        <f t="shared" si="853"/>
        <v>0.30246913580246915</v>
      </c>
      <c r="P1676" s="160">
        <f t="shared" si="853"/>
        <v>0.37888198757763975</v>
      </c>
      <c r="Q1676" s="160">
        <f t="shared" si="853"/>
        <v>0.30681818181818182</v>
      </c>
      <c r="R1676" s="160">
        <f t="shared" si="853"/>
        <v>0.3575757575757576</v>
      </c>
      <c r="S1676" s="160">
        <f t="shared" si="853"/>
        <v>7.1428571428571425E-2</v>
      </c>
      <c r="T1676" s="160">
        <f t="shared" si="853"/>
        <v>-2.843601895734597E-2</v>
      </c>
    </row>
    <row r="1677" spans="1:20" ht="52" thickBot="1" x14ac:dyDescent="0.25">
      <c r="A1677" s="60" t="s">
        <v>17</v>
      </c>
      <c r="B1677" s="160"/>
      <c r="C1677" s="160"/>
      <c r="D1677" s="160"/>
      <c r="E1677" s="160"/>
      <c r="F1677" s="160"/>
      <c r="G1677" s="160"/>
      <c r="H1677" s="160"/>
      <c r="I1677" s="160"/>
      <c r="J1677" s="160"/>
      <c r="K1677" s="160"/>
      <c r="L1677" s="160">
        <f t="shared" ref="L1677:T1677" si="854">(L1674-B1674)/B1674</f>
        <v>-4.3478260869565216E-2</v>
      </c>
      <c r="M1677" s="160">
        <f t="shared" si="854"/>
        <v>-2.9411764705882353E-2</v>
      </c>
      <c r="N1677" s="160">
        <f t="shared" si="854"/>
        <v>0.24840764331210191</v>
      </c>
      <c r="O1677" s="160">
        <f t="shared" si="854"/>
        <v>0.38815789473684209</v>
      </c>
      <c r="P1677" s="160">
        <f t="shared" si="854"/>
        <v>0.4050632911392405</v>
      </c>
      <c r="Q1677" s="160">
        <f t="shared" si="854"/>
        <v>0.36904761904761907</v>
      </c>
      <c r="R1677" s="160">
        <f t="shared" si="854"/>
        <v>0.28735632183908044</v>
      </c>
      <c r="S1677" s="160">
        <f t="shared" si="854"/>
        <v>0.27272727272727271</v>
      </c>
      <c r="T1677" s="160">
        <f t="shared" si="854"/>
        <v>0.26543209876543211</v>
      </c>
    </row>
    <row r="1678" spans="1:20" ht="35" thickBot="1" x14ac:dyDescent="0.25">
      <c r="A1678" s="60" t="s">
        <v>18</v>
      </c>
      <c r="B1678" s="161">
        <v>2937</v>
      </c>
      <c r="C1678" s="161">
        <v>2834</v>
      </c>
      <c r="D1678" s="161">
        <v>2789</v>
      </c>
      <c r="E1678" s="161">
        <v>2682</v>
      </c>
      <c r="F1678" s="161">
        <v>2625</v>
      </c>
      <c r="G1678" s="92">
        <v>2557</v>
      </c>
      <c r="H1678" s="92">
        <v>2400</v>
      </c>
      <c r="I1678" s="92">
        <v>2328</v>
      </c>
      <c r="J1678" s="92">
        <v>2232</v>
      </c>
      <c r="K1678" s="92">
        <v>2153</v>
      </c>
      <c r="L1678" s="92">
        <v>2103</v>
      </c>
      <c r="M1678" s="92">
        <v>2066</v>
      </c>
      <c r="N1678" s="92">
        <v>2072</v>
      </c>
      <c r="O1678" s="92">
        <v>1993</v>
      </c>
      <c r="P1678" s="92">
        <v>1983</v>
      </c>
      <c r="Q1678" s="92">
        <v>1963</v>
      </c>
      <c r="R1678" s="92">
        <v>1941</v>
      </c>
      <c r="S1678" s="92">
        <v>1832</v>
      </c>
      <c r="T1678" s="92">
        <v>1767</v>
      </c>
    </row>
    <row r="1679" spans="1:20" ht="52" thickBot="1" x14ac:dyDescent="0.25">
      <c r="A1679" s="60" t="s">
        <v>19</v>
      </c>
      <c r="B1679" s="160"/>
      <c r="C1679" s="160">
        <f t="shared" ref="C1679:T1679" si="855">(C1678-B1678)/B1678</f>
        <v>-3.5069799114742936E-2</v>
      </c>
      <c r="D1679" s="160">
        <f t="shared" si="855"/>
        <v>-1.587861679604799E-2</v>
      </c>
      <c r="E1679" s="160">
        <f t="shared" si="855"/>
        <v>-3.8365005378271783E-2</v>
      </c>
      <c r="F1679" s="160">
        <f t="shared" si="855"/>
        <v>-2.1252796420581657E-2</v>
      </c>
      <c r="G1679" s="160">
        <f t="shared" si="855"/>
        <v>-2.5904761904761906E-2</v>
      </c>
      <c r="H1679" s="160">
        <f t="shared" si="855"/>
        <v>-6.1400078216660152E-2</v>
      </c>
      <c r="I1679" s="160">
        <f t="shared" si="855"/>
        <v>-0.03</v>
      </c>
      <c r="J1679" s="160">
        <f t="shared" si="855"/>
        <v>-4.1237113402061855E-2</v>
      </c>
      <c r="K1679" s="160">
        <f t="shared" si="855"/>
        <v>-3.5394265232974911E-2</v>
      </c>
      <c r="L1679" s="160">
        <f t="shared" si="855"/>
        <v>-2.3223409196470042E-2</v>
      </c>
      <c r="M1679" s="160">
        <f t="shared" si="855"/>
        <v>-1.7593913456966238E-2</v>
      </c>
      <c r="N1679" s="160">
        <f t="shared" si="855"/>
        <v>2.9041626331074541E-3</v>
      </c>
      <c r="O1679" s="160">
        <f t="shared" si="855"/>
        <v>-3.8127413127413128E-2</v>
      </c>
      <c r="P1679" s="160">
        <f t="shared" si="855"/>
        <v>-5.0175614651279477E-3</v>
      </c>
      <c r="Q1679" s="160">
        <f t="shared" si="855"/>
        <v>-1.0085728693898134E-2</v>
      </c>
      <c r="R1679" s="160">
        <f t="shared" si="855"/>
        <v>-1.1207335710646969E-2</v>
      </c>
      <c r="S1679" s="160">
        <f t="shared" si="855"/>
        <v>-5.6156620298815046E-2</v>
      </c>
      <c r="T1679" s="160">
        <f t="shared" si="855"/>
        <v>-3.5480349344978165E-2</v>
      </c>
    </row>
    <row r="1680" spans="1:20" ht="52" thickBot="1" x14ac:dyDescent="0.25">
      <c r="A1680" s="60" t="s">
        <v>20</v>
      </c>
      <c r="B1680" s="160"/>
      <c r="C1680" s="160"/>
      <c r="D1680" s="160"/>
      <c r="E1680" s="160"/>
      <c r="F1680" s="160"/>
      <c r="G1680" s="160">
        <f t="shared" ref="G1680:T1680" si="856">(G1678-B1678)/B1678</f>
        <v>-0.12938372488934285</v>
      </c>
      <c r="H1680" s="160">
        <f t="shared" si="856"/>
        <v>-0.15314043754410728</v>
      </c>
      <c r="I1680" s="160">
        <f t="shared" si="856"/>
        <v>-0.16529221943348871</v>
      </c>
      <c r="J1680" s="160">
        <f t="shared" si="856"/>
        <v>-0.16778523489932887</v>
      </c>
      <c r="K1680" s="160">
        <f t="shared" si="856"/>
        <v>-0.17980952380952381</v>
      </c>
      <c r="L1680" s="160">
        <f t="shared" si="856"/>
        <v>-0.17755181853734844</v>
      </c>
      <c r="M1680" s="160">
        <f t="shared" si="856"/>
        <v>-0.13916666666666666</v>
      </c>
      <c r="N1680" s="160">
        <f t="shared" si="856"/>
        <v>-0.10996563573883161</v>
      </c>
      <c r="O1680" s="160">
        <f t="shared" si="856"/>
        <v>-0.10707885304659498</v>
      </c>
      <c r="P1680" s="160">
        <f t="shared" si="856"/>
        <v>-7.8959591267998147E-2</v>
      </c>
      <c r="Q1680" s="160">
        <f t="shared" si="856"/>
        <v>-6.6571564431764152E-2</v>
      </c>
      <c r="R1680" s="160">
        <f t="shared" si="856"/>
        <v>-6.0503388189738626E-2</v>
      </c>
      <c r="S1680" s="160">
        <f t="shared" si="856"/>
        <v>-0.11583011583011583</v>
      </c>
      <c r="T1680" s="160">
        <f t="shared" si="856"/>
        <v>-0.11339688911189162</v>
      </c>
    </row>
    <row r="1681" spans="1:21" ht="52" thickBot="1" x14ac:dyDescent="0.25">
      <c r="A1681" s="60" t="s">
        <v>21</v>
      </c>
      <c r="B1681" s="160"/>
      <c r="C1681" s="160"/>
      <c r="D1681" s="160"/>
      <c r="E1681" s="160"/>
      <c r="F1681" s="160"/>
      <c r="G1681" s="160"/>
      <c r="H1681" s="160"/>
      <c r="I1681" s="160"/>
      <c r="J1681" s="160"/>
      <c r="K1681" s="160"/>
      <c r="L1681" s="160">
        <f t="shared" ref="L1681:T1681" si="857">(L1678-B1678)/B1678</f>
        <v>-0.28396322778345251</v>
      </c>
      <c r="M1681" s="160">
        <f t="shared" si="857"/>
        <v>-0.27099505998588569</v>
      </c>
      <c r="N1681" s="160">
        <f t="shared" si="857"/>
        <v>-0.2570813911796343</v>
      </c>
      <c r="O1681" s="160">
        <f t="shared" si="857"/>
        <v>-0.2568978374347502</v>
      </c>
      <c r="P1681" s="160">
        <f t="shared" si="857"/>
        <v>-0.24457142857142858</v>
      </c>
      <c r="Q1681" s="160">
        <f t="shared" si="857"/>
        <v>-0.23230348064137663</v>
      </c>
      <c r="R1681" s="160">
        <f t="shared" si="857"/>
        <v>-0.19125</v>
      </c>
      <c r="S1681" s="160">
        <f t="shared" si="857"/>
        <v>-0.21305841924398625</v>
      </c>
      <c r="T1681" s="160">
        <f t="shared" si="857"/>
        <v>-0.20833333333333334</v>
      </c>
    </row>
    <row r="1682" spans="1:21" ht="18" thickBot="1" x14ac:dyDescent="0.25">
      <c r="A1682" s="60" t="s">
        <v>22</v>
      </c>
      <c r="B1682" s="160">
        <f>B1674/B1678</f>
        <v>6.2648961525366018E-2</v>
      </c>
      <c r="C1682" s="160">
        <f>C1674/C1678</f>
        <v>5.9985885673959072E-2</v>
      </c>
      <c r="D1682" s="160">
        <f>D1674/D1678</f>
        <v>5.6292577984940841E-2</v>
      </c>
      <c r="E1682" s="160">
        <f>E1674/E1678</f>
        <v>5.6674123788217748E-2</v>
      </c>
      <c r="F1682" s="160">
        <f>F1674/F1678</f>
        <v>6.019047619047619E-2</v>
      </c>
      <c r="G1682" s="160">
        <f t="shared" ref="G1682:L1682" si="858">G1674/G1678</f>
        <v>6.5701994524833787E-2</v>
      </c>
      <c r="H1682" s="160">
        <f t="shared" si="858"/>
        <v>7.2499999999999995E-2</v>
      </c>
      <c r="I1682" s="160">
        <f t="shared" si="858"/>
        <v>7.0876288659793812E-2</v>
      </c>
      <c r="J1682" s="160">
        <f t="shared" si="858"/>
        <v>7.2580645161290328E-2</v>
      </c>
      <c r="K1682" s="160">
        <f t="shared" si="858"/>
        <v>7.4779377612633535E-2</v>
      </c>
      <c r="L1682" s="160">
        <f t="shared" si="858"/>
        <v>8.3689966714217787E-2</v>
      </c>
      <c r="M1682" s="160">
        <f t="shared" ref="M1682:N1682" si="859">M1674/M1678</f>
        <v>7.9864472410454981E-2</v>
      </c>
      <c r="N1682" s="160">
        <f t="shared" si="859"/>
        <v>9.45945945945946E-2</v>
      </c>
      <c r="O1682" s="160">
        <f t="shared" ref="O1682:P1682" si="860">O1674/O1678</f>
        <v>0.1058705469141997</v>
      </c>
      <c r="P1682" s="160">
        <f t="shared" si="860"/>
        <v>0.11195158850226929</v>
      </c>
      <c r="Q1682" s="160">
        <f t="shared" ref="Q1682:R1682" si="861">Q1674/Q1678</f>
        <v>0.11716760061130922</v>
      </c>
      <c r="R1682" s="160">
        <f t="shared" si="861"/>
        <v>0.11540443070582174</v>
      </c>
      <c r="S1682" s="160">
        <f t="shared" ref="S1682:T1682" si="862">S1674/S1678</f>
        <v>0.11462882096069869</v>
      </c>
      <c r="T1682" s="160">
        <f t="shared" si="862"/>
        <v>0.11601584606677985</v>
      </c>
    </row>
    <row r="1683" spans="1:21" ht="52" thickBot="1" x14ac:dyDescent="0.25">
      <c r="A1683" s="60" t="s">
        <v>23</v>
      </c>
      <c r="B1683" s="160"/>
      <c r="C1683" s="160">
        <f t="shared" ref="C1683:K1683" si="863">(C1682-B1682)</f>
        <v>-2.6630758514069458E-3</v>
      </c>
      <c r="D1683" s="160">
        <f t="shared" si="863"/>
        <v>-3.6933076890182312E-3</v>
      </c>
      <c r="E1683" s="160">
        <f t="shared" si="863"/>
        <v>3.8154580327690729E-4</v>
      </c>
      <c r="F1683" s="160">
        <f t="shared" si="863"/>
        <v>3.5163524022584422E-3</v>
      </c>
      <c r="G1683" s="160">
        <f t="shared" si="863"/>
        <v>5.5115183343575971E-3</v>
      </c>
      <c r="H1683" s="160">
        <f t="shared" si="863"/>
        <v>6.7980054751662078E-3</v>
      </c>
      <c r="I1683" s="160">
        <f t="shared" si="863"/>
        <v>-1.6237113402061826E-3</v>
      </c>
      <c r="J1683" s="160">
        <f t="shared" si="863"/>
        <v>1.7043565014965151E-3</v>
      </c>
      <c r="K1683" s="160">
        <f t="shared" si="863"/>
        <v>2.1987324513432077E-3</v>
      </c>
      <c r="L1683" s="160">
        <f t="shared" ref="L1683:T1683" si="864">(L1682-K1682)</f>
        <v>8.9105891015842514E-3</v>
      </c>
      <c r="M1683" s="160">
        <f t="shared" si="864"/>
        <v>-3.8254943037628053E-3</v>
      </c>
      <c r="N1683" s="160">
        <f t="shared" si="864"/>
        <v>1.4730122184139618E-2</v>
      </c>
      <c r="O1683" s="160">
        <f t="shared" si="864"/>
        <v>1.1275952319605098E-2</v>
      </c>
      <c r="P1683" s="160">
        <f t="shared" si="864"/>
        <v>6.0810415880695884E-3</v>
      </c>
      <c r="Q1683" s="160">
        <f t="shared" si="864"/>
        <v>5.2160121090399358E-3</v>
      </c>
      <c r="R1683" s="160">
        <f t="shared" si="864"/>
        <v>-1.7631699054874855E-3</v>
      </c>
      <c r="S1683" s="160">
        <f t="shared" si="864"/>
        <v>-7.7560974512304315E-4</v>
      </c>
      <c r="T1683" s="160">
        <f t="shared" si="864"/>
        <v>1.3870251060811578E-3</v>
      </c>
    </row>
    <row r="1684" spans="1:21" ht="52" thickBot="1" x14ac:dyDescent="0.25">
      <c r="A1684" s="60" t="s">
        <v>24</v>
      </c>
      <c r="B1684" s="160"/>
      <c r="C1684" s="160"/>
      <c r="D1684" s="160"/>
      <c r="E1684" s="160"/>
      <c r="F1684" s="160"/>
      <c r="G1684" s="160">
        <f>G1682-B1682</f>
        <v>3.0530329994677696E-3</v>
      </c>
      <c r="H1684" s="160">
        <f t="shared" ref="H1684:K1684" si="865">H1682-C1682</f>
        <v>1.2514114326040923E-2</v>
      </c>
      <c r="I1684" s="160">
        <f t="shared" si="865"/>
        <v>1.4583710674852972E-2</v>
      </c>
      <c r="J1684" s="160">
        <f t="shared" si="865"/>
        <v>1.590652137307258E-2</v>
      </c>
      <c r="K1684" s="160">
        <f t="shared" si="865"/>
        <v>1.4588901422157345E-2</v>
      </c>
      <c r="L1684" s="160">
        <f t="shared" ref="L1684:T1684" si="866">L1682-G1682</f>
        <v>1.7987972189383999E-2</v>
      </c>
      <c r="M1684" s="160">
        <f t="shared" si="866"/>
        <v>7.3644724104549864E-3</v>
      </c>
      <c r="N1684" s="160">
        <f t="shared" si="866"/>
        <v>2.3718305934800787E-2</v>
      </c>
      <c r="O1684" s="160">
        <f t="shared" si="866"/>
        <v>3.328990175290937E-2</v>
      </c>
      <c r="P1684" s="160">
        <f t="shared" si="866"/>
        <v>3.7172210889635751E-2</v>
      </c>
      <c r="Q1684" s="160">
        <f t="shared" si="866"/>
        <v>3.3477633897091436E-2</v>
      </c>
      <c r="R1684" s="160">
        <f t="shared" si="866"/>
        <v>3.5539958295366755E-2</v>
      </c>
      <c r="S1684" s="160">
        <f t="shared" si="866"/>
        <v>2.0034226366104094E-2</v>
      </c>
      <c r="T1684" s="160">
        <f t="shared" si="866"/>
        <v>1.0145299152580153E-2</v>
      </c>
    </row>
    <row r="1685" spans="1:21" ht="52" thickBot="1" x14ac:dyDescent="0.25">
      <c r="A1685" s="60" t="s">
        <v>25</v>
      </c>
      <c r="B1685" s="160"/>
      <c r="C1685" s="160"/>
      <c r="D1685" s="160"/>
      <c r="E1685" s="160"/>
      <c r="F1685" s="160"/>
      <c r="G1685" s="160"/>
      <c r="H1685" s="160"/>
      <c r="I1685" s="160"/>
      <c r="J1685" s="160"/>
      <c r="K1685" s="160"/>
      <c r="L1685" s="160">
        <f t="shared" ref="L1685:T1685" si="867">L1682-B1682</f>
        <v>2.1041005188851769E-2</v>
      </c>
      <c r="M1685" s="160">
        <f t="shared" si="867"/>
        <v>1.987858673649591E-2</v>
      </c>
      <c r="N1685" s="160">
        <f t="shared" si="867"/>
        <v>3.8302016609653759E-2</v>
      </c>
      <c r="O1685" s="160">
        <f t="shared" si="867"/>
        <v>4.919642312598195E-2</v>
      </c>
      <c r="P1685" s="160">
        <f t="shared" si="867"/>
        <v>5.1761112311793096E-2</v>
      </c>
      <c r="Q1685" s="160">
        <f t="shared" si="867"/>
        <v>5.1465606086475435E-2</v>
      </c>
      <c r="R1685" s="160">
        <f t="shared" si="867"/>
        <v>4.2904430705821742E-2</v>
      </c>
      <c r="S1685" s="160">
        <f t="shared" si="867"/>
        <v>4.3752532300904881E-2</v>
      </c>
      <c r="T1685" s="160">
        <f t="shared" si="867"/>
        <v>4.3435200905489524E-2</v>
      </c>
    </row>
    <row r="1686" spans="1:21" ht="16" x14ac:dyDescent="0.2">
      <c r="A1686" s="4"/>
      <c r="B1686" s="6"/>
      <c r="C1686" s="6"/>
      <c r="D1686" s="6"/>
      <c r="E1686" s="6"/>
      <c r="F1686" s="6"/>
      <c r="G1686" s="5"/>
      <c r="H1686" s="5"/>
      <c r="I1686" s="5"/>
      <c r="J1686" s="5"/>
      <c r="K1686" s="5"/>
      <c r="L1686" s="5"/>
    </row>
    <row r="1687" spans="1:21" ht="16" x14ac:dyDescent="0.2">
      <c r="A1687" s="7" t="s">
        <v>159</v>
      </c>
      <c r="B1687" s="7"/>
      <c r="C1687" s="7"/>
      <c r="D1687" s="7"/>
      <c r="E1687" s="7"/>
      <c r="F1687" s="7"/>
      <c r="G1687" s="8"/>
      <c r="H1687" s="8"/>
      <c r="I1687" s="8"/>
      <c r="J1687" s="8"/>
      <c r="K1687" s="8"/>
      <c r="L1687" s="8"/>
      <c r="M1687" s="9"/>
    </row>
    <row r="1688" spans="1:21" ht="17" thickBot="1" x14ac:dyDescent="0.25">
      <c r="A1688" s="10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9"/>
    </row>
    <row r="1689" spans="1:21" ht="35" thickBot="1" x14ac:dyDescent="0.25">
      <c r="A1689" s="80" t="s">
        <v>44</v>
      </c>
      <c r="B1689" s="80" t="s">
        <v>0</v>
      </c>
      <c r="C1689" s="80" t="s">
        <v>1</v>
      </c>
      <c r="D1689" s="80" t="s">
        <v>2</v>
      </c>
      <c r="E1689" s="80" t="s">
        <v>3</v>
      </c>
      <c r="F1689" s="80" t="s">
        <v>4</v>
      </c>
      <c r="G1689" s="80" t="s">
        <v>5</v>
      </c>
      <c r="H1689" s="80" t="s">
        <v>6</v>
      </c>
      <c r="I1689" s="80" t="s">
        <v>7</v>
      </c>
      <c r="J1689" s="80" t="s">
        <v>8</v>
      </c>
      <c r="K1689" s="80" t="s">
        <v>9</v>
      </c>
      <c r="L1689" s="80" t="s">
        <v>10</v>
      </c>
      <c r="M1689" s="80" t="s">
        <v>66</v>
      </c>
      <c r="N1689" s="80" t="s">
        <v>75</v>
      </c>
      <c r="O1689" s="80" t="s">
        <v>76</v>
      </c>
      <c r="P1689" s="80" t="s">
        <v>77</v>
      </c>
      <c r="Q1689" s="80" t="s">
        <v>78</v>
      </c>
      <c r="R1689" s="80" t="s">
        <v>79</v>
      </c>
      <c r="S1689" s="80" t="s">
        <v>81</v>
      </c>
      <c r="T1689" s="80" t="s">
        <v>87</v>
      </c>
      <c r="U1689" s="80" t="s">
        <v>52</v>
      </c>
    </row>
    <row r="1690" spans="1:21" ht="18" thickBot="1" x14ac:dyDescent="0.25">
      <c r="A1690" s="98" t="s">
        <v>28</v>
      </c>
      <c r="B1690" s="72"/>
      <c r="C1690" s="72">
        <f t="shared" ref="C1690:K1690" si="868">-C1660</f>
        <v>-12</v>
      </c>
      <c r="D1690" s="72">
        <f t="shared" si="868"/>
        <v>-14</v>
      </c>
      <c r="E1690" s="72">
        <f t="shared" si="868"/>
        <v>-22</v>
      </c>
      <c r="F1690" s="72">
        <f t="shared" si="868"/>
        <v>-22</v>
      </c>
      <c r="G1690" s="72">
        <f t="shared" si="868"/>
        <v>-22</v>
      </c>
      <c r="H1690" s="72">
        <f t="shared" si="868"/>
        <v>-22</v>
      </c>
      <c r="I1690" s="72">
        <f t="shared" si="868"/>
        <v>-21</v>
      </c>
      <c r="J1690" s="72">
        <f t="shared" si="868"/>
        <v>-21</v>
      </c>
      <c r="K1690" s="72">
        <f t="shared" si="868"/>
        <v>-20</v>
      </c>
      <c r="L1690" s="72">
        <f t="shared" ref="L1690:Q1690" si="869">-L1660</f>
        <v>-25</v>
      </c>
      <c r="M1690" s="72">
        <f t="shared" si="869"/>
        <v>-19</v>
      </c>
      <c r="N1690" s="72">
        <f t="shared" si="869"/>
        <v>-29</v>
      </c>
      <c r="O1690" s="72">
        <f t="shared" si="869"/>
        <v>-27</v>
      </c>
      <c r="P1690" s="72">
        <f t="shared" si="869"/>
        <v>-35</v>
      </c>
      <c r="Q1690" s="72">
        <f t="shared" si="869"/>
        <v>-28</v>
      </c>
      <c r="R1690" s="72">
        <f t="shared" ref="R1690:S1690" si="870">-R1660</f>
        <v>-18</v>
      </c>
      <c r="S1690" s="72">
        <f t="shared" si="870"/>
        <v>-20</v>
      </c>
      <c r="T1690" s="76">
        <f t="shared" ref="T1690" si="871">-T1660</f>
        <v>-18</v>
      </c>
      <c r="U1690" s="72">
        <f t="shared" ref="U1690:U1704" si="872">_xlfn.AGGREGATE(1,6,C1690:S1690)</f>
        <v>-22.176470588235293</v>
      </c>
    </row>
    <row r="1691" spans="1:21" ht="18" thickBot="1" x14ac:dyDescent="0.25">
      <c r="A1691" s="81">
        <v>1</v>
      </c>
      <c r="B1691" s="85" t="s">
        <v>53</v>
      </c>
      <c r="C1691" s="99">
        <f t="shared" ref="C1691:T1702" si="873">B1660-C1661</f>
        <v>-2</v>
      </c>
      <c r="D1691" s="99">
        <f t="shared" si="873"/>
        <v>-2</v>
      </c>
      <c r="E1691" s="99">
        <f t="shared" si="873"/>
        <v>-1</v>
      </c>
      <c r="F1691" s="99">
        <f t="shared" si="873"/>
        <v>1</v>
      </c>
      <c r="G1691" s="99">
        <f t="shared" si="873"/>
        <v>0</v>
      </c>
      <c r="H1691" s="72">
        <f t="shared" si="873"/>
        <v>-1</v>
      </c>
      <c r="I1691" s="72">
        <f t="shared" si="873"/>
        <v>2</v>
      </c>
      <c r="J1691" s="72">
        <f t="shared" si="873"/>
        <v>1</v>
      </c>
      <c r="K1691" s="72">
        <f t="shared" si="873"/>
        <v>0</v>
      </c>
      <c r="L1691" s="72">
        <f t="shared" si="873"/>
        <v>-4</v>
      </c>
      <c r="M1691" s="72">
        <f t="shared" si="873"/>
        <v>1</v>
      </c>
      <c r="N1691" s="72">
        <f t="shared" si="873"/>
        <v>-3</v>
      </c>
      <c r="O1691" s="72">
        <f t="shared" si="873"/>
        <v>-1</v>
      </c>
      <c r="P1691" s="72">
        <f t="shared" si="873"/>
        <v>4</v>
      </c>
      <c r="Q1691" s="72">
        <f t="shared" si="873"/>
        <v>1</v>
      </c>
      <c r="R1691" s="72">
        <f t="shared" si="873"/>
        <v>3</v>
      </c>
      <c r="S1691" s="72">
        <f t="shared" si="873"/>
        <v>-1</v>
      </c>
      <c r="T1691" s="76">
        <f t="shared" si="873"/>
        <v>2</v>
      </c>
      <c r="U1691" s="72">
        <f t="shared" si="872"/>
        <v>-0.11764705882352941</v>
      </c>
    </row>
    <row r="1692" spans="1:21" ht="18" thickBot="1" x14ac:dyDescent="0.25">
      <c r="A1692" s="81">
        <v>2</v>
      </c>
      <c r="B1692" s="85" t="s">
        <v>53</v>
      </c>
      <c r="C1692" s="99">
        <f t="shared" si="873"/>
        <v>3</v>
      </c>
      <c r="D1692" s="99">
        <f t="shared" si="873"/>
        <v>0</v>
      </c>
      <c r="E1692" s="99">
        <f t="shared" si="873"/>
        <v>3</v>
      </c>
      <c r="F1692" s="99">
        <f t="shared" si="873"/>
        <v>-1</v>
      </c>
      <c r="G1692" s="99">
        <f t="shared" si="873"/>
        <v>-2</v>
      </c>
      <c r="H1692" s="72">
        <f t="shared" si="873"/>
        <v>2</v>
      </c>
      <c r="I1692" s="72">
        <f t="shared" si="873"/>
        <v>3</v>
      </c>
      <c r="J1692" s="72">
        <f t="shared" si="873"/>
        <v>3</v>
      </c>
      <c r="K1692" s="72">
        <f t="shared" si="873"/>
        <v>2</v>
      </c>
      <c r="L1692" s="72">
        <f t="shared" si="873"/>
        <v>-3</v>
      </c>
      <c r="M1692" s="72">
        <f t="shared" si="873"/>
        <v>3</v>
      </c>
      <c r="N1692" s="72">
        <f t="shared" si="873"/>
        <v>5</v>
      </c>
      <c r="O1692" s="72">
        <f t="shared" si="873"/>
        <v>-1</v>
      </c>
      <c r="P1692" s="72">
        <f t="shared" si="873"/>
        <v>4</v>
      </c>
      <c r="Q1692" s="72">
        <f t="shared" si="873"/>
        <v>1</v>
      </c>
      <c r="R1692" s="72">
        <f t="shared" si="873"/>
        <v>-1</v>
      </c>
      <c r="S1692" s="72">
        <f t="shared" si="873"/>
        <v>2</v>
      </c>
      <c r="T1692" s="76">
        <f t="shared" si="873"/>
        <v>2</v>
      </c>
      <c r="U1692" s="72">
        <f t="shared" si="872"/>
        <v>1.3529411764705883</v>
      </c>
    </row>
    <row r="1693" spans="1:21" ht="18" thickBot="1" x14ac:dyDescent="0.25">
      <c r="A1693" s="81">
        <v>3</v>
      </c>
      <c r="B1693" s="85" t="s">
        <v>53</v>
      </c>
      <c r="C1693" s="99">
        <f t="shared" si="873"/>
        <v>5</v>
      </c>
      <c r="D1693" s="99">
        <f t="shared" si="873"/>
        <v>5</v>
      </c>
      <c r="E1693" s="99">
        <f t="shared" si="873"/>
        <v>6</v>
      </c>
      <c r="F1693" s="99">
        <f t="shared" si="873"/>
        <v>1</v>
      </c>
      <c r="G1693" s="99">
        <f t="shared" si="873"/>
        <v>-1</v>
      </c>
      <c r="H1693" s="72">
        <f t="shared" si="873"/>
        <v>6</v>
      </c>
      <c r="I1693" s="72">
        <f t="shared" si="873"/>
        <v>4</v>
      </c>
      <c r="J1693" s="72">
        <f t="shared" si="873"/>
        <v>6</v>
      </c>
      <c r="K1693" s="72">
        <f t="shared" si="873"/>
        <v>2</v>
      </c>
      <c r="L1693" s="72">
        <f t="shared" si="873"/>
        <v>1</v>
      </c>
      <c r="M1693" s="72">
        <f t="shared" si="873"/>
        <v>1</v>
      </c>
      <c r="N1693" s="72">
        <f t="shared" si="873"/>
        <v>1</v>
      </c>
      <c r="O1693" s="72">
        <f t="shared" si="873"/>
        <v>0</v>
      </c>
      <c r="P1693" s="72">
        <f t="shared" si="873"/>
        <v>0</v>
      </c>
      <c r="Q1693" s="72">
        <f t="shared" si="873"/>
        <v>4</v>
      </c>
      <c r="R1693" s="72">
        <f t="shared" si="873"/>
        <v>4</v>
      </c>
      <c r="S1693" s="72">
        <f t="shared" si="873"/>
        <v>5</v>
      </c>
      <c r="T1693" s="76">
        <f t="shared" si="873"/>
        <v>0</v>
      </c>
      <c r="U1693" s="72">
        <f t="shared" si="872"/>
        <v>2.9411764705882355</v>
      </c>
    </row>
    <row r="1694" spans="1:21" ht="18" thickBot="1" x14ac:dyDescent="0.25">
      <c r="A1694" s="81">
        <v>4</v>
      </c>
      <c r="B1694" s="85" t="s">
        <v>53</v>
      </c>
      <c r="C1694" s="99">
        <f t="shared" si="873"/>
        <v>4</v>
      </c>
      <c r="D1694" s="99">
        <f t="shared" si="873"/>
        <v>-2</v>
      </c>
      <c r="E1694" s="99">
        <f t="shared" si="873"/>
        <v>0</v>
      </c>
      <c r="F1694" s="99">
        <f t="shared" si="873"/>
        <v>3</v>
      </c>
      <c r="G1694" s="99">
        <f t="shared" si="873"/>
        <v>0</v>
      </c>
      <c r="H1694" s="72">
        <f t="shared" si="873"/>
        <v>3</v>
      </c>
      <c r="I1694" s="72">
        <f t="shared" si="873"/>
        <v>1</v>
      </c>
      <c r="J1694" s="72">
        <f t="shared" si="873"/>
        <v>0</v>
      </c>
      <c r="K1694" s="72">
        <f t="shared" si="873"/>
        <v>3</v>
      </c>
      <c r="L1694" s="72">
        <f t="shared" si="873"/>
        <v>-2</v>
      </c>
      <c r="M1694" s="72">
        <f t="shared" si="873"/>
        <v>2</v>
      </c>
      <c r="N1694" s="72">
        <f t="shared" si="873"/>
        <v>1</v>
      </c>
      <c r="O1694" s="72">
        <f t="shared" si="873"/>
        <v>0</v>
      </c>
      <c r="P1694" s="72">
        <f t="shared" si="873"/>
        <v>3</v>
      </c>
      <c r="Q1694" s="72">
        <f t="shared" si="873"/>
        <v>3</v>
      </c>
      <c r="R1694" s="72">
        <f t="shared" si="873"/>
        <v>0</v>
      </c>
      <c r="S1694" s="72">
        <f t="shared" si="873"/>
        <v>2</v>
      </c>
      <c r="T1694" s="76">
        <f t="shared" si="873"/>
        <v>3</v>
      </c>
      <c r="U1694" s="72">
        <f t="shared" si="872"/>
        <v>1.2352941176470589</v>
      </c>
    </row>
    <row r="1695" spans="1:21" ht="18" thickBot="1" x14ac:dyDescent="0.25">
      <c r="A1695" s="81">
        <v>5</v>
      </c>
      <c r="B1695" s="85" t="s">
        <v>53</v>
      </c>
      <c r="C1695" s="99">
        <f t="shared" si="873"/>
        <v>0</v>
      </c>
      <c r="D1695" s="99">
        <f t="shared" si="873"/>
        <v>1</v>
      </c>
      <c r="E1695" s="99">
        <f t="shared" si="873"/>
        <v>3</v>
      </c>
      <c r="F1695" s="99" t="s">
        <v>46</v>
      </c>
      <c r="G1695" s="99">
        <f t="shared" si="873"/>
        <v>0</v>
      </c>
      <c r="H1695" s="72" t="s">
        <v>46</v>
      </c>
      <c r="I1695" s="72">
        <f t="shared" si="873"/>
        <v>3</v>
      </c>
      <c r="J1695" s="72">
        <f t="shared" si="873"/>
        <v>0</v>
      </c>
      <c r="K1695" s="72">
        <f t="shared" si="873"/>
        <v>1</v>
      </c>
      <c r="L1695" s="72">
        <f t="shared" si="873"/>
        <v>1</v>
      </c>
      <c r="M1695" s="72">
        <f t="shared" si="873"/>
        <v>2</v>
      </c>
      <c r="N1695" s="72">
        <f t="shared" si="873"/>
        <v>1</v>
      </c>
      <c r="O1695" s="72">
        <f t="shared" si="873"/>
        <v>2</v>
      </c>
      <c r="P1695" s="72">
        <f t="shared" si="873"/>
        <v>1</v>
      </c>
      <c r="Q1695" s="72">
        <f t="shared" si="873"/>
        <v>1</v>
      </c>
      <c r="R1695" s="72">
        <f t="shared" si="873"/>
        <v>-1</v>
      </c>
      <c r="S1695" s="72">
        <f t="shared" si="873"/>
        <v>2</v>
      </c>
      <c r="T1695" s="76">
        <f t="shared" si="873"/>
        <v>1</v>
      </c>
      <c r="U1695" s="72">
        <f t="shared" si="872"/>
        <v>1.1333333333333333</v>
      </c>
    </row>
    <row r="1696" spans="1:21" ht="18" thickBot="1" x14ac:dyDescent="0.25">
      <c r="A1696" s="81">
        <v>6</v>
      </c>
      <c r="B1696" s="85" t="s">
        <v>53</v>
      </c>
      <c r="C1696" s="99">
        <f t="shared" si="873"/>
        <v>1</v>
      </c>
      <c r="D1696" s="99" t="s">
        <v>46</v>
      </c>
      <c r="E1696" s="99">
        <f t="shared" si="873"/>
        <v>0</v>
      </c>
      <c r="F1696" s="99">
        <f t="shared" si="873"/>
        <v>-1</v>
      </c>
      <c r="G1696" s="99" t="s">
        <v>46</v>
      </c>
      <c r="H1696" s="72">
        <f t="shared" si="873"/>
        <v>0</v>
      </c>
      <c r="I1696" s="72" t="s">
        <v>46</v>
      </c>
      <c r="J1696" s="72">
        <f t="shared" si="873"/>
        <v>1</v>
      </c>
      <c r="K1696" s="72">
        <f t="shared" si="873"/>
        <v>1</v>
      </c>
      <c r="L1696" s="72">
        <f t="shared" si="873"/>
        <v>1</v>
      </c>
      <c r="M1696" s="72">
        <f t="shared" si="873"/>
        <v>1</v>
      </c>
      <c r="N1696" s="72">
        <f t="shared" si="873"/>
        <v>0</v>
      </c>
      <c r="O1696" s="72">
        <f t="shared" si="873"/>
        <v>0</v>
      </c>
      <c r="P1696" s="72">
        <f t="shared" si="873"/>
        <v>2</v>
      </c>
      <c r="Q1696" s="72">
        <f t="shared" si="873"/>
        <v>2</v>
      </c>
      <c r="R1696" s="72">
        <f t="shared" si="873"/>
        <v>1</v>
      </c>
      <c r="S1696" s="72">
        <f t="shared" si="873"/>
        <v>2</v>
      </c>
      <c r="T1696" s="76">
        <f t="shared" si="873"/>
        <v>2</v>
      </c>
      <c r="U1696" s="72">
        <f t="shared" si="872"/>
        <v>0.7857142857142857</v>
      </c>
    </row>
    <row r="1697" spans="1:21" ht="18" thickBot="1" x14ac:dyDescent="0.25">
      <c r="A1697" s="81">
        <v>7</v>
      </c>
      <c r="B1697" s="85" t="s">
        <v>53</v>
      </c>
      <c r="C1697" s="99">
        <f t="shared" si="873"/>
        <v>1</v>
      </c>
      <c r="D1697" s="99">
        <f t="shared" si="873"/>
        <v>3</v>
      </c>
      <c r="E1697" s="99" t="s">
        <v>46</v>
      </c>
      <c r="F1697" s="99">
        <f t="shared" si="873"/>
        <v>3</v>
      </c>
      <c r="G1697" s="99">
        <f t="shared" si="873"/>
        <v>2</v>
      </c>
      <c r="H1697" s="72" t="s">
        <v>46</v>
      </c>
      <c r="I1697" s="72">
        <f t="shared" si="873"/>
        <v>0</v>
      </c>
      <c r="J1697" s="72" t="s">
        <v>46</v>
      </c>
      <c r="K1697" s="72" t="s">
        <v>46</v>
      </c>
      <c r="L1697" s="72">
        <f t="shared" si="873"/>
        <v>2</v>
      </c>
      <c r="M1697" s="72">
        <f t="shared" si="873"/>
        <v>1</v>
      </c>
      <c r="N1697" s="72">
        <f t="shared" si="873"/>
        <v>-1</v>
      </c>
      <c r="O1697" s="72">
        <f t="shared" si="873"/>
        <v>0</v>
      </c>
      <c r="P1697" s="72">
        <f t="shared" si="873"/>
        <v>2</v>
      </c>
      <c r="Q1697" s="72">
        <f t="shared" si="873"/>
        <v>1</v>
      </c>
      <c r="R1697" s="72">
        <f t="shared" si="873"/>
        <v>-1</v>
      </c>
      <c r="S1697" s="72">
        <f t="shared" si="873"/>
        <v>1</v>
      </c>
      <c r="T1697" s="76">
        <f t="shared" si="873"/>
        <v>2</v>
      </c>
      <c r="U1697" s="72">
        <f t="shared" si="872"/>
        <v>1.0769230769230769</v>
      </c>
    </row>
    <row r="1698" spans="1:21" ht="18" thickBot="1" x14ac:dyDescent="0.25">
      <c r="A1698" s="81">
        <v>8</v>
      </c>
      <c r="B1698" s="85" t="s">
        <v>53</v>
      </c>
      <c r="C1698" s="99">
        <f t="shared" si="873"/>
        <v>0</v>
      </c>
      <c r="D1698" s="99">
        <f t="shared" si="873"/>
        <v>0</v>
      </c>
      <c r="E1698" s="99">
        <f t="shared" si="873"/>
        <v>0</v>
      </c>
      <c r="F1698" s="99" t="s">
        <v>46</v>
      </c>
      <c r="G1698" s="99" t="s">
        <v>46</v>
      </c>
      <c r="H1698" s="72">
        <f t="shared" si="873"/>
        <v>0</v>
      </c>
      <c r="I1698" s="72" t="s">
        <v>46</v>
      </c>
      <c r="J1698" s="72" t="s">
        <v>46</v>
      </c>
      <c r="K1698" s="72" t="s">
        <v>46</v>
      </c>
      <c r="L1698" s="72" t="s">
        <v>46</v>
      </c>
      <c r="M1698" s="72">
        <f t="shared" si="873"/>
        <v>2</v>
      </c>
      <c r="N1698" s="72">
        <f t="shared" si="873"/>
        <v>1</v>
      </c>
      <c r="O1698" s="72">
        <f t="shared" si="873"/>
        <v>-1</v>
      </c>
      <c r="P1698" s="72">
        <f t="shared" si="873"/>
        <v>1</v>
      </c>
      <c r="Q1698" s="72">
        <f t="shared" si="873"/>
        <v>-1</v>
      </c>
      <c r="R1698" s="72">
        <f t="shared" si="873"/>
        <v>1</v>
      </c>
      <c r="S1698" s="72">
        <f t="shared" si="873"/>
        <v>2</v>
      </c>
      <c r="T1698" s="76">
        <f t="shared" si="873"/>
        <v>1</v>
      </c>
      <c r="U1698" s="72">
        <f t="shared" si="872"/>
        <v>0.45454545454545453</v>
      </c>
    </row>
    <row r="1699" spans="1:21" ht="18" thickBot="1" x14ac:dyDescent="0.25">
      <c r="A1699" s="81">
        <v>9</v>
      </c>
      <c r="B1699" s="85" t="s">
        <v>53</v>
      </c>
      <c r="C1699" s="99" t="s">
        <v>46</v>
      </c>
      <c r="D1699" s="99" t="s">
        <v>46</v>
      </c>
      <c r="E1699" s="99">
        <f t="shared" si="873"/>
        <v>1</v>
      </c>
      <c r="F1699" s="99">
        <f t="shared" si="873"/>
        <v>0</v>
      </c>
      <c r="G1699" s="99" t="s">
        <v>46</v>
      </c>
      <c r="H1699" s="72" t="s">
        <v>46</v>
      </c>
      <c r="I1699" s="72" t="s">
        <v>46</v>
      </c>
      <c r="J1699" s="72" t="s">
        <v>46</v>
      </c>
      <c r="K1699" s="72" t="s">
        <v>46</v>
      </c>
      <c r="L1699" s="72" t="s">
        <v>46</v>
      </c>
      <c r="M1699" s="72" t="s">
        <v>46</v>
      </c>
      <c r="N1699" s="72">
        <f t="shared" ref="N1699:T1699" si="874">M1668-N1669</f>
        <v>0</v>
      </c>
      <c r="O1699" s="72">
        <f t="shared" si="874"/>
        <v>1</v>
      </c>
      <c r="P1699" s="72">
        <f t="shared" si="874"/>
        <v>1</v>
      </c>
      <c r="Q1699" s="72">
        <f t="shared" si="874"/>
        <v>0</v>
      </c>
      <c r="R1699" s="72">
        <f t="shared" si="874"/>
        <v>1</v>
      </c>
      <c r="S1699" s="72">
        <f t="shared" si="874"/>
        <v>4</v>
      </c>
      <c r="T1699" s="76">
        <f t="shared" si="874"/>
        <v>2</v>
      </c>
      <c r="U1699" s="72">
        <f t="shared" si="872"/>
        <v>1</v>
      </c>
    </row>
    <row r="1700" spans="1:21" ht="18" thickBot="1" x14ac:dyDescent="0.25">
      <c r="A1700" s="81">
        <v>10</v>
      </c>
      <c r="B1700" s="85" t="s">
        <v>53</v>
      </c>
      <c r="C1700" s="99" t="s">
        <v>46</v>
      </c>
      <c r="D1700" s="99" t="s">
        <v>46</v>
      </c>
      <c r="E1700" s="99" t="s">
        <v>46</v>
      </c>
      <c r="F1700" s="99">
        <f t="shared" si="873"/>
        <v>0</v>
      </c>
      <c r="G1700" s="99">
        <f t="shared" si="873"/>
        <v>0</v>
      </c>
      <c r="H1700" s="72" t="s">
        <v>46</v>
      </c>
      <c r="I1700" s="72" t="s">
        <v>46</v>
      </c>
      <c r="J1700" s="72" t="s">
        <v>46</v>
      </c>
      <c r="K1700" s="72" t="s">
        <v>46</v>
      </c>
      <c r="L1700" s="72">
        <f t="shared" ref="L1700" si="875">K1669-L1670</f>
        <v>0</v>
      </c>
      <c r="M1700" s="72" t="s">
        <v>46</v>
      </c>
      <c r="N1700" s="72" t="s">
        <v>46</v>
      </c>
      <c r="O1700" s="72">
        <f t="shared" ref="O1700:T1700" si="876">N1669-O1670</f>
        <v>2</v>
      </c>
      <c r="P1700" s="72">
        <f t="shared" si="876"/>
        <v>1</v>
      </c>
      <c r="Q1700" s="72">
        <f t="shared" si="876"/>
        <v>1</v>
      </c>
      <c r="R1700" s="72">
        <f t="shared" si="876"/>
        <v>3</v>
      </c>
      <c r="S1700" s="72">
        <f t="shared" si="876"/>
        <v>6</v>
      </c>
      <c r="T1700" s="76">
        <f t="shared" si="876"/>
        <v>0</v>
      </c>
      <c r="U1700" s="72">
        <f t="shared" si="872"/>
        <v>1.625</v>
      </c>
    </row>
    <row r="1701" spans="1:21" ht="18" thickBot="1" x14ac:dyDescent="0.25">
      <c r="A1701" s="81">
        <v>11</v>
      </c>
      <c r="B1701" s="85" t="s">
        <v>53</v>
      </c>
      <c r="C1701" s="99">
        <f t="shared" si="873"/>
        <v>1</v>
      </c>
      <c r="D1701" s="99" t="s">
        <v>46</v>
      </c>
      <c r="E1701" s="99" t="s">
        <v>46</v>
      </c>
      <c r="F1701" s="99" t="s">
        <v>46</v>
      </c>
      <c r="G1701" s="99">
        <f t="shared" si="873"/>
        <v>5</v>
      </c>
      <c r="H1701" s="72">
        <f t="shared" si="873"/>
        <v>0</v>
      </c>
      <c r="I1701" s="72" t="s">
        <v>46</v>
      </c>
      <c r="J1701" s="72" t="s">
        <v>46</v>
      </c>
      <c r="K1701" s="72" t="s">
        <v>46</v>
      </c>
      <c r="L1701" s="72" t="s">
        <v>46</v>
      </c>
      <c r="M1701" s="72">
        <f t="shared" si="873"/>
        <v>1</v>
      </c>
      <c r="N1701" s="72" t="s">
        <v>46</v>
      </c>
      <c r="O1701" s="72">
        <f t="shared" si="873"/>
        <v>0</v>
      </c>
      <c r="P1701" s="72">
        <f t="shared" si="873"/>
        <v>-1</v>
      </c>
      <c r="Q1701" s="72">
        <f t="shared" si="873"/>
        <v>1</v>
      </c>
      <c r="R1701" s="72">
        <f t="shared" si="873"/>
        <v>3</v>
      </c>
      <c r="S1701" s="72">
        <f t="shared" si="873"/>
        <v>1</v>
      </c>
      <c r="T1701" s="76">
        <f t="shared" si="873"/>
        <v>0</v>
      </c>
      <c r="U1701" s="72">
        <f t="shared" si="872"/>
        <v>1.2222222222222223</v>
      </c>
    </row>
    <row r="1702" spans="1:21" ht="18" thickBot="1" x14ac:dyDescent="0.25">
      <c r="A1702" s="81">
        <v>12</v>
      </c>
      <c r="B1702" s="85" t="s">
        <v>53</v>
      </c>
      <c r="C1702" s="99">
        <f t="shared" si="873"/>
        <v>0</v>
      </c>
      <c r="D1702" s="99">
        <f t="shared" si="873"/>
        <v>-1</v>
      </c>
      <c r="E1702" s="99" t="s">
        <v>46</v>
      </c>
      <c r="F1702" s="99" t="s">
        <v>46</v>
      </c>
      <c r="G1702" s="99" t="s">
        <v>46</v>
      </c>
      <c r="H1702" s="72">
        <f t="shared" si="873"/>
        <v>0</v>
      </c>
      <c r="I1702" s="72">
        <f t="shared" si="873"/>
        <v>1</v>
      </c>
      <c r="J1702" s="72" t="s">
        <v>46</v>
      </c>
      <c r="K1702" s="72" t="s">
        <v>46</v>
      </c>
      <c r="L1702" s="72" t="s">
        <v>46</v>
      </c>
      <c r="M1702" s="72" t="s">
        <v>46</v>
      </c>
      <c r="N1702" s="72">
        <f t="shared" si="873"/>
        <v>-1</v>
      </c>
      <c r="O1702" s="72">
        <f t="shared" si="873"/>
        <v>0</v>
      </c>
      <c r="P1702" s="72">
        <f t="shared" si="873"/>
        <v>1</v>
      </c>
      <c r="Q1702" s="72">
        <f t="shared" si="873"/>
        <v>0</v>
      </c>
      <c r="R1702" s="72">
        <f t="shared" si="873"/>
        <v>1</v>
      </c>
      <c r="S1702" s="72">
        <f t="shared" si="873"/>
        <v>0</v>
      </c>
      <c r="T1702" s="76">
        <f t="shared" si="873"/>
        <v>2</v>
      </c>
      <c r="U1702" s="72">
        <f t="shared" si="872"/>
        <v>0.1</v>
      </c>
    </row>
    <row r="1703" spans="1:21" ht="18" thickBot="1" x14ac:dyDescent="0.25">
      <c r="A1703" s="84" t="s">
        <v>47</v>
      </c>
      <c r="B1703" s="85" t="s">
        <v>59</v>
      </c>
      <c r="C1703" s="95" t="s">
        <v>46</v>
      </c>
      <c r="D1703" s="95" t="s">
        <v>46</v>
      </c>
      <c r="E1703" s="95" t="s">
        <v>46</v>
      </c>
      <c r="F1703" s="99" t="s">
        <v>46</v>
      </c>
      <c r="G1703" s="99">
        <f t="shared" ref="G1703:T1703" si="877">C1661-G1665</f>
        <v>9</v>
      </c>
      <c r="H1703" s="99" t="s">
        <v>46</v>
      </c>
      <c r="I1703" s="99">
        <f t="shared" si="877"/>
        <v>4</v>
      </c>
      <c r="J1703" s="99">
        <f t="shared" si="877"/>
        <v>5</v>
      </c>
      <c r="K1703" s="99">
        <f t="shared" si="877"/>
        <v>7</v>
      </c>
      <c r="L1703" s="99">
        <f t="shared" si="877"/>
        <v>13</v>
      </c>
      <c r="M1703" s="99">
        <f t="shared" si="877"/>
        <v>5</v>
      </c>
      <c r="N1703" s="99">
        <f t="shared" si="877"/>
        <v>6</v>
      </c>
      <c r="O1703" s="99">
        <f t="shared" si="877"/>
        <v>1</v>
      </c>
      <c r="P1703" s="99">
        <f t="shared" si="877"/>
        <v>5</v>
      </c>
      <c r="Q1703" s="99">
        <f t="shared" si="877"/>
        <v>9</v>
      </c>
      <c r="R1703" s="99">
        <f t="shared" si="877"/>
        <v>1</v>
      </c>
      <c r="S1703" s="99">
        <f t="shared" si="877"/>
        <v>10</v>
      </c>
      <c r="T1703" s="100">
        <f t="shared" si="877"/>
        <v>8</v>
      </c>
      <c r="U1703" s="72">
        <f t="shared" si="872"/>
        <v>6.25</v>
      </c>
    </row>
    <row r="1704" spans="1:21" ht="18" thickBot="1" x14ac:dyDescent="0.25">
      <c r="A1704" s="84" t="s">
        <v>54</v>
      </c>
      <c r="B1704" s="85" t="s">
        <v>59</v>
      </c>
      <c r="C1704" s="95" t="s">
        <v>46</v>
      </c>
      <c r="D1704" s="95" t="s">
        <v>46</v>
      </c>
      <c r="E1704" s="95" t="s">
        <v>46</v>
      </c>
      <c r="F1704" s="95" t="s">
        <v>46</v>
      </c>
      <c r="G1704" s="95" t="s">
        <v>46</v>
      </c>
      <c r="H1704" s="95">
        <f t="shared" ref="H1704:T1704" si="878">C1667-H1672</f>
        <v>6</v>
      </c>
      <c r="I1704" s="95">
        <f t="shared" si="878"/>
        <v>1</v>
      </c>
      <c r="J1704" s="95" t="s">
        <v>46</v>
      </c>
      <c r="K1704" s="95" t="s">
        <v>46</v>
      </c>
      <c r="L1704" s="95" t="s">
        <v>46</v>
      </c>
      <c r="M1704" s="95" t="s">
        <v>46</v>
      </c>
      <c r="N1704" s="95">
        <f t="shared" si="878"/>
        <v>1</v>
      </c>
      <c r="O1704" s="95" t="s">
        <v>46</v>
      </c>
      <c r="P1704" s="95" t="s">
        <v>46</v>
      </c>
      <c r="Q1704" s="95">
        <f t="shared" si="878"/>
        <v>3</v>
      </c>
      <c r="R1704" s="95">
        <f t="shared" si="878"/>
        <v>5</v>
      </c>
      <c r="S1704" s="95">
        <f t="shared" si="878"/>
        <v>4</v>
      </c>
      <c r="T1704" s="100">
        <f t="shared" si="878"/>
        <v>7</v>
      </c>
      <c r="U1704" s="72">
        <f t="shared" si="872"/>
        <v>3.3333333333333335</v>
      </c>
    </row>
    <row r="1705" spans="1:21" ht="16" x14ac:dyDescent="0.2">
      <c r="A1705" s="32"/>
      <c r="B1705" s="33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</row>
    <row r="1706" spans="1:21" ht="16" x14ac:dyDescent="0.2">
      <c r="A1706" s="7" t="s">
        <v>160</v>
      </c>
      <c r="B1706" s="7"/>
      <c r="C1706" s="7"/>
      <c r="D1706" s="7"/>
      <c r="E1706" s="7"/>
      <c r="F1706" s="7"/>
      <c r="G1706" s="7"/>
      <c r="H1706" s="8"/>
      <c r="I1706" s="8"/>
      <c r="J1706" s="8"/>
      <c r="K1706" s="8"/>
      <c r="L1706" s="8"/>
      <c r="M1706" s="9"/>
    </row>
    <row r="1707" spans="1:21" ht="17" thickBot="1" x14ac:dyDescent="0.25">
      <c r="A1707" s="10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9"/>
    </row>
    <row r="1708" spans="1:21" ht="33" thickBot="1" x14ac:dyDescent="0.25">
      <c r="A1708" s="125" t="s">
        <v>44</v>
      </c>
      <c r="B1708" s="125" t="s">
        <v>0</v>
      </c>
      <c r="C1708" s="125" t="s">
        <v>1</v>
      </c>
      <c r="D1708" s="125" t="s">
        <v>2</v>
      </c>
      <c r="E1708" s="125" t="s">
        <v>3</v>
      </c>
      <c r="F1708" s="125" t="s">
        <v>4</v>
      </c>
      <c r="G1708" s="125" t="s">
        <v>5</v>
      </c>
      <c r="H1708" s="125" t="s">
        <v>6</v>
      </c>
      <c r="I1708" s="125" t="s">
        <v>7</v>
      </c>
      <c r="J1708" s="125" t="s">
        <v>8</v>
      </c>
      <c r="K1708" s="125" t="s">
        <v>9</v>
      </c>
      <c r="L1708" s="125" t="s">
        <v>10</v>
      </c>
      <c r="M1708" s="125" t="s">
        <v>66</v>
      </c>
      <c r="N1708" s="125" t="s">
        <v>75</v>
      </c>
      <c r="O1708" s="125" t="s">
        <v>76</v>
      </c>
      <c r="P1708" s="125" t="s">
        <v>77</v>
      </c>
      <c r="Q1708" s="125" t="s">
        <v>78</v>
      </c>
      <c r="R1708" s="125" t="s">
        <v>79</v>
      </c>
      <c r="S1708" s="125" t="s">
        <v>81</v>
      </c>
      <c r="T1708" s="125" t="s">
        <v>87</v>
      </c>
      <c r="U1708" s="125" t="s">
        <v>52</v>
      </c>
    </row>
    <row r="1709" spans="1:21" ht="17" thickBot="1" x14ac:dyDescent="0.25">
      <c r="A1709" s="126">
        <v>1</v>
      </c>
      <c r="B1709" s="127" t="s">
        <v>42</v>
      </c>
      <c r="C1709" s="128">
        <f t="shared" ref="C1709:S1720" si="879">(B1660-C1661)/B1660</f>
        <v>-0.1111111111111111</v>
      </c>
      <c r="D1709" s="128">
        <f t="shared" si="879"/>
        <v>-0.16666666666666666</v>
      </c>
      <c r="E1709" s="128">
        <f t="shared" si="879"/>
        <v>-7.1428571428571425E-2</v>
      </c>
      <c r="F1709" s="128">
        <f t="shared" si="879"/>
        <v>4.5454545454545456E-2</v>
      </c>
      <c r="G1709" s="128">
        <f t="shared" si="879"/>
        <v>0</v>
      </c>
      <c r="H1709" s="128">
        <f t="shared" si="879"/>
        <v>-4.5454545454545456E-2</v>
      </c>
      <c r="I1709" s="128">
        <f t="shared" si="879"/>
        <v>9.0909090909090912E-2</v>
      </c>
      <c r="J1709" s="128">
        <f t="shared" si="879"/>
        <v>4.7619047619047616E-2</v>
      </c>
      <c r="K1709" s="128">
        <f t="shared" si="879"/>
        <v>0</v>
      </c>
      <c r="L1709" s="128">
        <f t="shared" si="879"/>
        <v>-0.2</v>
      </c>
      <c r="M1709" s="128">
        <f t="shared" si="879"/>
        <v>0.04</v>
      </c>
      <c r="N1709" s="128">
        <f t="shared" si="879"/>
        <v>-0.15789473684210525</v>
      </c>
      <c r="O1709" s="128">
        <f t="shared" si="879"/>
        <v>-3.4482758620689655E-2</v>
      </c>
      <c r="P1709" s="128">
        <f t="shared" si="879"/>
        <v>0.14814814814814814</v>
      </c>
      <c r="Q1709" s="128">
        <f t="shared" si="879"/>
        <v>2.8571428571428571E-2</v>
      </c>
      <c r="R1709" s="128">
        <f t="shared" si="879"/>
        <v>0.10714285714285714</v>
      </c>
      <c r="S1709" s="128">
        <f t="shared" si="879"/>
        <v>-5.5555555555555552E-2</v>
      </c>
      <c r="T1709" s="214">
        <f t="shared" ref="T1709:T1720" si="880">(S1660-T1661)/S1660</f>
        <v>0.1</v>
      </c>
      <c r="U1709" s="129">
        <f t="shared" ref="U1709:U1724" si="881">_xlfn.AGGREGATE(1,6,C1709:S1709)</f>
        <v>-1.9691107519654541E-2</v>
      </c>
    </row>
    <row r="1710" spans="1:21" ht="17" thickBot="1" x14ac:dyDescent="0.25">
      <c r="A1710" s="126">
        <v>2</v>
      </c>
      <c r="B1710" s="127" t="s">
        <v>42</v>
      </c>
      <c r="C1710" s="128">
        <f t="shared" si="879"/>
        <v>0.16666666666666666</v>
      </c>
      <c r="D1710" s="128">
        <f t="shared" si="879"/>
        <v>0</v>
      </c>
      <c r="E1710" s="128">
        <f t="shared" si="879"/>
        <v>0.21428571428571427</v>
      </c>
      <c r="F1710" s="128">
        <f t="shared" si="879"/>
        <v>-6.6666666666666666E-2</v>
      </c>
      <c r="G1710" s="128">
        <f t="shared" si="879"/>
        <v>-9.5238095238095233E-2</v>
      </c>
      <c r="H1710" s="128">
        <f t="shared" si="879"/>
        <v>9.0909090909090912E-2</v>
      </c>
      <c r="I1710" s="128">
        <f t="shared" si="879"/>
        <v>0.13043478260869565</v>
      </c>
      <c r="J1710" s="128">
        <f t="shared" si="879"/>
        <v>0.15</v>
      </c>
      <c r="K1710" s="128">
        <f t="shared" si="879"/>
        <v>0.1</v>
      </c>
      <c r="L1710" s="128">
        <f t="shared" si="879"/>
        <v>-0.14285714285714285</v>
      </c>
      <c r="M1710" s="128">
        <f t="shared" si="879"/>
        <v>0.125</v>
      </c>
      <c r="N1710" s="128">
        <f t="shared" si="879"/>
        <v>0.20833333333333334</v>
      </c>
      <c r="O1710" s="128">
        <f t="shared" si="879"/>
        <v>-4.5454545454545456E-2</v>
      </c>
      <c r="P1710" s="128">
        <f t="shared" si="879"/>
        <v>0.13333333333333333</v>
      </c>
      <c r="Q1710" s="128">
        <f t="shared" si="879"/>
        <v>4.3478260869565216E-2</v>
      </c>
      <c r="R1710" s="128">
        <f t="shared" si="879"/>
        <v>-2.9411764705882353E-2</v>
      </c>
      <c r="S1710" s="128">
        <f t="shared" si="879"/>
        <v>0.08</v>
      </c>
      <c r="T1710" s="214">
        <f t="shared" si="880"/>
        <v>0.10526315789473684</v>
      </c>
      <c r="U1710" s="129">
        <f t="shared" si="881"/>
        <v>6.2518409828474522E-2</v>
      </c>
    </row>
    <row r="1711" spans="1:21" ht="17" thickBot="1" x14ac:dyDescent="0.25">
      <c r="A1711" s="126">
        <v>3</v>
      </c>
      <c r="B1711" s="127" t="s">
        <v>42</v>
      </c>
      <c r="C1711" s="128">
        <f t="shared" si="879"/>
        <v>0.29411764705882354</v>
      </c>
      <c r="D1711" s="128">
        <f t="shared" si="879"/>
        <v>0.33333333333333331</v>
      </c>
      <c r="E1711" s="128">
        <f t="shared" si="879"/>
        <v>0.3</v>
      </c>
      <c r="F1711" s="128">
        <f t="shared" si="879"/>
        <v>9.0909090909090912E-2</v>
      </c>
      <c r="G1711" s="128">
        <f t="shared" si="879"/>
        <v>-6.25E-2</v>
      </c>
      <c r="H1711" s="128">
        <f t="shared" si="879"/>
        <v>0.2608695652173913</v>
      </c>
      <c r="I1711" s="128">
        <f t="shared" si="879"/>
        <v>0.2</v>
      </c>
      <c r="J1711" s="128">
        <f t="shared" si="879"/>
        <v>0.3</v>
      </c>
      <c r="K1711" s="128">
        <f t="shared" si="879"/>
        <v>0.11764705882352941</v>
      </c>
      <c r="L1711" s="128">
        <f t="shared" si="879"/>
        <v>5.5555555555555552E-2</v>
      </c>
      <c r="M1711" s="128">
        <f t="shared" si="879"/>
        <v>4.1666666666666664E-2</v>
      </c>
      <c r="N1711" s="128">
        <f t="shared" si="879"/>
        <v>4.7619047619047616E-2</v>
      </c>
      <c r="O1711" s="128">
        <f t="shared" si="879"/>
        <v>0</v>
      </c>
      <c r="P1711" s="128">
        <f t="shared" si="879"/>
        <v>0</v>
      </c>
      <c r="Q1711" s="128">
        <f t="shared" si="879"/>
        <v>0.15384615384615385</v>
      </c>
      <c r="R1711" s="128">
        <f t="shared" si="879"/>
        <v>0.18181818181818182</v>
      </c>
      <c r="S1711" s="128">
        <f t="shared" si="879"/>
        <v>0.14285714285714285</v>
      </c>
      <c r="T1711" s="214">
        <f t="shared" si="880"/>
        <v>0</v>
      </c>
      <c r="U1711" s="129">
        <f t="shared" si="881"/>
        <v>0.1445729084532304</v>
      </c>
    </row>
    <row r="1712" spans="1:21" ht="17" thickBot="1" x14ac:dyDescent="0.25">
      <c r="A1712" s="126">
        <v>4</v>
      </c>
      <c r="B1712" s="127" t="s">
        <v>42</v>
      </c>
      <c r="C1712" s="128">
        <f t="shared" si="879"/>
        <v>0.2</v>
      </c>
      <c r="D1712" s="128">
        <f t="shared" si="879"/>
        <v>-0.16666666666666666</v>
      </c>
      <c r="E1712" s="128">
        <f t="shared" si="879"/>
        <v>0</v>
      </c>
      <c r="F1712" s="128">
        <f t="shared" si="879"/>
        <v>0.21428571428571427</v>
      </c>
      <c r="G1712" s="128">
        <f t="shared" si="879"/>
        <v>0</v>
      </c>
      <c r="H1712" s="128">
        <f t="shared" si="879"/>
        <v>0.17647058823529413</v>
      </c>
      <c r="I1712" s="128">
        <f t="shared" si="879"/>
        <v>5.8823529411764705E-2</v>
      </c>
      <c r="J1712" s="128">
        <f t="shared" si="879"/>
        <v>0</v>
      </c>
      <c r="K1712" s="128">
        <f t="shared" si="879"/>
        <v>0.21428571428571427</v>
      </c>
      <c r="L1712" s="128">
        <f t="shared" si="879"/>
        <v>-0.13333333333333333</v>
      </c>
      <c r="M1712" s="128">
        <f t="shared" si="879"/>
        <v>0.11764705882352941</v>
      </c>
      <c r="N1712" s="128">
        <f t="shared" si="879"/>
        <v>4.3478260869565216E-2</v>
      </c>
      <c r="O1712" s="128">
        <f t="shared" si="879"/>
        <v>0</v>
      </c>
      <c r="P1712" s="128">
        <f t="shared" si="879"/>
        <v>0.15789473684210525</v>
      </c>
      <c r="Q1712" s="128">
        <f t="shared" si="879"/>
        <v>0.13043478260869565</v>
      </c>
      <c r="R1712" s="128">
        <f t="shared" si="879"/>
        <v>0</v>
      </c>
      <c r="S1712" s="128">
        <f t="shared" si="879"/>
        <v>0.1111111111111111</v>
      </c>
      <c r="T1712" s="214">
        <f t="shared" si="880"/>
        <v>0.1</v>
      </c>
      <c r="U1712" s="129">
        <f t="shared" si="881"/>
        <v>6.6143029204323175E-2</v>
      </c>
    </row>
    <row r="1713" spans="1:21" ht="17" thickBot="1" x14ac:dyDescent="0.25">
      <c r="A1713" s="126">
        <v>5</v>
      </c>
      <c r="B1713" s="127" t="s">
        <v>42</v>
      </c>
      <c r="C1713" s="128">
        <f t="shared" si="879"/>
        <v>0</v>
      </c>
      <c r="D1713" s="128">
        <f t="shared" si="879"/>
        <v>6.25E-2</v>
      </c>
      <c r="E1713" s="128">
        <f t="shared" si="879"/>
        <v>0.21428571428571427</v>
      </c>
      <c r="F1713" s="128" t="s">
        <v>46</v>
      </c>
      <c r="G1713" s="128">
        <f t="shared" si="879"/>
        <v>0</v>
      </c>
      <c r="H1713" s="128" t="s">
        <v>46</v>
      </c>
      <c r="I1713" s="128">
        <f t="shared" si="879"/>
        <v>0.21428571428571427</v>
      </c>
      <c r="J1713" s="128">
        <f t="shared" si="879"/>
        <v>0</v>
      </c>
      <c r="K1713" s="128">
        <f t="shared" si="879"/>
        <v>6.25E-2</v>
      </c>
      <c r="L1713" s="128">
        <f t="shared" si="879"/>
        <v>9.0909090909090912E-2</v>
      </c>
      <c r="M1713" s="128">
        <f t="shared" si="879"/>
        <v>0.11764705882352941</v>
      </c>
      <c r="N1713" s="128">
        <f t="shared" si="879"/>
        <v>6.6666666666666666E-2</v>
      </c>
      <c r="O1713" s="128">
        <f t="shared" si="879"/>
        <v>9.0909090909090912E-2</v>
      </c>
      <c r="P1713" s="128">
        <f t="shared" si="879"/>
        <v>0.05</v>
      </c>
      <c r="Q1713" s="128">
        <f t="shared" si="879"/>
        <v>6.25E-2</v>
      </c>
      <c r="R1713" s="128">
        <f t="shared" si="879"/>
        <v>-0.05</v>
      </c>
      <c r="S1713" s="128">
        <f t="shared" si="879"/>
        <v>9.0909090909090912E-2</v>
      </c>
      <c r="T1713" s="214">
        <f t="shared" si="880"/>
        <v>6.25E-2</v>
      </c>
      <c r="U1713" s="129">
        <f t="shared" si="881"/>
        <v>7.1540828452593158E-2</v>
      </c>
    </row>
    <row r="1714" spans="1:21" ht="17" thickBot="1" x14ac:dyDescent="0.25">
      <c r="A1714" s="126">
        <v>6</v>
      </c>
      <c r="B1714" s="127" t="s">
        <v>42</v>
      </c>
      <c r="C1714" s="128">
        <f t="shared" si="879"/>
        <v>6.6666666666666666E-2</v>
      </c>
      <c r="D1714" s="128" t="s">
        <v>46</v>
      </c>
      <c r="E1714" s="128">
        <f t="shared" si="879"/>
        <v>0</v>
      </c>
      <c r="F1714" s="128">
        <f t="shared" si="879"/>
        <v>-9.0909090909090912E-2</v>
      </c>
      <c r="G1714" s="128" t="s">
        <v>46</v>
      </c>
      <c r="H1714" s="128">
        <f t="shared" si="879"/>
        <v>0</v>
      </c>
      <c r="I1714" s="128" t="s">
        <v>46</v>
      </c>
      <c r="J1714" s="128">
        <f t="shared" si="879"/>
        <v>9.0909090909090912E-2</v>
      </c>
      <c r="K1714" s="128">
        <f t="shared" si="879"/>
        <v>6.25E-2</v>
      </c>
      <c r="L1714" s="128">
        <f t="shared" si="879"/>
        <v>6.6666666666666666E-2</v>
      </c>
      <c r="M1714" s="128">
        <f t="shared" si="879"/>
        <v>0.1</v>
      </c>
      <c r="N1714" s="128">
        <f t="shared" si="879"/>
        <v>0</v>
      </c>
      <c r="O1714" s="128">
        <f t="shared" si="879"/>
        <v>0</v>
      </c>
      <c r="P1714" s="128">
        <f t="shared" si="879"/>
        <v>0.1</v>
      </c>
      <c r="Q1714" s="128">
        <f t="shared" si="879"/>
        <v>0.10526315789473684</v>
      </c>
      <c r="R1714" s="128">
        <f t="shared" si="879"/>
        <v>6.6666666666666666E-2</v>
      </c>
      <c r="S1714" s="128">
        <f t="shared" si="879"/>
        <v>9.5238095238095233E-2</v>
      </c>
      <c r="T1714" s="214">
        <f t="shared" si="880"/>
        <v>0.1</v>
      </c>
      <c r="U1714" s="129">
        <f t="shared" si="881"/>
        <v>4.7357232366630857E-2</v>
      </c>
    </row>
    <row r="1715" spans="1:21" ht="17" thickBot="1" x14ac:dyDescent="0.25">
      <c r="A1715" s="126">
        <v>7</v>
      </c>
      <c r="B1715" s="127" t="s">
        <v>42</v>
      </c>
      <c r="C1715" s="128">
        <f t="shared" si="879"/>
        <v>5.8823529411764705E-2</v>
      </c>
      <c r="D1715" s="128">
        <f t="shared" si="879"/>
        <v>0.21428571428571427</v>
      </c>
      <c r="E1715" s="128" t="s">
        <v>46</v>
      </c>
      <c r="F1715" s="128">
        <f t="shared" si="879"/>
        <v>0.2</v>
      </c>
      <c r="G1715" s="128">
        <f t="shared" si="879"/>
        <v>0.16666666666666666</v>
      </c>
      <c r="H1715" s="128" t="s">
        <v>46</v>
      </c>
      <c r="I1715" s="128">
        <f t="shared" si="879"/>
        <v>0</v>
      </c>
      <c r="J1715" s="128" t="s">
        <v>46</v>
      </c>
      <c r="K1715" s="128" t="s">
        <v>46</v>
      </c>
      <c r="L1715" s="128">
        <f t="shared" si="879"/>
        <v>0.13333333333333333</v>
      </c>
      <c r="M1715" s="128">
        <f t="shared" si="879"/>
        <v>7.1428571428571425E-2</v>
      </c>
      <c r="N1715" s="128">
        <f t="shared" si="879"/>
        <v>-0.1111111111111111</v>
      </c>
      <c r="O1715" s="128">
        <f t="shared" si="879"/>
        <v>0</v>
      </c>
      <c r="P1715" s="128">
        <f t="shared" si="879"/>
        <v>0.14285714285714285</v>
      </c>
      <c r="Q1715" s="128">
        <f t="shared" si="879"/>
        <v>5.5555555555555552E-2</v>
      </c>
      <c r="R1715" s="128">
        <f t="shared" si="879"/>
        <v>-5.8823529411764705E-2</v>
      </c>
      <c r="S1715" s="128">
        <f t="shared" si="879"/>
        <v>7.1428571428571425E-2</v>
      </c>
      <c r="T1715" s="214">
        <f t="shared" si="880"/>
        <v>0.10526315789473684</v>
      </c>
      <c r="U1715" s="129">
        <f t="shared" si="881"/>
        <v>7.2649572649572627E-2</v>
      </c>
    </row>
    <row r="1716" spans="1:21" ht="17" thickBot="1" x14ac:dyDescent="0.25">
      <c r="A1716" s="126">
        <v>8</v>
      </c>
      <c r="B1716" s="127" t="s">
        <v>42</v>
      </c>
      <c r="C1716" s="128">
        <f t="shared" si="879"/>
        <v>0</v>
      </c>
      <c r="D1716" s="128">
        <f t="shared" si="879"/>
        <v>0</v>
      </c>
      <c r="E1716" s="128">
        <f t="shared" si="879"/>
        <v>0</v>
      </c>
      <c r="F1716" s="128" t="s">
        <v>46</v>
      </c>
      <c r="G1716" s="128" t="s">
        <v>46</v>
      </c>
      <c r="H1716" s="128">
        <f t="shared" si="879"/>
        <v>0</v>
      </c>
      <c r="I1716" s="128" t="s">
        <v>46</v>
      </c>
      <c r="J1716" s="128" t="s">
        <v>46</v>
      </c>
      <c r="K1716" s="128" t="s">
        <v>46</v>
      </c>
      <c r="L1716" s="128" t="s">
        <v>46</v>
      </c>
      <c r="M1716" s="128">
        <f t="shared" si="879"/>
        <v>0.15384615384615385</v>
      </c>
      <c r="N1716" s="128">
        <f t="shared" si="879"/>
        <v>7.6923076923076927E-2</v>
      </c>
      <c r="O1716" s="128">
        <f t="shared" si="879"/>
        <v>-0.1</v>
      </c>
      <c r="P1716" s="128">
        <f t="shared" si="879"/>
        <v>6.6666666666666666E-2</v>
      </c>
      <c r="Q1716" s="128">
        <f t="shared" si="879"/>
        <v>-8.3333333333333329E-2</v>
      </c>
      <c r="R1716" s="128">
        <f t="shared" si="879"/>
        <v>5.8823529411764705E-2</v>
      </c>
      <c r="S1716" s="128">
        <f t="shared" si="879"/>
        <v>0.1111111111111111</v>
      </c>
      <c r="T1716" s="214">
        <f t="shared" si="880"/>
        <v>7.6923076923076927E-2</v>
      </c>
      <c r="U1716" s="129">
        <f t="shared" si="881"/>
        <v>2.5821564056858173E-2</v>
      </c>
    </row>
    <row r="1717" spans="1:21" ht="17" thickBot="1" x14ac:dyDescent="0.25">
      <c r="A1717" s="126">
        <v>9</v>
      </c>
      <c r="B1717" s="127" t="s">
        <v>42</v>
      </c>
      <c r="C1717" s="128" t="s">
        <v>46</v>
      </c>
      <c r="D1717" s="128" t="s">
        <v>46</v>
      </c>
      <c r="E1717" s="128">
        <f t="shared" si="879"/>
        <v>6.25E-2</v>
      </c>
      <c r="F1717" s="128">
        <f t="shared" si="879"/>
        <v>0</v>
      </c>
      <c r="G1717" s="128" t="s">
        <v>46</v>
      </c>
      <c r="H1717" s="128" t="s">
        <v>46</v>
      </c>
      <c r="I1717" s="128" t="s">
        <v>46</v>
      </c>
      <c r="J1717" s="128" t="s">
        <v>46</v>
      </c>
      <c r="K1717" s="128" t="s">
        <v>46</v>
      </c>
      <c r="L1717" s="128" t="s">
        <v>12</v>
      </c>
      <c r="M1717" s="128" t="s">
        <v>46</v>
      </c>
      <c r="N1717" s="128">
        <f t="shared" si="879"/>
        <v>0</v>
      </c>
      <c r="O1717" s="128">
        <f t="shared" si="879"/>
        <v>8.3333333333333329E-2</v>
      </c>
      <c r="P1717" s="128">
        <f t="shared" si="879"/>
        <v>9.0909090909090912E-2</v>
      </c>
      <c r="Q1717" s="128">
        <f t="shared" si="879"/>
        <v>0</v>
      </c>
      <c r="R1717" s="128">
        <f t="shared" si="879"/>
        <v>7.6923076923076927E-2</v>
      </c>
      <c r="S1717" s="128">
        <f t="shared" si="879"/>
        <v>0.25</v>
      </c>
      <c r="T1717" s="214">
        <f t="shared" si="880"/>
        <v>0.125</v>
      </c>
      <c r="U1717" s="129">
        <f t="shared" si="881"/>
        <v>7.0458187645687648E-2</v>
      </c>
    </row>
    <row r="1718" spans="1:21" ht="17" thickBot="1" x14ac:dyDescent="0.25">
      <c r="A1718" s="126">
        <v>10</v>
      </c>
      <c r="B1718" s="127" t="s">
        <v>42</v>
      </c>
      <c r="C1718" s="128" t="s">
        <v>46</v>
      </c>
      <c r="D1718" s="128" t="s">
        <v>46</v>
      </c>
      <c r="E1718" s="128" t="s">
        <v>46</v>
      </c>
      <c r="F1718" s="128">
        <f t="shared" si="879"/>
        <v>0</v>
      </c>
      <c r="G1718" s="128">
        <f t="shared" si="879"/>
        <v>0</v>
      </c>
      <c r="H1718" s="128" t="e">
        <f t="shared" si="879"/>
        <v>#VALUE!</v>
      </c>
      <c r="I1718" s="128" t="s">
        <v>46</v>
      </c>
      <c r="J1718" s="128" t="s">
        <v>46</v>
      </c>
      <c r="K1718" s="128" t="s">
        <v>46</v>
      </c>
      <c r="L1718" s="128">
        <f t="shared" si="879"/>
        <v>0</v>
      </c>
      <c r="M1718" s="128" t="s">
        <v>46</v>
      </c>
      <c r="N1718" s="128" t="s">
        <v>46</v>
      </c>
      <c r="O1718" s="128">
        <f t="shared" si="879"/>
        <v>0.18181818181818182</v>
      </c>
      <c r="P1718" s="128">
        <f t="shared" si="879"/>
        <v>9.0909090909090912E-2</v>
      </c>
      <c r="Q1718" s="128">
        <f t="shared" si="879"/>
        <v>0.1</v>
      </c>
      <c r="R1718" s="128">
        <f t="shared" si="879"/>
        <v>0.21428571428571427</v>
      </c>
      <c r="S1718" s="128">
        <f t="shared" si="879"/>
        <v>0.5</v>
      </c>
      <c r="T1718" s="214">
        <f t="shared" si="880"/>
        <v>0</v>
      </c>
      <c r="U1718" s="129">
        <f t="shared" si="881"/>
        <v>0.13587662337662337</v>
      </c>
    </row>
    <row r="1719" spans="1:21" ht="17" thickBot="1" x14ac:dyDescent="0.25">
      <c r="A1719" s="126">
        <v>11</v>
      </c>
      <c r="B1719" s="127" t="s">
        <v>42</v>
      </c>
      <c r="C1719" s="128">
        <f t="shared" si="879"/>
        <v>6.25E-2</v>
      </c>
      <c r="D1719" s="128" t="s">
        <v>46</v>
      </c>
      <c r="E1719" s="128" t="s">
        <v>46</v>
      </c>
      <c r="F1719" s="128" t="s">
        <v>46</v>
      </c>
      <c r="G1719" s="128">
        <f t="shared" si="879"/>
        <v>0.33333333333333331</v>
      </c>
      <c r="H1719" s="128">
        <f t="shared" si="879"/>
        <v>0</v>
      </c>
      <c r="I1719" s="128" t="s">
        <v>46</v>
      </c>
      <c r="J1719" s="128" t="s">
        <v>46</v>
      </c>
      <c r="K1719" s="128" t="s">
        <v>46</v>
      </c>
      <c r="L1719" s="128" t="s">
        <v>46</v>
      </c>
      <c r="M1719" s="128">
        <f t="shared" si="879"/>
        <v>0.1</v>
      </c>
      <c r="N1719" s="128" t="s">
        <v>46</v>
      </c>
      <c r="O1719" s="128">
        <f t="shared" si="879"/>
        <v>0</v>
      </c>
      <c r="P1719" s="128">
        <f t="shared" si="879"/>
        <v>-0.1111111111111111</v>
      </c>
      <c r="Q1719" s="128">
        <f t="shared" si="879"/>
        <v>0.1</v>
      </c>
      <c r="R1719" s="128">
        <f t="shared" si="879"/>
        <v>0.33333333333333331</v>
      </c>
      <c r="S1719" s="128">
        <f t="shared" si="879"/>
        <v>9.0909090909090912E-2</v>
      </c>
      <c r="T1719" s="214">
        <f t="shared" si="880"/>
        <v>0</v>
      </c>
      <c r="U1719" s="129">
        <f t="shared" si="881"/>
        <v>0.10099607182940516</v>
      </c>
    </row>
    <row r="1720" spans="1:21" ht="17" thickBot="1" x14ac:dyDescent="0.25">
      <c r="A1720" s="126">
        <v>12</v>
      </c>
      <c r="B1720" s="127" t="s">
        <v>42</v>
      </c>
      <c r="C1720" s="128">
        <f t="shared" si="879"/>
        <v>0</v>
      </c>
      <c r="D1720" s="128">
        <f t="shared" si="879"/>
        <v>-6.6666666666666666E-2</v>
      </c>
      <c r="E1720" s="128" t="s">
        <v>46</v>
      </c>
      <c r="F1720" s="128" t="s">
        <v>46</v>
      </c>
      <c r="G1720" s="128" t="s">
        <v>46</v>
      </c>
      <c r="H1720" s="128">
        <f t="shared" si="879"/>
        <v>0</v>
      </c>
      <c r="I1720" s="128">
        <f t="shared" si="879"/>
        <v>9.0909090909090912E-2</v>
      </c>
      <c r="J1720" s="128" t="s">
        <v>46</v>
      </c>
      <c r="K1720" s="128" t="s">
        <v>46</v>
      </c>
      <c r="L1720" s="128" t="s">
        <v>46</v>
      </c>
      <c r="M1720" s="128" t="s">
        <v>46</v>
      </c>
      <c r="N1720" s="128">
        <f t="shared" si="879"/>
        <v>-0.1111111111111111</v>
      </c>
      <c r="O1720" s="128">
        <f t="shared" si="879"/>
        <v>0</v>
      </c>
      <c r="P1720" s="128">
        <f t="shared" si="879"/>
        <v>0.14285714285714285</v>
      </c>
      <c r="Q1720" s="128">
        <f t="shared" si="879"/>
        <v>0</v>
      </c>
      <c r="R1720" s="128">
        <f t="shared" si="879"/>
        <v>0.1111111111111111</v>
      </c>
      <c r="S1720" s="128">
        <f t="shared" si="879"/>
        <v>0</v>
      </c>
      <c r="T1720" s="214">
        <f t="shared" si="880"/>
        <v>0.2</v>
      </c>
      <c r="U1720" s="129">
        <f t="shared" si="881"/>
        <v>1.670995670995671E-2</v>
      </c>
    </row>
    <row r="1721" spans="1:21" ht="17" thickBot="1" x14ac:dyDescent="0.25">
      <c r="A1721" s="130" t="s">
        <v>47</v>
      </c>
      <c r="B1721" s="131" t="s">
        <v>57</v>
      </c>
      <c r="C1721" s="132" t="s">
        <v>46</v>
      </c>
      <c r="D1721" s="132" t="s">
        <v>46</v>
      </c>
      <c r="E1721" s="132" t="s">
        <v>46</v>
      </c>
      <c r="F1721" s="128" t="s">
        <v>46</v>
      </c>
      <c r="G1721" s="128">
        <f t="shared" ref="G1721:S1721" si="882">(C1661-G1665)/C1661</f>
        <v>0.45</v>
      </c>
      <c r="H1721" s="128" t="s">
        <v>46</v>
      </c>
      <c r="I1721" s="128">
        <f t="shared" si="882"/>
        <v>0.26666666666666666</v>
      </c>
      <c r="J1721" s="128">
        <f t="shared" si="882"/>
        <v>0.23809523809523808</v>
      </c>
      <c r="K1721" s="128">
        <f t="shared" si="882"/>
        <v>0.31818181818181818</v>
      </c>
      <c r="L1721" s="128">
        <f t="shared" si="882"/>
        <v>0.56521739130434778</v>
      </c>
      <c r="M1721" s="128">
        <f t="shared" si="882"/>
        <v>0.25</v>
      </c>
      <c r="N1721" s="128">
        <f t="shared" si="882"/>
        <v>0.3</v>
      </c>
      <c r="O1721" s="128">
        <f t="shared" si="882"/>
        <v>4.7619047619047616E-2</v>
      </c>
      <c r="P1721" s="128">
        <f t="shared" si="882"/>
        <v>0.20833333333333334</v>
      </c>
      <c r="Q1721" s="128">
        <f t="shared" si="882"/>
        <v>0.375</v>
      </c>
      <c r="R1721" s="128">
        <f t="shared" si="882"/>
        <v>4.5454545454545456E-2</v>
      </c>
      <c r="S1721" s="128">
        <f t="shared" si="882"/>
        <v>0.33333333333333331</v>
      </c>
      <c r="T1721" s="214">
        <f>(P1661-T1665)/P1661</f>
        <v>0.34782608695652173</v>
      </c>
      <c r="U1721" s="129">
        <f t="shared" si="881"/>
        <v>0.28315844783236083</v>
      </c>
    </row>
    <row r="1722" spans="1:21" ht="33" thickBot="1" x14ac:dyDescent="0.25">
      <c r="A1722" s="130" t="s">
        <v>48</v>
      </c>
      <c r="B1722" s="131"/>
      <c r="C1722" s="133"/>
      <c r="D1722" s="133"/>
      <c r="E1722" s="133"/>
      <c r="F1722" s="133"/>
      <c r="G1722" s="133"/>
      <c r="H1722" s="133"/>
      <c r="I1722" s="133"/>
      <c r="J1722" s="133">
        <f t="shared" ref="J1722:S1722" si="883">AVERAGE(F1721:J1721)</f>
        <v>0.31825396825396823</v>
      </c>
      <c r="K1722" s="133">
        <f t="shared" si="883"/>
        <v>0.31823593073593071</v>
      </c>
      <c r="L1722" s="133">
        <f t="shared" si="883"/>
        <v>0.34704027856201769</v>
      </c>
      <c r="M1722" s="133">
        <f t="shared" si="883"/>
        <v>0.32763222284961413</v>
      </c>
      <c r="N1722" s="133">
        <f t="shared" si="883"/>
        <v>0.33429888951628084</v>
      </c>
      <c r="O1722" s="133">
        <f t="shared" si="883"/>
        <v>0.29620365142104277</v>
      </c>
      <c r="P1722" s="133">
        <f t="shared" si="883"/>
        <v>0.27423395445134574</v>
      </c>
      <c r="Q1722" s="133">
        <f t="shared" si="883"/>
        <v>0.23619047619047623</v>
      </c>
      <c r="R1722" s="133">
        <f t="shared" si="883"/>
        <v>0.19528138528138528</v>
      </c>
      <c r="S1722" s="133">
        <f t="shared" si="883"/>
        <v>0.20194805194805193</v>
      </c>
      <c r="T1722" s="214">
        <f>AVERAGE(P1721:T1721)</f>
        <v>0.26198945981554678</v>
      </c>
      <c r="U1722" s="129">
        <f t="shared" si="881"/>
        <v>0.28493188092101135</v>
      </c>
    </row>
    <row r="1723" spans="1:21" ht="17" thickBot="1" x14ac:dyDescent="0.25">
      <c r="A1723" s="130" t="s">
        <v>54</v>
      </c>
      <c r="B1723" s="131" t="s">
        <v>57</v>
      </c>
      <c r="C1723" s="132" t="s">
        <v>46</v>
      </c>
      <c r="D1723" s="132" t="s">
        <v>46</v>
      </c>
      <c r="E1723" s="132" t="s">
        <v>46</v>
      </c>
      <c r="F1723" s="134" t="s">
        <v>46</v>
      </c>
      <c r="G1723" s="135" t="s">
        <v>46</v>
      </c>
      <c r="H1723" s="135">
        <f t="shared" ref="H1723:S1723" si="884">(C1667-H1672)/C1667</f>
        <v>0.375</v>
      </c>
      <c r="I1723" s="135">
        <f t="shared" si="884"/>
        <v>9.0909090909090912E-2</v>
      </c>
      <c r="J1723" s="135" t="s">
        <v>46</v>
      </c>
      <c r="K1723" s="135" t="s">
        <v>46</v>
      </c>
      <c r="L1723" s="135" t="s">
        <v>46</v>
      </c>
      <c r="M1723" s="135" t="s">
        <v>46</v>
      </c>
      <c r="N1723" s="135">
        <f t="shared" si="884"/>
        <v>9.0909090909090912E-2</v>
      </c>
      <c r="O1723" s="135" t="s">
        <v>46</v>
      </c>
      <c r="P1723" s="135" t="s">
        <v>46</v>
      </c>
      <c r="Q1723" s="135">
        <f t="shared" si="884"/>
        <v>0.23076923076923078</v>
      </c>
      <c r="R1723" s="135">
        <f t="shared" si="884"/>
        <v>0.38461538461538464</v>
      </c>
      <c r="S1723" s="135">
        <f t="shared" si="884"/>
        <v>0.4</v>
      </c>
      <c r="T1723" s="215">
        <f>(O1667-T1672)/O1667</f>
        <v>0.46666666666666667</v>
      </c>
      <c r="U1723" s="129">
        <f t="shared" si="881"/>
        <v>0.26203379953379957</v>
      </c>
    </row>
    <row r="1724" spans="1:21" ht="33" thickBot="1" x14ac:dyDescent="0.25">
      <c r="A1724" s="136" t="s">
        <v>50</v>
      </c>
      <c r="B1724" s="137"/>
      <c r="C1724" s="137"/>
      <c r="D1724" s="137"/>
      <c r="E1724" s="137"/>
      <c r="F1724" s="137"/>
      <c r="G1724" s="137"/>
      <c r="H1724" s="137"/>
      <c r="I1724" s="137"/>
      <c r="J1724" s="133"/>
      <c r="K1724" s="133">
        <f t="shared" ref="K1724:S1724" si="885">AVERAGE(G1723:K1723)</f>
        <v>0.23295454545454547</v>
      </c>
      <c r="L1724" s="133">
        <f t="shared" si="885"/>
        <v>0.23295454545454547</v>
      </c>
      <c r="M1724" s="133">
        <f t="shared" si="885"/>
        <v>9.0909090909090912E-2</v>
      </c>
      <c r="N1724" s="133">
        <f t="shared" si="885"/>
        <v>9.0909090909090912E-2</v>
      </c>
      <c r="O1724" s="133">
        <f t="shared" si="885"/>
        <v>9.0909090909090912E-2</v>
      </c>
      <c r="P1724" s="133">
        <f t="shared" si="885"/>
        <v>9.0909090909090912E-2</v>
      </c>
      <c r="Q1724" s="133">
        <f t="shared" si="885"/>
        <v>0.16083916083916083</v>
      </c>
      <c r="R1724" s="133">
        <f t="shared" si="885"/>
        <v>0.23543123543123542</v>
      </c>
      <c r="S1724" s="133">
        <f t="shared" si="885"/>
        <v>0.33846153846153842</v>
      </c>
      <c r="T1724" s="214">
        <f>AVERAGE(P1723:T1723)</f>
        <v>0.37051282051282053</v>
      </c>
      <c r="U1724" s="129">
        <f t="shared" si="881"/>
        <v>0.17380859880859881</v>
      </c>
    </row>
    <row r="1726" spans="1:21" ht="16" x14ac:dyDescent="0.2">
      <c r="A1726" s="140" t="s">
        <v>161</v>
      </c>
      <c r="B1726" s="141"/>
      <c r="C1726" s="141"/>
      <c r="D1726" s="141"/>
      <c r="E1726" s="141"/>
      <c r="F1726" s="141"/>
      <c r="G1726" s="141"/>
      <c r="H1726" s="141"/>
      <c r="I1726" s="141"/>
      <c r="J1726" s="141"/>
      <c r="K1726" s="141"/>
      <c r="L1726" s="141"/>
      <c r="M1726" s="142"/>
    </row>
    <row r="1727" spans="1:21" ht="25" customHeight="1" thickBot="1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</row>
    <row r="1728" spans="1:21" ht="18" thickBot="1" x14ac:dyDescent="0.25">
      <c r="A1728" s="54"/>
      <c r="B1728" s="54" t="s">
        <v>0</v>
      </c>
      <c r="C1728" s="54" t="s">
        <v>1</v>
      </c>
      <c r="D1728" s="54" t="s">
        <v>2</v>
      </c>
      <c r="E1728" s="54" t="s">
        <v>3</v>
      </c>
      <c r="F1728" s="54" t="s">
        <v>4</v>
      </c>
      <c r="G1728" s="54" t="s">
        <v>5</v>
      </c>
      <c r="H1728" s="54" t="s">
        <v>6</v>
      </c>
      <c r="I1728" s="54" t="s">
        <v>7</v>
      </c>
      <c r="J1728" s="54" t="s">
        <v>8</v>
      </c>
      <c r="K1728" s="54" t="s">
        <v>9</v>
      </c>
      <c r="L1728" s="54" t="s">
        <v>10</v>
      </c>
      <c r="M1728" s="54" t="s">
        <v>66</v>
      </c>
      <c r="N1728" s="54" t="s">
        <v>75</v>
      </c>
      <c r="O1728" s="54" t="s">
        <v>76</v>
      </c>
      <c r="P1728" s="54" t="s">
        <v>77</v>
      </c>
      <c r="Q1728" s="54" t="s">
        <v>78</v>
      </c>
      <c r="R1728" s="54" t="s">
        <v>79</v>
      </c>
      <c r="S1728" s="54" t="s">
        <v>81</v>
      </c>
      <c r="T1728" s="54" t="s">
        <v>87</v>
      </c>
    </row>
    <row r="1729" spans="1:20" ht="18" thickBot="1" x14ac:dyDescent="0.25">
      <c r="A1729" s="38" t="s">
        <v>11</v>
      </c>
      <c r="B1729" s="153" t="s">
        <v>12</v>
      </c>
      <c r="C1729" s="123">
        <v>22</v>
      </c>
      <c r="D1729" s="123">
        <v>21</v>
      </c>
      <c r="E1729" s="123">
        <v>20</v>
      </c>
      <c r="F1729" s="156">
        <v>19</v>
      </c>
      <c r="G1729" s="156">
        <v>24</v>
      </c>
      <c r="H1729" s="156">
        <v>18</v>
      </c>
      <c r="I1729" s="156">
        <v>23</v>
      </c>
      <c r="J1729" s="156">
        <v>24</v>
      </c>
      <c r="K1729" s="156">
        <v>26</v>
      </c>
      <c r="L1729" s="156">
        <v>32</v>
      </c>
      <c r="M1729" s="156">
        <v>29</v>
      </c>
      <c r="N1729" s="156">
        <v>28</v>
      </c>
      <c r="O1729" s="156">
        <v>28</v>
      </c>
      <c r="P1729" s="156">
        <v>24</v>
      </c>
      <c r="Q1729" s="156">
        <v>20</v>
      </c>
      <c r="R1729" s="156">
        <v>25</v>
      </c>
      <c r="S1729" s="156">
        <v>24</v>
      </c>
      <c r="T1729" s="185">
        <v>23</v>
      </c>
    </row>
    <row r="1730" spans="1:20" ht="17" thickBot="1" x14ac:dyDescent="0.25">
      <c r="A1730" s="38">
        <v>1</v>
      </c>
      <c r="B1730" s="123">
        <v>21</v>
      </c>
      <c r="C1730" s="123">
        <v>12</v>
      </c>
      <c r="D1730" s="123">
        <v>24</v>
      </c>
      <c r="E1730" s="123">
        <v>18</v>
      </c>
      <c r="F1730" s="156">
        <v>23</v>
      </c>
      <c r="G1730" s="156">
        <v>22</v>
      </c>
      <c r="H1730" s="156">
        <v>21</v>
      </c>
      <c r="I1730" s="156">
        <v>22</v>
      </c>
      <c r="J1730" s="156">
        <v>24</v>
      </c>
      <c r="K1730" s="156">
        <v>27</v>
      </c>
      <c r="L1730" s="156">
        <v>28</v>
      </c>
      <c r="M1730" s="156">
        <v>32</v>
      </c>
      <c r="N1730" s="187">
        <v>26</v>
      </c>
      <c r="O1730" s="186">
        <v>28</v>
      </c>
      <c r="P1730" s="187">
        <v>26</v>
      </c>
      <c r="Q1730" s="187">
        <v>27</v>
      </c>
      <c r="R1730" s="187">
        <v>20</v>
      </c>
      <c r="S1730" s="187">
        <v>25</v>
      </c>
      <c r="T1730" s="195">
        <v>25</v>
      </c>
    </row>
    <row r="1731" spans="1:20" ht="17" thickBot="1" x14ac:dyDescent="0.25">
      <c r="A1731" s="38">
        <v>2</v>
      </c>
      <c r="B1731" s="123">
        <v>22</v>
      </c>
      <c r="C1731" s="123">
        <v>22</v>
      </c>
      <c r="D1731" s="123">
        <v>11</v>
      </c>
      <c r="E1731" s="123">
        <v>23</v>
      </c>
      <c r="F1731" s="156">
        <v>17</v>
      </c>
      <c r="G1731" s="156">
        <v>23</v>
      </c>
      <c r="H1731" s="156">
        <v>18</v>
      </c>
      <c r="I1731" s="156">
        <v>21</v>
      </c>
      <c r="J1731" s="156">
        <v>23</v>
      </c>
      <c r="K1731" s="156">
        <v>23</v>
      </c>
      <c r="L1731" s="156">
        <v>26</v>
      </c>
      <c r="M1731" s="156">
        <v>27</v>
      </c>
      <c r="N1731" s="187">
        <v>31</v>
      </c>
      <c r="O1731" s="186">
        <v>25</v>
      </c>
      <c r="P1731" s="187">
        <v>26</v>
      </c>
      <c r="Q1731" s="187">
        <v>26</v>
      </c>
      <c r="R1731" s="187">
        <v>24</v>
      </c>
      <c r="S1731" s="187">
        <v>19</v>
      </c>
      <c r="T1731" s="195">
        <v>25</v>
      </c>
    </row>
    <row r="1732" spans="1:20" ht="17" thickBot="1" x14ac:dyDescent="0.25">
      <c r="A1732" s="38">
        <v>3</v>
      </c>
      <c r="B1732" s="123">
        <v>11</v>
      </c>
      <c r="C1732" s="123">
        <v>17</v>
      </c>
      <c r="D1732" s="123">
        <v>19</v>
      </c>
      <c r="E1732" s="123">
        <v>12</v>
      </c>
      <c r="F1732" s="156">
        <v>22</v>
      </c>
      <c r="G1732" s="156">
        <v>16</v>
      </c>
      <c r="H1732" s="156">
        <v>22</v>
      </c>
      <c r="I1732" s="156">
        <v>17</v>
      </c>
      <c r="J1732" s="156">
        <v>22</v>
      </c>
      <c r="K1732" s="156">
        <v>23</v>
      </c>
      <c r="L1732" s="156">
        <v>25</v>
      </c>
      <c r="M1732" s="156">
        <v>27</v>
      </c>
      <c r="N1732" s="187">
        <v>25</v>
      </c>
      <c r="O1732" s="186">
        <v>27</v>
      </c>
      <c r="P1732" s="187">
        <v>23</v>
      </c>
      <c r="Q1732" s="187">
        <v>23</v>
      </c>
      <c r="R1732" s="187">
        <v>23</v>
      </c>
      <c r="S1732" s="187">
        <v>24</v>
      </c>
      <c r="T1732" s="195">
        <v>19</v>
      </c>
    </row>
    <row r="1733" spans="1:20" ht="17" thickBot="1" x14ac:dyDescent="0.25">
      <c r="A1733" s="38">
        <v>4</v>
      </c>
      <c r="B1733" s="123" t="s">
        <v>65</v>
      </c>
      <c r="C1733" s="123" t="s">
        <v>65</v>
      </c>
      <c r="D1733" s="123">
        <v>17</v>
      </c>
      <c r="E1733" s="123">
        <v>20</v>
      </c>
      <c r="F1733" s="156">
        <v>12</v>
      </c>
      <c r="G1733" s="156">
        <v>21</v>
      </c>
      <c r="H1733" s="156">
        <v>14</v>
      </c>
      <c r="I1733" s="156">
        <v>21</v>
      </c>
      <c r="J1733" s="156">
        <v>17</v>
      </c>
      <c r="K1733" s="156">
        <v>21</v>
      </c>
      <c r="L1733" s="156">
        <v>22</v>
      </c>
      <c r="M1733" s="156">
        <v>21</v>
      </c>
      <c r="N1733" s="187">
        <v>26</v>
      </c>
      <c r="O1733" s="186">
        <v>23</v>
      </c>
      <c r="P1733" s="187">
        <v>25</v>
      </c>
      <c r="Q1733" s="187">
        <v>22</v>
      </c>
      <c r="R1733" s="187">
        <v>19</v>
      </c>
      <c r="S1733" s="187">
        <v>23</v>
      </c>
      <c r="T1733" s="195">
        <v>21</v>
      </c>
    </row>
    <row r="1734" spans="1:20" ht="17" thickBot="1" x14ac:dyDescent="0.25">
      <c r="A1734" s="38">
        <v>5</v>
      </c>
      <c r="B1734" s="123">
        <v>16</v>
      </c>
      <c r="C1734" s="123" t="s">
        <v>65</v>
      </c>
      <c r="D1734" s="123" t="s">
        <v>65</v>
      </c>
      <c r="E1734" s="123">
        <v>17</v>
      </c>
      <c r="F1734" s="156">
        <v>18</v>
      </c>
      <c r="G1734" s="156">
        <v>12</v>
      </c>
      <c r="H1734" s="156">
        <v>19</v>
      </c>
      <c r="I1734" s="156">
        <v>15</v>
      </c>
      <c r="J1734" s="156">
        <v>20</v>
      </c>
      <c r="K1734" s="156">
        <v>18</v>
      </c>
      <c r="L1734" s="156">
        <v>24</v>
      </c>
      <c r="M1734" s="156">
        <v>20</v>
      </c>
      <c r="N1734" s="187">
        <v>20</v>
      </c>
      <c r="O1734" s="186">
        <v>25</v>
      </c>
      <c r="P1734" s="187">
        <v>22</v>
      </c>
      <c r="Q1734" s="187">
        <v>25</v>
      </c>
      <c r="R1734" s="187">
        <v>23</v>
      </c>
      <c r="S1734" s="187">
        <v>19</v>
      </c>
      <c r="T1734" s="195">
        <v>23</v>
      </c>
    </row>
    <row r="1735" spans="1:20" ht="17" thickBot="1" x14ac:dyDescent="0.25">
      <c r="A1735" s="38">
        <v>6</v>
      </c>
      <c r="B1735" s="123" t="s">
        <v>65</v>
      </c>
      <c r="C1735" s="123">
        <v>13</v>
      </c>
      <c r="D1735" s="123" t="s">
        <v>65</v>
      </c>
      <c r="E1735" s="123" t="s">
        <v>65</v>
      </c>
      <c r="F1735" s="156">
        <v>17</v>
      </c>
      <c r="G1735" s="156">
        <v>19</v>
      </c>
      <c r="H1735" s="156">
        <v>11</v>
      </c>
      <c r="I1735" s="156">
        <v>19</v>
      </c>
      <c r="J1735" s="156">
        <v>15</v>
      </c>
      <c r="K1735" s="156">
        <v>21</v>
      </c>
      <c r="L1735" s="156">
        <v>17</v>
      </c>
      <c r="M1735" s="156">
        <v>22</v>
      </c>
      <c r="N1735" s="187">
        <v>21</v>
      </c>
      <c r="O1735" s="186">
        <v>19</v>
      </c>
      <c r="P1735" s="187">
        <v>22</v>
      </c>
      <c r="Q1735" s="187">
        <v>21</v>
      </c>
      <c r="R1735" s="187">
        <v>24</v>
      </c>
      <c r="S1735" s="187">
        <v>19</v>
      </c>
      <c r="T1735" s="195">
        <v>16</v>
      </c>
    </row>
    <row r="1736" spans="1:20" ht="17" thickBot="1" x14ac:dyDescent="0.25">
      <c r="A1736" s="38">
        <v>7</v>
      </c>
      <c r="B1736" s="123" t="s">
        <v>65</v>
      </c>
      <c r="C1736" s="123" t="s">
        <v>65</v>
      </c>
      <c r="D1736" s="123">
        <v>12</v>
      </c>
      <c r="E1736" s="123" t="s">
        <v>65</v>
      </c>
      <c r="F1736" s="123" t="s">
        <v>65</v>
      </c>
      <c r="G1736" s="156">
        <v>17</v>
      </c>
      <c r="H1736" s="156">
        <v>20</v>
      </c>
      <c r="I1736" s="156">
        <v>11</v>
      </c>
      <c r="J1736" s="156">
        <v>19</v>
      </c>
      <c r="K1736" s="156">
        <v>15</v>
      </c>
      <c r="L1736" s="156">
        <v>19</v>
      </c>
      <c r="M1736" s="156">
        <v>16</v>
      </c>
      <c r="N1736" s="187">
        <v>21</v>
      </c>
      <c r="O1736" s="186">
        <v>18</v>
      </c>
      <c r="P1736" s="187">
        <v>18</v>
      </c>
      <c r="Q1736" s="187">
        <v>21</v>
      </c>
      <c r="R1736" s="187">
        <v>16</v>
      </c>
      <c r="S1736" s="187">
        <v>39</v>
      </c>
      <c r="T1736" s="195">
        <v>20</v>
      </c>
    </row>
    <row r="1737" spans="1:20" ht="17" thickBot="1" x14ac:dyDescent="0.25">
      <c r="A1737" s="38">
        <v>8</v>
      </c>
      <c r="B1737" s="123" t="s">
        <v>65</v>
      </c>
      <c r="C1737" s="153"/>
      <c r="D1737" s="153"/>
      <c r="E1737" s="153"/>
      <c r="F1737" s="156"/>
      <c r="G1737" s="156"/>
      <c r="H1737" s="156">
        <v>18</v>
      </c>
      <c r="I1737" s="156"/>
      <c r="J1737" s="156"/>
      <c r="K1737" s="156"/>
      <c r="L1737" s="156"/>
      <c r="M1737" s="156"/>
      <c r="N1737" s="187"/>
      <c r="O1737" s="186"/>
      <c r="P1737" s="186"/>
      <c r="Q1737" s="186"/>
      <c r="R1737" s="186"/>
      <c r="S1737" s="186"/>
      <c r="T1737" s="197"/>
    </row>
    <row r="1738" spans="1:20" ht="17" thickBot="1" x14ac:dyDescent="0.25">
      <c r="A1738" s="38">
        <v>9</v>
      </c>
      <c r="B1738" s="167"/>
      <c r="C1738" s="167"/>
      <c r="D1738" s="167"/>
      <c r="E1738" s="167"/>
      <c r="F1738" s="156"/>
      <c r="G1738" s="156"/>
      <c r="H1738" s="156"/>
      <c r="I1738" s="156"/>
      <c r="J1738" s="156"/>
      <c r="K1738" s="156"/>
      <c r="L1738" s="156"/>
      <c r="M1738" s="156"/>
      <c r="N1738" s="187"/>
      <c r="O1738" s="186"/>
      <c r="P1738" s="186"/>
      <c r="Q1738" s="186"/>
      <c r="R1738" s="186"/>
      <c r="S1738" s="186"/>
      <c r="T1738" s="197"/>
    </row>
    <row r="1739" spans="1:20" ht="17" thickBot="1" x14ac:dyDescent="0.25">
      <c r="A1739" s="38">
        <v>10</v>
      </c>
      <c r="B1739" s="167"/>
      <c r="C1739" s="167"/>
      <c r="D1739" s="167"/>
      <c r="E1739" s="167"/>
      <c r="F1739" s="156"/>
      <c r="G1739" s="156"/>
      <c r="H1739" s="156"/>
      <c r="I1739" s="156"/>
      <c r="J1739" s="156"/>
      <c r="K1739" s="156"/>
      <c r="L1739" s="156"/>
      <c r="M1739" s="156"/>
      <c r="N1739" s="187"/>
      <c r="O1739" s="186"/>
      <c r="P1739" s="186"/>
      <c r="Q1739" s="186"/>
      <c r="R1739" s="186"/>
      <c r="S1739" s="186"/>
      <c r="T1739" s="197"/>
    </row>
    <row r="1740" spans="1:20" ht="17" thickBot="1" x14ac:dyDescent="0.25">
      <c r="A1740" s="38">
        <v>11</v>
      </c>
      <c r="B1740" s="167"/>
      <c r="C1740" s="167"/>
      <c r="D1740" s="167"/>
      <c r="E1740" s="167"/>
      <c r="F1740" s="156"/>
      <c r="G1740" s="156"/>
      <c r="H1740" s="156"/>
      <c r="I1740" s="156"/>
      <c r="J1740" s="156"/>
      <c r="K1740" s="156"/>
      <c r="L1740" s="156"/>
      <c r="M1740" s="156"/>
      <c r="N1740" s="187"/>
      <c r="O1740" s="186"/>
      <c r="P1740" s="186"/>
      <c r="Q1740" s="186"/>
      <c r="R1740" s="186"/>
      <c r="S1740" s="186"/>
      <c r="T1740" s="197"/>
    </row>
    <row r="1741" spans="1:20" ht="17" thickBot="1" x14ac:dyDescent="0.25">
      <c r="A1741" s="38">
        <v>12</v>
      </c>
      <c r="B1741" s="167"/>
      <c r="C1741" s="167"/>
      <c r="D1741" s="167"/>
      <c r="E1741" s="167"/>
      <c r="F1741" s="156"/>
      <c r="G1741" s="156"/>
      <c r="H1741" s="156"/>
      <c r="I1741" s="156"/>
      <c r="J1741" s="156"/>
      <c r="K1741" s="156"/>
      <c r="L1741" s="156"/>
      <c r="M1741" s="156"/>
      <c r="N1741" s="187"/>
      <c r="O1741" s="186"/>
      <c r="P1741" s="186"/>
      <c r="Q1741" s="186"/>
      <c r="R1741" s="186"/>
      <c r="S1741" s="186"/>
      <c r="T1741" s="197"/>
    </row>
    <row r="1742" spans="1:20" ht="18" thickBot="1" x14ac:dyDescent="0.25">
      <c r="A1742" s="38" t="s">
        <v>13</v>
      </c>
      <c r="B1742" s="167"/>
      <c r="C1742" s="167"/>
      <c r="D1742" s="167"/>
      <c r="E1742" s="167"/>
      <c r="F1742" s="156"/>
      <c r="G1742" s="156"/>
      <c r="H1742" s="156"/>
      <c r="I1742" s="156"/>
      <c r="J1742" s="156"/>
      <c r="K1742" s="156"/>
      <c r="L1742" s="156"/>
      <c r="M1742" s="156"/>
      <c r="N1742" s="156"/>
      <c r="O1742" s="156"/>
      <c r="P1742" s="156"/>
      <c r="Q1742" s="156"/>
      <c r="R1742" s="156"/>
      <c r="S1742" s="156"/>
      <c r="T1742" s="185"/>
    </row>
    <row r="1743" spans="1:20" ht="18" thickBot="1" x14ac:dyDescent="0.25">
      <c r="A1743" s="60" t="s">
        <v>14</v>
      </c>
      <c r="B1743" s="159">
        <v>95</v>
      </c>
      <c r="C1743" s="159">
        <v>107</v>
      </c>
      <c r="D1743" s="159">
        <v>117</v>
      </c>
      <c r="E1743" s="159">
        <v>122</v>
      </c>
      <c r="F1743" s="123">
        <f>F1729+F1730+F1731+F1732+F1733+F1734+F1735</f>
        <v>128</v>
      </c>
      <c r="G1743" s="159">
        <v>154</v>
      </c>
      <c r="H1743" s="159">
        <v>161</v>
      </c>
      <c r="I1743" s="159">
        <v>149</v>
      </c>
      <c r="J1743" s="159">
        <v>164</v>
      </c>
      <c r="K1743" s="159">
        <v>174</v>
      </c>
      <c r="L1743" s="159">
        <v>193</v>
      </c>
      <c r="M1743" s="159">
        <f t="shared" ref="M1743:R1743" si="886">SUM(M1729:M1736)</f>
        <v>194</v>
      </c>
      <c r="N1743" s="159">
        <f t="shared" si="886"/>
        <v>198</v>
      </c>
      <c r="O1743" s="159">
        <f t="shared" si="886"/>
        <v>193</v>
      </c>
      <c r="P1743" s="159">
        <f t="shared" si="886"/>
        <v>186</v>
      </c>
      <c r="Q1743" s="159">
        <f t="shared" si="886"/>
        <v>185</v>
      </c>
      <c r="R1743" s="159">
        <f t="shared" si="886"/>
        <v>174</v>
      </c>
      <c r="S1743" s="159">
        <f t="shared" ref="S1743:T1743" si="887">SUM(S1729:S1736)</f>
        <v>192</v>
      </c>
      <c r="T1743" s="162">
        <f t="shared" si="887"/>
        <v>172</v>
      </c>
    </row>
    <row r="1744" spans="1:20" ht="35" thickBot="1" x14ac:dyDescent="0.25">
      <c r="A1744" s="60" t="s">
        <v>51</v>
      </c>
      <c r="B1744" s="149"/>
      <c r="C1744" s="160">
        <f>((C1743-B1743)/B1743)</f>
        <v>0.12631578947368421</v>
      </c>
      <c r="D1744" s="160">
        <f>((D1743-C1743)/C1743)</f>
        <v>9.3457943925233641E-2</v>
      </c>
      <c r="E1744" s="160">
        <f>((E1743-D1743)/D1743)</f>
        <v>4.2735042735042736E-2</v>
      </c>
      <c r="F1744" s="160">
        <f>((F1743-E1743)/E1743)</f>
        <v>4.9180327868852458E-2</v>
      </c>
      <c r="G1744" s="160">
        <f t="shared" ref="G1744:T1744" si="888">((G1743-F1743)/F1743)</f>
        <v>0.203125</v>
      </c>
      <c r="H1744" s="160">
        <f t="shared" si="888"/>
        <v>4.5454545454545456E-2</v>
      </c>
      <c r="I1744" s="160">
        <f t="shared" si="888"/>
        <v>-7.4534161490683232E-2</v>
      </c>
      <c r="J1744" s="160">
        <f t="shared" si="888"/>
        <v>0.10067114093959731</v>
      </c>
      <c r="K1744" s="160">
        <f t="shared" si="888"/>
        <v>6.097560975609756E-2</v>
      </c>
      <c r="L1744" s="160">
        <f t="shared" si="888"/>
        <v>0.10919540229885058</v>
      </c>
      <c r="M1744" s="160">
        <f t="shared" si="888"/>
        <v>5.1813471502590676E-3</v>
      </c>
      <c r="N1744" s="160">
        <f t="shared" si="888"/>
        <v>2.0618556701030927E-2</v>
      </c>
      <c r="O1744" s="160">
        <f t="shared" si="888"/>
        <v>-2.5252525252525252E-2</v>
      </c>
      <c r="P1744" s="160">
        <f t="shared" si="888"/>
        <v>-3.6269430051813469E-2</v>
      </c>
      <c r="Q1744" s="160">
        <f t="shared" si="888"/>
        <v>-5.3763440860215058E-3</v>
      </c>
      <c r="R1744" s="160">
        <f t="shared" si="888"/>
        <v>-5.9459459459459463E-2</v>
      </c>
      <c r="S1744" s="160">
        <f t="shared" si="888"/>
        <v>0.10344827586206896</v>
      </c>
      <c r="T1744" s="160">
        <f t="shared" si="888"/>
        <v>-0.10416666666666667</v>
      </c>
    </row>
    <row r="1745" spans="1:21" ht="52" thickBot="1" x14ac:dyDescent="0.25">
      <c r="A1745" s="60" t="s">
        <v>16</v>
      </c>
      <c r="B1745" s="160"/>
      <c r="C1745" s="160"/>
      <c r="D1745" s="160"/>
      <c r="E1745" s="160"/>
      <c r="F1745" s="160"/>
      <c r="G1745" s="160">
        <f t="shared" ref="G1745:T1745" si="889">(G1743-B1743)/B1743</f>
        <v>0.62105263157894741</v>
      </c>
      <c r="H1745" s="160">
        <f t="shared" si="889"/>
        <v>0.50467289719626163</v>
      </c>
      <c r="I1745" s="160">
        <f t="shared" si="889"/>
        <v>0.27350427350427353</v>
      </c>
      <c r="J1745" s="160">
        <f t="shared" si="889"/>
        <v>0.34426229508196721</v>
      </c>
      <c r="K1745" s="160">
        <f t="shared" si="889"/>
        <v>0.359375</v>
      </c>
      <c r="L1745" s="160">
        <f t="shared" si="889"/>
        <v>0.25324675324675322</v>
      </c>
      <c r="M1745" s="160">
        <f t="shared" si="889"/>
        <v>0.20496894409937888</v>
      </c>
      <c r="N1745" s="160">
        <f t="shared" si="889"/>
        <v>0.32885906040268459</v>
      </c>
      <c r="O1745" s="160">
        <f t="shared" si="889"/>
        <v>0.17682926829268292</v>
      </c>
      <c r="P1745" s="160">
        <f t="shared" si="889"/>
        <v>6.8965517241379309E-2</v>
      </c>
      <c r="Q1745" s="160">
        <f t="shared" si="889"/>
        <v>-4.145077720207254E-2</v>
      </c>
      <c r="R1745" s="160">
        <f t="shared" si="889"/>
        <v>-0.10309278350515463</v>
      </c>
      <c r="S1745" s="160">
        <f t="shared" si="889"/>
        <v>-3.0303030303030304E-2</v>
      </c>
      <c r="T1745" s="160">
        <f t="shared" si="889"/>
        <v>-0.10880829015544041</v>
      </c>
    </row>
    <row r="1746" spans="1:21" ht="52" thickBot="1" x14ac:dyDescent="0.25">
      <c r="A1746" s="60" t="s">
        <v>17</v>
      </c>
      <c r="B1746" s="160"/>
      <c r="C1746" s="160"/>
      <c r="D1746" s="160"/>
      <c r="E1746" s="160"/>
      <c r="F1746" s="160"/>
      <c r="G1746" s="160"/>
      <c r="H1746" s="160"/>
      <c r="I1746" s="160"/>
      <c r="J1746" s="160"/>
      <c r="K1746" s="160"/>
      <c r="L1746" s="160">
        <f t="shared" ref="L1746:T1746" si="890">(L1743-B1743)/B1743</f>
        <v>1.0315789473684212</v>
      </c>
      <c r="M1746" s="160">
        <f t="shared" si="890"/>
        <v>0.81308411214953269</v>
      </c>
      <c r="N1746" s="160">
        <f t="shared" si="890"/>
        <v>0.69230769230769229</v>
      </c>
      <c r="O1746" s="160">
        <f t="shared" si="890"/>
        <v>0.58196721311475408</v>
      </c>
      <c r="P1746" s="160">
        <f t="shared" si="890"/>
        <v>0.453125</v>
      </c>
      <c r="Q1746" s="160">
        <f t="shared" si="890"/>
        <v>0.20129870129870131</v>
      </c>
      <c r="R1746" s="160">
        <f t="shared" si="890"/>
        <v>8.0745341614906832E-2</v>
      </c>
      <c r="S1746" s="160">
        <f t="shared" si="890"/>
        <v>0.28859060402684567</v>
      </c>
      <c r="T1746" s="160">
        <f t="shared" si="890"/>
        <v>4.878048780487805E-2</v>
      </c>
    </row>
    <row r="1747" spans="1:21" ht="35" thickBot="1" x14ac:dyDescent="0.25">
      <c r="A1747" s="60" t="s">
        <v>18</v>
      </c>
      <c r="B1747" s="154">
        <v>2777</v>
      </c>
      <c r="C1747" s="154">
        <v>2661</v>
      </c>
      <c r="D1747" s="154">
        <v>2640</v>
      </c>
      <c r="E1747" s="154">
        <v>2616</v>
      </c>
      <c r="F1747" s="154">
        <v>2553</v>
      </c>
      <c r="G1747" s="92">
        <v>2505</v>
      </c>
      <c r="H1747" s="92">
        <v>2438</v>
      </c>
      <c r="I1747" s="92">
        <v>2371</v>
      </c>
      <c r="J1747" s="92">
        <v>2302</v>
      </c>
      <c r="K1747" s="92">
        <v>2204</v>
      </c>
      <c r="L1747" s="92">
        <v>2184</v>
      </c>
      <c r="M1747" s="92">
        <v>2072</v>
      </c>
      <c r="N1747" s="92">
        <v>2066</v>
      </c>
      <c r="O1747" s="92">
        <v>2011</v>
      </c>
      <c r="P1747" s="92">
        <v>1983</v>
      </c>
      <c r="Q1747" s="92">
        <v>1966</v>
      </c>
      <c r="R1747" s="92">
        <v>1950</v>
      </c>
      <c r="S1747" s="92">
        <v>1955</v>
      </c>
      <c r="T1747" s="92">
        <v>1854</v>
      </c>
    </row>
    <row r="1748" spans="1:21" ht="52" thickBot="1" x14ac:dyDescent="0.25">
      <c r="A1748" s="60" t="s">
        <v>19</v>
      </c>
      <c r="B1748" s="160"/>
      <c r="C1748" s="160">
        <f t="shared" ref="C1748:T1748" si="891">(C1747-B1747)/B1747</f>
        <v>-4.1771696074900971E-2</v>
      </c>
      <c r="D1748" s="160">
        <f t="shared" si="891"/>
        <v>-7.8917700112739568E-3</v>
      </c>
      <c r="E1748" s="160">
        <f t="shared" si="891"/>
        <v>-9.0909090909090905E-3</v>
      </c>
      <c r="F1748" s="160">
        <f t="shared" si="891"/>
        <v>-2.4082568807339451E-2</v>
      </c>
      <c r="G1748" s="160">
        <f t="shared" si="891"/>
        <v>-1.8801410105757931E-2</v>
      </c>
      <c r="H1748" s="160">
        <f t="shared" si="891"/>
        <v>-2.6746506986027943E-2</v>
      </c>
      <c r="I1748" s="160">
        <f t="shared" si="891"/>
        <v>-2.7481542247744052E-2</v>
      </c>
      <c r="J1748" s="160">
        <f t="shared" si="891"/>
        <v>-2.9101644875579924E-2</v>
      </c>
      <c r="K1748" s="160">
        <f t="shared" si="891"/>
        <v>-4.2571676802780192E-2</v>
      </c>
      <c r="L1748" s="160">
        <f t="shared" si="891"/>
        <v>-9.0744101633393835E-3</v>
      </c>
      <c r="M1748" s="160">
        <f t="shared" si="891"/>
        <v>-5.128205128205128E-2</v>
      </c>
      <c r="N1748" s="160">
        <f t="shared" si="891"/>
        <v>-2.8957528957528956E-3</v>
      </c>
      <c r="O1748" s="160">
        <f t="shared" si="891"/>
        <v>-2.6621490803484995E-2</v>
      </c>
      <c r="P1748" s="160">
        <f t="shared" si="891"/>
        <v>-1.3923421183490801E-2</v>
      </c>
      <c r="Q1748" s="160">
        <f t="shared" si="891"/>
        <v>-8.5728693898134145E-3</v>
      </c>
      <c r="R1748" s="160">
        <f t="shared" si="891"/>
        <v>-8.1383519837232958E-3</v>
      </c>
      <c r="S1748" s="160">
        <f t="shared" si="891"/>
        <v>2.5641025641025641E-3</v>
      </c>
      <c r="T1748" s="160">
        <f t="shared" si="891"/>
        <v>-5.1662404092071609E-2</v>
      </c>
    </row>
    <row r="1749" spans="1:21" ht="52" thickBot="1" x14ac:dyDescent="0.25">
      <c r="A1749" s="60" t="s">
        <v>20</v>
      </c>
      <c r="B1749" s="160"/>
      <c r="C1749" s="160"/>
      <c r="D1749" s="160"/>
      <c r="E1749" s="160"/>
      <c r="F1749" s="160"/>
      <c r="G1749" s="160">
        <f t="shared" ref="G1749:T1749" si="892">(G1747-B1747)/B1747</f>
        <v>-9.794742527907814E-2</v>
      </c>
      <c r="H1749" s="160">
        <f t="shared" si="892"/>
        <v>-8.3803081548290123E-2</v>
      </c>
      <c r="I1749" s="160">
        <f t="shared" si="892"/>
        <v>-0.1018939393939394</v>
      </c>
      <c r="J1749" s="160">
        <f t="shared" si="892"/>
        <v>-0.12003058103975535</v>
      </c>
      <c r="K1749" s="160">
        <f t="shared" si="892"/>
        <v>-0.13670191931061496</v>
      </c>
      <c r="L1749" s="160">
        <f t="shared" si="892"/>
        <v>-0.1281437125748503</v>
      </c>
      <c r="M1749" s="160">
        <f t="shared" si="892"/>
        <v>-0.15012305168170631</v>
      </c>
      <c r="N1749" s="160">
        <f t="shared" si="892"/>
        <v>-0.12863770560944748</v>
      </c>
      <c r="O1749" s="160">
        <f t="shared" si="892"/>
        <v>-0.1264118158123371</v>
      </c>
      <c r="P1749" s="160">
        <f t="shared" si="892"/>
        <v>-0.10027223230490018</v>
      </c>
      <c r="Q1749" s="160">
        <f t="shared" si="892"/>
        <v>-9.9816849816849823E-2</v>
      </c>
      <c r="R1749" s="160">
        <f t="shared" si="892"/>
        <v>-5.8880308880308881E-2</v>
      </c>
      <c r="S1749" s="160">
        <f t="shared" si="892"/>
        <v>-5.3727008712487902E-2</v>
      </c>
      <c r="T1749" s="160">
        <f t="shared" si="892"/>
        <v>-7.8070611636001985E-2</v>
      </c>
    </row>
    <row r="1750" spans="1:21" ht="52" thickBot="1" x14ac:dyDescent="0.25">
      <c r="A1750" s="60" t="s">
        <v>21</v>
      </c>
      <c r="B1750" s="160"/>
      <c r="C1750" s="160"/>
      <c r="D1750" s="160"/>
      <c r="E1750" s="160"/>
      <c r="F1750" s="160"/>
      <c r="G1750" s="160"/>
      <c r="H1750" s="160"/>
      <c r="I1750" s="160"/>
      <c r="J1750" s="160"/>
      <c r="K1750" s="160"/>
      <c r="L1750" s="160">
        <f t="shared" ref="L1750:T1750" si="893">(L1747-B1747)/B1747</f>
        <v>-0.21353979114151964</v>
      </c>
      <c r="M1750" s="160">
        <f t="shared" si="893"/>
        <v>-0.22134535888763623</v>
      </c>
      <c r="N1750" s="160">
        <f t="shared" si="893"/>
        <v>-0.21742424242424244</v>
      </c>
      <c r="O1750" s="160">
        <f t="shared" si="893"/>
        <v>-0.23126911314984711</v>
      </c>
      <c r="P1750" s="160">
        <f t="shared" si="893"/>
        <v>-0.22326674500587543</v>
      </c>
      <c r="Q1750" s="160">
        <f t="shared" si="893"/>
        <v>-0.21516966067864271</v>
      </c>
      <c r="R1750" s="160">
        <f t="shared" si="893"/>
        <v>-0.20016406890894176</v>
      </c>
      <c r="S1750" s="160">
        <f t="shared" si="893"/>
        <v>-0.17545339519190215</v>
      </c>
      <c r="T1750" s="160">
        <f t="shared" si="893"/>
        <v>-0.19461337966985232</v>
      </c>
    </row>
    <row r="1751" spans="1:21" ht="18" thickBot="1" x14ac:dyDescent="0.25">
      <c r="A1751" s="60" t="s">
        <v>22</v>
      </c>
      <c r="B1751" s="160">
        <f>B1743/B1747</f>
        <v>3.4209578682030971E-2</v>
      </c>
      <c r="C1751" s="160">
        <f>C1743/C1747</f>
        <v>4.0210447200300641E-2</v>
      </c>
      <c r="D1751" s="160">
        <f>D1743/D1747</f>
        <v>4.4318181818181819E-2</v>
      </c>
      <c r="E1751" s="160">
        <f>E1743/E1747</f>
        <v>4.6636085626911315E-2</v>
      </c>
      <c r="F1751" s="160">
        <f>F1743/F1747</f>
        <v>5.0137093615354483E-2</v>
      </c>
      <c r="G1751" s="160">
        <f t="shared" ref="G1751:L1751" si="894">G1743/G1747</f>
        <v>6.1477045908183633E-2</v>
      </c>
      <c r="H1751" s="160">
        <f t="shared" si="894"/>
        <v>6.6037735849056603E-2</v>
      </c>
      <c r="I1751" s="160">
        <f t="shared" si="894"/>
        <v>6.2842682412484183E-2</v>
      </c>
      <c r="J1751" s="160">
        <f t="shared" si="894"/>
        <v>7.1242397914856648E-2</v>
      </c>
      <c r="K1751" s="160">
        <f t="shared" si="894"/>
        <v>7.8947368421052627E-2</v>
      </c>
      <c r="L1751" s="160">
        <f t="shared" si="894"/>
        <v>8.8369963369963375E-2</v>
      </c>
      <c r="M1751" s="160">
        <f t="shared" ref="M1751:N1751" si="895">M1743/M1747</f>
        <v>9.3629343629343623E-2</v>
      </c>
      <c r="N1751" s="160">
        <f t="shared" si="895"/>
        <v>9.5837366892545989E-2</v>
      </c>
      <c r="O1751" s="160">
        <f t="shared" ref="O1751:P1751" si="896">O1743/O1747</f>
        <v>9.5972153157633022E-2</v>
      </c>
      <c r="P1751" s="160">
        <f t="shared" si="896"/>
        <v>9.3797276853252648E-2</v>
      </c>
      <c r="Q1751" s="160">
        <f t="shared" ref="Q1751:R1751" si="897">Q1743/Q1747</f>
        <v>9.409969481180061E-2</v>
      </c>
      <c r="R1751" s="160">
        <f t="shared" si="897"/>
        <v>8.9230769230769225E-2</v>
      </c>
      <c r="S1751" s="160">
        <f t="shared" ref="S1751:T1751" si="898">S1743/S1747</f>
        <v>9.8209718670076732E-2</v>
      </c>
      <c r="T1751" s="160">
        <f t="shared" si="898"/>
        <v>9.2772384034519956E-2</v>
      </c>
    </row>
    <row r="1752" spans="1:21" ht="52" thickBot="1" x14ac:dyDescent="0.25">
      <c r="A1752" s="60" t="s">
        <v>23</v>
      </c>
      <c r="B1752" s="160"/>
      <c r="C1752" s="160">
        <f t="shared" ref="C1752:K1752" si="899">(C1751-B1751)</f>
        <v>6.0008685182696697E-3</v>
      </c>
      <c r="D1752" s="160">
        <f t="shared" si="899"/>
        <v>4.1077346178811786E-3</v>
      </c>
      <c r="E1752" s="160">
        <f t="shared" si="899"/>
        <v>2.3179038087294962E-3</v>
      </c>
      <c r="F1752" s="160">
        <f t="shared" si="899"/>
        <v>3.501007988443168E-3</v>
      </c>
      <c r="G1752" s="160">
        <f t="shared" si="899"/>
        <v>1.133995229282915E-2</v>
      </c>
      <c r="H1752" s="160">
        <f t="shared" si="899"/>
        <v>4.5606899408729695E-3</v>
      </c>
      <c r="I1752" s="160">
        <f t="shared" si="899"/>
        <v>-3.1950534365724204E-3</v>
      </c>
      <c r="J1752" s="160">
        <f t="shared" si="899"/>
        <v>8.3997155023724651E-3</v>
      </c>
      <c r="K1752" s="160">
        <f t="shared" si="899"/>
        <v>7.7049705061959795E-3</v>
      </c>
      <c r="L1752" s="160">
        <f t="shared" ref="L1752:T1752" si="900">(L1751-K1751)</f>
        <v>9.422594948910748E-3</v>
      </c>
      <c r="M1752" s="160">
        <f t="shared" si="900"/>
        <v>5.2593802593802474E-3</v>
      </c>
      <c r="N1752" s="160">
        <f t="shared" si="900"/>
        <v>2.2080232632023661E-3</v>
      </c>
      <c r="O1752" s="160">
        <f t="shared" si="900"/>
        <v>1.3478626508703351E-4</v>
      </c>
      <c r="P1752" s="160">
        <f t="shared" si="900"/>
        <v>-2.1748763043803743E-3</v>
      </c>
      <c r="Q1752" s="160">
        <f t="shared" si="900"/>
        <v>3.024179585479625E-4</v>
      </c>
      <c r="R1752" s="160">
        <f t="shared" si="900"/>
        <v>-4.8689255810313858E-3</v>
      </c>
      <c r="S1752" s="160">
        <f t="shared" si="900"/>
        <v>8.978949439307507E-3</v>
      </c>
      <c r="T1752" s="160">
        <f t="shared" si="900"/>
        <v>-5.4373346355567759E-3</v>
      </c>
    </row>
    <row r="1753" spans="1:21" ht="52" thickBot="1" x14ac:dyDescent="0.25">
      <c r="A1753" s="60" t="s">
        <v>24</v>
      </c>
      <c r="B1753" s="160"/>
      <c r="C1753" s="160"/>
      <c r="D1753" s="160"/>
      <c r="E1753" s="160"/>
      <c r="F1753" s="160"/>
      <c r="G1753" s="160">
        <f>G1751-B1751</f>
        <v>2.7267467226152663E-2</v>
      </c>
      <c r="H1753" s="160">
        <f t="shared" ref="H1753:K1753" si="901">H1751-C1751</f>
        <v>2.5827288648755962E-2</v>
      </c>
      <c r="I1753" s="160">
        <f t="shared" si="901"/>
        <v>1.8524500594302364E-2</v>
      </c>
      <c r="J1753" s="160">
        <f t="shared" si="901"/>
        <v>2.4606312287945332E-2</v>
      </c>
      <c r="K1753" s="160">
        <f t="shared" si="901"/>
        <v>2.8810274805698144E-2</v>
      </c>
      <c r="L1753" s="160">
        <f t="shared" ref="L1753:T1753" si="902">L1751-G1751</f>
        <v>2.6892917461779742E-2</v>
      </c>
      <c r="M1753" s="160">
        <f t="shared" si="902"/>
        <v>2.759160778028702E-2</v>
      </c>
      <c r="N1753" s="160">
        <f t="shared" si="902"/>
        <v>3.2994684480061806E-2</v>
      </c>
      <c r="O1753" s="160">
        <f t="shared" si="902"/>
        <v>2.4729755242776374E-2</v>
      </c>
      <c r="P1753" s="160">
        <f t="shared" si="902"/>
        <v>1.4849908432200021E-2</v>
      </c>
      <c r="Q1753" s="160">
        <f t="shared" si="902"/>
        <v>5.7297314418372353E-3</v>
      </c>
      <c r="R1753" s="160">
        <f t="shared" si="902"/>
        <v>-4.398574398574398E-3</v>
      </c>
      <c r="S1753" s="160">
        <f t="shared" si="902"/>
        <v>2.3723517775307429E-3</v>
      </c>
      <c r="T1753" s="160">
        <f t="shared" si="902"/>
        <v>-3.1997691231130665E-3</v>
      </c>
    </row>
    <row r="1754" spans="1:21" ht="52" thickBot="1" x14ac:dyDescent="0.25">
      <c r="A1754" s="60" t="s">
        <v>25</v>
      </c>
      <c r="B1754" s="160"/>
      <c r="C1754" s="160"/>
      <c r="D1754" s="160"/>
      <c r="E1754" s="160"/>
      <c r="F1754" s="160"/>
      <c r="G1754" s="160"/>
      <c r="H1754" s="160"/>
      <c r="I1754" s="160"/>
      <c r="J1754" s="160"/>
      <c r="K1754" s="160"/>
      <c r="L1754" s="160">
        <f t="shared" ref="L1754:T1754" si="903">L1751-B1751</f>
        <v>5.4160384687932404E-2</v>
      </c>
      <c r="M1754" s="160">
        <f t="shared" si="903"/>
        <v>5.3418896429042982E-2</v>
      </c>
      <c r="N1754" s="160">
        <f t="shared" si="903"/>
        <v>5.151918507436417E-2</v>
      </c>
      <c r="O1754" s="160">
        <f t="shared" si="903"/>
        <v>4.9336067530721707E-2</v>
      </c>
      <c r="P1754" s="160">
        <f t="shared" si="903"/>
        <v>4.3660183237898165E-2</v>
      </c>
      <c r="Q1754" s="160">
        <f t="shared" si="903"/>
        <v>3.2622648903616977E-2</v>
      </c>
      <c r="R1754" s="160">
        <f t="shared" si="903"/>
        <v>2.3193033381712622E-2</v>
      </c>
      <c r="S1754" s="160">
        <f t="shared" si="903"/>
        <v>3.5367036257592549E-2</v>
      </c>
      <c r="T1754" s="160">
        <f t="shared" si="903"/>
        <v>2.1529986119663308E-2</v>
      </c>
    </row>
    <row r="1755" spans="1:21" ht="16" x14ac:dyDescent="0.2">
      <c r="A1755" s="4"/>
      <c r="B1755" s="6"/>
      <c r="C1755" s="6"/>
      <c r="D1755" s="6"/>
      <c r="E1755" s="6"/>
      <c r="F1755" s="6"/>
      <c r="G1755" s="5"/>
      <c r="H1755" s="5"/>
      <c r="I1755" s="5"/>
      <c r="J1755" s="5"/>
      <c r="K1755" s="5"/>
      <c r="L1755" s="5"/>
    </row>
    <row r="1756" spans="1:21" ht="16" x14ac:dyDescent="0.2">
      <c r="A1756" s="7" t="s">
        <v>163</v>
      </c>
      <c r="B1756" s="7"/>
      <c r="C1756" s="7"/>
      <c r="D1756" s="7"/>
      <c r="E1756" s="7"/>
      <c r="F1756" s="7"/>
      <c r="G1756" s="8"/>
      <c r="H1756" s="8"/>
      <c r="I1756" s="8"/>
      <c r="J1756" s="8"/>
      <c r="K1756" s="8"/>
      <c r="L1756" s="8"/>
      <c r="M1756" s="9"/>
    </row>
    <row r="1757" spans="1:21" ht="17" thickBot="1" x14ac:dyDescent="0.25">
      <c r="A1757" s="10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9"/>
    </row>
    <row r="1758" spans="1:21" ht="35" thickBot="1" x14ac:dyDescent="0.25">
      <c r="A1758" s="70" t="s">
        <v>44</v>
      </c>
      <c r="B1758" s="70" t="s">
        <v>0</v>
      </c>
      <c r="C1758" s="70" t="s">
        <v>1</v>
      </c>
      <c r="D1758" s="70" t="s">
        <v>2</v>
      </c>
      <c r="E1758" s="70" t="s">
        <v>3</v>
      </c>
      <c r="F1758" s="70" t="s">
        <v>4</v>
      </c>
      <c r="G1758" s="70" t="s">
        <v>5</v>
      </c>
      <c r="H1758" s="70" t="s">
        <v>6</v>
      </c>
      <c r="I1758" s="70" t="s">
        <v>7</v>
      </c>
      <c r="J1758" s="70" t="s">
        <v>8</v>
      </c>
      <c r="K1758" s="70" t="s">
        <v>9</v>
      </c>
      <c r="L1758" s="70" t="s">
        <v>10</v>
      </c>
      <c r="M1758" s="70" t="s">
        <v>66</v>
      </c>
      <c r="N1758" s="70" t="s">
        <v>75</v>
      </c>
      <c r="O1758" s="70" t="s">
        <v>76</v>
      </c>
      <c r="P1758" s="70" t="s">
        <v>77</v>
      </c>
      <c r="Q1758" s="70" t="s">
        <v>78</v>
      </c>
      <c r="R1758" s="70" t="s">
        <v>79</v>
      </c>
      <c r="S1758" s="70" t="s">
        <v>81</v>
      </c>
      <c r="T1758" s="70" t="s">
        <v>87</v>
      </c>
      <c r="U1758" s="70" t="s">
        <v>52</v>
      </c>
    </row>
    <row r="1759" spans="1:21" ht="18" thickBot="1" x14ac:dyDescent="0.25">
      <c r="A1759" s="71" t="s">
        <v>28</v>
      </c>
      <c r="B1759" s="72"/>
      <c r="C1759" s="72">
        <f t="shared" ref="C1759:K1759" si="904">-C1729</f>
        <v>-22</v>
      </c>
      <c r="D1759" s="72">
        <f t="shared" si="904"/>
        <v>-21</v>
      </c>
      <c r="E1759" s="72">
        <f t="shared" si="904"/>
        <v>-20</v>
      </c>
      <c r="F1759" s="72">
        <f t="shared" si="904"/>
        <v>-19</v>
      </c>
      <c r="G1759" s="72">
        <f t="shared" si="904"/>
        <v>-24</v>
      </c>
      <c r="H1759" s="72">
        <f t="shared" si="904"/>
        <v>-18</v>
      </c>
      <c r="I1759" s="72">
        <f t="shared" si="904"/>
        <v>-23</v>
      </c>
      <c r="J1759" s="72">
        <f t="shared" si="904"/>
        <v>-24</v>
      </c>
      <c r="K1759" s="72">
        <f t="shared" si="904"/>
        <v>-26</v>
      </c>
      <c r="L1759" s="72">
        <f t="shared" ref="L1759:Q1759" si="905">-L1729</f>
        <v>-32</v>
      </c>
      <c r="M1759" s="72">
        <f t="shared" si="905"/>
        <v>-29</v>
      </c>
      <c r="N1759" s="72">
        <f t="shared" si="905"/>
        <v>-28</v>
      </c>
      <c r="O1759" s="72">
        <f t="shared" si="905"/>
        <v>-28</v>
      </c>
      <c r="P1759" s="72">
        <f t="shared" si="905"/>
        <v>-24</v>
      </c>
      <c r="Q1759" s="72">
        <f t="shared" si="905"/>
        <v>-20</v>
      </c>
      <c r="R1759" s="72">
        <f t="shared" ref="R1759:S1759" si="906">-R1729</f>
        <v>-25</v>
      </c>
      <c r="S1759" s="72">
        <f t="shared" si="906"/>
        <v>-24</v>
      </c>
      <c r="T1759" s="76">
        <f t="shared" ref="T1759" si="907">-T1729</f>
        <v>-23</v>
      </c>
      <c r="U1759" s="72">
        <f t="shared" ref="U1759:U1767" si="908">_xlfn.AGGREGATE(1,6,C1759:S1759)</f>
        <v>-23.941176470588236</v>
      </c>
    </row>
    <row r="1760" spans="1:21" ht="18" thickBot="1" x14ac:dyDescent="0.25">
      <c r="A1760" s="78">
        <v>1</v>
      </c>
      <c r="B1760" s="48" t="s">
        <v>53</v>
      </c>
      <c r="C1760" s="72" t="s">
        <v>12</v>
      </c>
      <c r="D1760" s="72">
        <f>C1729-D1730</f>
        <v>-2</v>
      </c>
      <c r="E1760" s="72">
        <f>D1729-E1730</f>
        <v>3</v>
      </c>
      <c r="F1760" s="72">
        <f>E1729-F1730</f>
        <v>-3</v>
      </c>
      <c r="G1760" s="72">
        <f t="shared" ref="G1760:T1766" si="909">F1729-G1730</f>
        <v>-3</v>
      </c>
      <c r="H1760" s="72">
        <f t="shared" si="909"/>
        <v>3</v>
      </c>
      <c r="I1760" s="72">
        <f t="shared" si="909"/>
        <v>-4</v>
      </c>
      <c r="J1760" s="72">
        <f t="shared" si="909"/>
        <v>-1</v>
      </c>
      <c r="K1760" s="72">
        <f t="shared" si="909"/>
        <v>-3</v>
      </c>
      <c r="L1760" s="72">
        <f t="shared" si="909"/>
        <v>-2</v>
      </c>
      <c r="M1760" s="72">
        <f t="shared" si="909"/>
        <v>0</v>
      </c>
      <c r="N1760" s="72">
        <f t="shared" si="909"/>
        <v>3</v>
      </c>
      <c r="O1760" s="72">
        <f t="shared" si="909"/>
        <v>0</v>
      </c>
      <c r="P1760" s="72">
        <f t="shared" si="909"/>
        <v>2</v>
      </c>
      <c r="Q1760" s="72">
        <f t="shared" si="909"/>
        <v>-3</v>
      </c>
      <c r="R1760" s="72">
        <f t="shared" si="909"/>
        <v>0</v>
      </c>
      <c r="S1760" s="72">
        <f t="shared" si="909"/>
        <v>0</v>
      </c>
      <c r="T1760" s="76">
        <f t="shared" si="909"/>
        <v>-1</v>
      </c>
      <c r="U1760" s="72">
        <f t="shared" si="908"/>
        <v>-0.625</v>
      </c>
    </row>
    <row r="1761" spans="1:21" ht="18" thickBot="1" x14ac:dyDescent="0.25">
      <c r="A1761" s="78">
        <v>2</v>
      </c>
      <c r="B1761" s="48" t="s">
        <v>53</v>
      </c>
      <c r="C1761" s="72">
        <f t="shared" ref="C1761:F1766" si="910">B1730-C1731</f>
        <v>-1</v>
      </c>
      <c r="D1761" s="72">
        <f t="shared" si="910"/>
        <v>1</v>
      </c>
      <c r="E1761" s="72">
        <f t="shared" si="910"/>
        <v>1</v>
      </c>
      <c r="F1761" s="72">
        <f t="shared" si="910"/>
        <v>1</v>
      </c>
      <c r="G1761" s="72">
        <f t="shared" si="909"/>
        <v>0</v>
      </c>
      <c r="H1761" s="72">
        <f t="shared" si="909"/>
        <v>4</v>
      </c>
      <c r="I1761" s="72">
        <f t="shared" si="909"/>
        <v>0</v>
      </c>
      <c r="J1761" s="72">
        <f t="shared" si="909"/>
        <v>-1</v>
      </c>
      <c r="K1761" s="72">
        <f t="shared" si="909"/>
        <v>1</v>
      </c>
      <c r="L1761" s="72">
        <f t="shared" si="909"/>
        <v>1</v>
      </c>
      <c r="M1761" s="72">
        <f t="shared" si="909"/>
        <v>1</v>
      </c>
      <c r="N1761" s="72">
        <f t="shared" si="909"/>
        <v>1</v>
      </c>
      <c r="O1761" s="72">
        <f t="shared" si="909"/>
        <v>1</v>
      </c>
      <c r="P1761" s="72">
        <f t="shared" si="909"/>
        <v>2</v>
      </c>
      <c r="Q1761" s="72">
        <f t="shared" si="909"/>
        <v>0</v>
      </c>
      <c r="R1761" s="72">
        <f t="shared" si="909"/>
        <v>3</v>
      </c>
      <c r="S1761" s="72">
        <f t="shared" si="909"/>
        <v>1</v>
      </c>
      <c r="T1761" s="76">
        <f t="shared" si="909"/>
        <v>0</v>
      </c>
      <c r="U1761" s="72">
        <f t="shared" si="908"/>
        <v>0.94117647058823528</v>
      </c>
    </row>
    <row r="1762" spans="1:21" ht="18" thickBot="1" x14ac:dyDescent="0.25">
      <c r="A1762" s="78">
        <v>3</v>
      </c>
      <c r="B1762" s="48" t="s">
        <v>53</v>
      </c>
      <c r="C1762" s="72">
        <f t="shared" si="910"/>
        <v>5</v>
      </c>
      <c r="D1762" s="72">
        <f t="shared" si="910"/>
        <v>3</v>
      </c>
      <c r="E1762" s="72">
        <f t="shared" si="910"/>
        <v>-1</v>
      </c>
      <c r="F1762" s="72">
        <f t="shared" si="910"/>
        <v>1</v>
      </c>
      <c r="G1762" s="72">
        <f t="shared" si="909"/>
        <v>1</v>
      </c>
      <c r="H1762" s="72">
        <f t="shared" si="909"/>
        <v>1</v>
      </c>
      <c r="I1762" s="72">
        <f t="shared" si="909"/>
        <v>1</v>
      </c>
      <c r="J1762" s="72">
        <f t="shared" si="909"/>
        <v>-1</v>
      </c>
      <c r="K1762" s="72">
        <f t="shared" si="909"/>
        <v>0</v>
      </c>
      <c r="L1762" s="72">
        <f t="shared" si="909"/>
        <v>-2</v>
      </c>
      <c r="M1762" s="72">
        <f t="shared" si="909"/>
        <v>-1</v>
      </c>
      <c r="N1762" s="72">
        <f t="shared" si="909"/>
        <v>2</v>
      </c>
      <c r="O1762" s="72">
        <f t="shared" si="909"/>
        <v>4</v>
      </c>
      <c r="P1762" s="72">
        <f t="shared" si="909"/>
        <v>2</v>
      </c>
      <c r="Q1762" s="72">
        <f t="shared" si="909"/>
        <v>3</v>
      </c>
      <c r="R1762" s="72">
        <f t="shared" si="909"/>
        <v>3</v>
      </c>
      <c r="S1762" s="72">
        <f t="shared" si="909"/>
        <v>0</v>
      </c>
      <c r="T1762" s="76">
        <f t="shared" si="909"/>
        <v>0</v>
      </c>
      <c r="U1762" s="72">
        <f t="shared" si="908"/>
        <v>1.2352941176470589</v>
      </c>
    </row>
    <row r="1763" spans="1:21" ht="18" thickBot="1" x14ac:dyDescent="0.25">
      <c r="A1763" s="78">
        <v>4</v>
      </c>
      <c r="B1763" s="48" t="s">
        <v>53</v>
      </c>
      <c r="C1763" s="72" t="s">
        <v>46</v>
      </c>
      <c r="D1763" s="72">
        <f t="shared" si="910"/>
        <v>0</v>
      </c>
      <c r="E1763" s="72">
        <f t="shared" si="910"/>
        <v>-1</v>
      </c>
      <c r="F1763" s="72">
        <f t="shared" si="910"/>
        <v>0</v>
      </c>
      <c r="G1763" s="72">
        <f t="shared" si="909"/>
        <v>1</v>
      </c>
      <c r="H1763" s="72">
        <f t="shared" si="909"/>
        <v>2</v>
      </c>
      <c r="I1763" s="72">
        <f t="shared" si="909"/>
        <v>1</v>
      </c>
      <c r="J1763" s="72">
        <f t="shared" si="909"/>
        <v>0</v>
      </c>
      <c r="K1763" s="72">
        <f t="shared" si="909"/>
        <v>1</v>
      </c>
      <c r="L1763" s="72">
        <f t="shared" si="909"/>
        <v>1</v>
      </c>
      <c r="M1763" s="72">
        <f t="shared" si="909"/>
        <v>4</v>
      </c>
      <c r="N1763" s="72">
        <f t="shared" si="909"/>
        <v>1</v>
      </c>
      <c r="O1763" s="72">
        <f t="shared" si="909"/>
        <v>2</v>
      </c>
      <c r="P1763" s="72">
        <f t="shared" si="909"/>
        <v>2</v>
      </c>
      <c r="Q1763" s="72">
        <f t="shared" si="909"/>
        <v>1</v>
      </c>
      <c r="R1763" s="72">
        <f t="shared" si="909"/>
        <v>4</v>
      </c>
      <c r="S1763" s="72">
        <f t="shared" si="909"/>
        <v>0</v>
      </c>
      <c r="T1763" s="76">
        <f t="shared" si="909"/>
        <v>3</v>
      </c>
      <c r="U1763" s="72">
        <f t="shared" si="908"/>
        <v>1.1875</v>
      </c>
    </row>
    <row r="1764" spans="1:21" ht="18" thickBot="1" x14ac:dyDescent="0.25">
      <c r="A1764" s="78">
        <v>5</v>
      </c>
      <c r="B1764" s="48" t="s">
        <v>53</v>
      </c>
      <c r="C1764" s="72" t="s">
        <v>46</v>
      </c>
      <c r="D1764" s="72" t="s">
        <v>46</v>
      </c>
      <c r="E1764" s="72">
        <f t="shared" si="910"/>
        <v>0</v>
      </c>
      <c r="F1764" s="72">
        <f t="shared" si="910"/>
        <v>2</v>
      </c>
      <c r="G1764" s="72">
        <f t="shared" si="909"/>
        <v>0</v>
      </c>
      <c r="H1764" s="72">
        <f t="shared" si="909"/>
        <v>2</v>
      </c>
      <c r="I1764" s="72">
        <f t="shared" si="909"/>
        <v>-1</v>
      </c>
      <c r="J1764" s="72">
        <f t="shared" si="909"/>
        <v>1</v>
      </c>
      <c r="K1764" s="72">
        <f t="shared" si="909"/>
        <v>-1</v>
      </c>
      <c r="L1764" s="72">
        <f t="shared" si="909"/>
        <v>-3</v>
      </c>
      <c r="M1764" s="72">
        <f t="shared" si="909"/>
        <v>2</v>
      </c>
      <c r="N1764" s="72">
        <f t="shared" si="909"/>
        <v>1</v>
      </c>
      <c r="O1764" s="72">
        <f t="shared" si="909"/>
        <v>1</v>
      </c>
      <c r="P1764" s="72">
        <f t="shared" si="909"/>
        <v>1</v>
      </c>
      <c r="Q1764" s="72">
        <f t="shared" si="909"/>
        <v>0</v>
      </c>
      <c r="R1764" s="72">
        <f t="shared" si="909"/>
        <v>-1</v>
      </c>
      <c r="S1764" s="72">
        <f t="shared" si="909"/>
        <v>0</v>
      </c>
      <c r="T1764" s="76">
        <f t="shared" si="909"/>
        <v>0</v>
      </c>
      <c r="U1764" s="72">
        <f t="shared" si="908"/>
        <v>0.26666666666666666</v>
      </c>
    </row>
    <row r="1765" spans="1:21" ht="18" thickBot="1" x14ac:dyDescent="0.25">
      <c r="A1765" s="78">
        <v>6</v>
      </c>
      <c r="B1765" s="48" t="s">
        <v>53</v>
      </c>
      <c r="C1765" s="72">
        <f t="shared" si="910"/>
        <v>3</v>
      </c>
      <c r="D1765" s="72" t="s">
        <v>46</v>
      </c>
      <c r="E1765" s="72" t="s">
        <v>46</v>
      </c>
      <c r="F1765" s="72">
        <f t="shared" si="910"/>
        <v>0</v>
      </c>
      <c r="G1765" s="72">
        <f t="shared" si="909"/>
        <v>-1</v>
      </c>
      <c r="H1765" s="72">
        <f t="shared" si="909"/>
        <v>1</v>
      </c>
      <c r="I1765" s="72">
        <f t="shared" si="909"/>
        <v>0</v>
      </c>
      <c r="J1765" s="72">
        <f t="shared" si="909"/>
        <v>0</v>
      </c>
      <c r="K1765" s="72">
        <f t="shared" si="909"/>
        <v>-1</v>
      </c>
      <c r="L1765" s="72">
        <f t="shared" si="909"/>
        <v>1</v>
      </c>
      <c r="M1765" s="72">
        <f t="shared" si="909"/>
        <v>2</v>
      </c>
      <c r="N1765" s="72">
        <f t="shared" si="909"/>
        <v>-1</v>
      </c>
      <c r="O1765" s="72">
        <f t="shared" si="909"/>
        <v>1</v>
      </c>
      <c r="P1765" s="72">
        <f t="shared" si="909"/>
        <v>3</v>
      </c>
      <c r="Q1765" s="72">
        <f t="shared" si="909"/>
        <v>1</v>
      </c>
      <c r="R1765" s="72">
        <f t="shared" si="909"/>
        <v>1</v>
      </c>
      <c r="S1765" s="72">
        <f t="shared" si="909"/>
        <v>4</v>
      </c>
      <c r="T1765" s="76">
        <f t="shared" si="909"/>
        <v>3</v>
      </c>
      <c r="U1765" s="72">
        <f t="shared" si="908"/>
        <v>0.93333333333333335</v>
      </c>
    </row>
    <row r="1766" spans="1:21" ht="18" thickBot="1" x14ac:dyDescent="0.25">
      <c r="A1766" s="78">
        <v>7</v>
      </c>
      <c r="B1766" s="48" t="s">
        <v>53</v>
      </c>
      <c r="C1766" s="72" t="s">
        <v>46</v>
      </c>
      <c r="D1766" s="72">
        <f t="shared" si="910"/>
        <v>1</v>
      </c>
      <c r="E1766" s="72" t="s">
        <v>46</v>
      </c>
      <c r="F1766" s="72" t="s">
        <v>46</v>
      </c>
      <c r="G1766" s="72">
        <f t="shared" si="909"/>
        <v>0</v>
      </c>
      <c r="H1766" s="72">
        <f t="shared" si="909"/>
        <v>-1</v>
      </c>
      <c r="I1766" s="72">
        <f t="shared" si="909"/>
        <v>0</v>
      </c>
      <c r="J1766" s="72">
        <f t="shared" si="909"/>
        <v>0</v>
      </c>
      <c r="K1766" s="72">
        <f t="shared" si="909"/>
        <v>0</v>
      </c>
      <c r="L1766" s="72">
        <f t="shared" si="909"/>
        <v>2</v>
      </c>
      <c r="M1766" s="72">
        <f t="shared" si="909"/>
        <v>1</v>
      </c>
      <c r="N1766" s="72">
        <f t="shared" si="909"/>
        <v>1</v>
      </c>
      <c r="O1766" s="72">
        <f t="shared" si="909"/>
        <v>3</v>
      </c>
      <c r="P1766" s="72">
        <f t="shared" si="909"/>
        <v>1</v>
      </c>
      <c r="Q1766" s="72">
        <f t="shared" si="909"/>
        <v>1</v>
      </c>
      <c r="R1766" s="72">
        <f t="shared" si="909"/>
        <v>5</v>
      </c>
      <c r="S1766" s="72">
        <f t="shared" si="909"/>
        <v>-15</v>
      </c>
      <c r="T1766" s="76">
        <f t="shared" si="909"/>
        <v>-1</v>
      </c>
      <c r="U1766" s="72">
        <f t="shared" si="908"/>
        <v>-7.1428571428571425E-2</v>
      </c>
    </row>
    <row r="1767" spans="1:21" ht="18" thickBot="1" x14ac:dyDescent="0.25">
      <c r="A1767" s="78">
        <v>8</v>
      </c>
      <c r="B1767" s="48" t="s">
        <v>53</v>
      </c>
      <c r="C1767" s="72"/>
      <c r="D1767" s="72"/>
      <c r="E1767" s="72"/>
      <c r="F1767" s="72"/>
      <c r="G1767" s="72"/>
      <c r="H1767" s="72">
        <f>G1736-H1737</f>
        <v>-1</v>
      </c>
      <c r="I1767" s="72"/>
      <c r="J1767" s="72"/>
      <c r="K1767" s="72"/>
      <c r="L1767" s="72"/>
      <c r="M1767" s="72"/>
      <c r="N1767" s="72"/>
      <c r="O1767" s="72"/>
      <c r="P1767" s="72"/>
      <c r="Q1767" s="72"/>
      <c r="R1767" s="72"/>
      <c r="S1767" s="72"/>
      <c r="T1767" s="76"/>
      <c r="U1767" s="72">
        <f t="shared" si="908"/>
        <v>-1</v>
      </c>
    </row>
    <row r="1768" spans="1:21" ht="18" thickBot="1" x14ac:dyDescent="0.25">
      <c r="A1768" s="78">
        <v>9</v>
      </c>
      <c r="B1768" s="48" t="s">
        <v>53</v>
      </c>
      <c r="C1768" s="72"/>
      <c r="D1768" s="72"/>
      <c r="E1768" s="72"/>
      <c r="F1768" s="72"/>
      <c r="G1768" s="72"/>
      <c r="H1768" s="72"/>
      <c r="I1768" s="72"/>
      <c r="J1768" s="72"/>
      <c r="K1768" s="72"/>
      <c r="L1768" s="72"/>
      <c r="M1768" s="72"/>
      <c r="N1768" s="72"/>
      <c r="O1768" s="72"/>
      <c r="P1768" s="72"/>
      <c r="Q1768" s="72"/>
      <c r="R1768" s="72"/>
      <c r="S1768" s="72"/>
      <c r="T1768" s="76"/>
      <c r="U1768" s="72"/>
    </row>
    <row r="1769" spans="1:21" ht="18" thickBot="1" x14ac:dyDescent="0.25">
      <c r="A1769" s="78">
        <v>10</v>
      </c>
      <c r="B1769" s="48" t="s">
        <v>53</v>
      </c>
      <c r="C1769" s="75" t="s">
        <v>46</v>
      </c>
      <c r="D1769" s="75" t="s">
        <v>46</v>
      </c>
      <c r="E1769" s="75" t="s">
        <v>46</v>
      </c>
      <c r="F1769" s="79" t="s">
        <v>46</v>
      </c>
      <c r="G1769" s="79" t="s">
        <v>46</v>
      </c>
      <c r="H1769" s="72" t="s">
        <v>46</v>
      </c>
      <c r="I1769" s="72" t="s">
        <v>46</v>
      </c>
      <c r="J1769" s="72" t="s">
        <v>46</v>
      </c>
      <c r="K1769" s="72" t="s">
        <v>46</v>
      </c>
      <c r="L1769" s="72" t="s">
        <v>46</v>
      </c>
      <c r="M1769" s="72" t="s">
        <v>46</v>
      </c>
      <c r="N1769" s="72" t="s">
        <v>46</v>
      </c>
      <c r="O1769" s="72" t="s">
        <v>46</v>
      </c>
      <c r="P1769" s="72" t="s">
        <v>46</v>
      </c>
      <c r="Q1769" s="72" t="s">
        <v>46</v>
      </c>
      <c r="R1769" s="72" t="s">
        <v>46</v>
      </c>
      <c r="S1769" s="72" t="s">
        <v>46</v>
      </c>
      <c r="T1769" s="76" t="s">
        <v>46</v>
      </c>
      <c r="U1769" s="72"/>
    </row>
    <row r="1770" spans="1:21" ht="18" thickBot="1" x14ac:dyDescent="0.25">
      <c r="A1770" s="78">
        <v>11</v>
      </c>
      <c r="B1770" s="48" t="s">
        <v>53</v>
      </c>
      <c r="C1770" s="75" t="s">
        <v>46</v>
      </c>
      <c r="D1770" s="75" t="s">
        <v>46</v>
      </c>
      <c r="E1770" s="75" t="s">
        <v>46</v>
      </c>
      <c r="F1770" s="75" t="s">
        <v>46</v>
      </c>
      <c r="G1770" s="106" t="s">
        <v>46</v>
      </c>
      <c r="H1770" s="76" t="s">
        <v>46</v>
      </c>
      <c r="I1770" s="76" t="s">
        <v>46</v>
      </c>
      <c r="J1770" s="76" t="s">
        <v>46</v>
      </c>
      <c r="K1770" s="76" t="s">
        <v>46</v>
      </c>
      <c r="L1770" s="76" t="s">
        <v>46</v>
      </c>
      <c r="M1770" s="76" t="s">
        <v>46</v>
      </c>
      <c r="N1770" s="76" t="s">
        <v>46</v>
      </c>
      <c r="O1770" s="76" t="s">
        <v>46</v>
      </c>
      <c r="P1770" s="76" t="s">
        <v>46</v>
      </c>
      <c r="Q1770" s="76" t="s">
        <v>46</v>
      </c>
      <c r="R1770" s="76" t="s">
        <v>46</v>
      </c>
      <c r="S1770" s="76" t="s">
        <v>46</v>
      </c>
      <c r="T1770" s="76" t="s">
        <v>46</v>
      </c>
      <c r="U1770" s="72"/>
    </row>
    <row r="1771" spans="1:21" ht="18" thickBot="1" x14ac:dyDescent="0.25">
      <c r="A1771" s="78">
        <v>12</v>
      </c>
      <c r="B1771" s="48" t="s">
        <v>53</v>
      </c>
      <c r="C1771" s="75" t="s">
        <v>46</v>
      </c>
      <c r="D1771" s="75" t="s">
        <v>46</v>
      </c>
      <c r="E1771" s="75" t="s">
        <v>46</v>
      </c>
      <c r="F1771" s="75" t="s">
        <v>46</v>
      </c>
      <c r="G1771" s="106" t="s">
        <v>46</v>
      </c>
      <c r="H1771" s="76" t="s">
        <v>46</v>
      </c>
      <c r="I1771" s="76" t="s">
        <v>46</v>
      </c>
      <c r="J1771" s="76" t="s">
        <v>46</v>
      </c>
      <c r="K1771" s="76" t="s">
        <v>46</v>
      </c>
      <c r="L1771" s="76" t="s">
        <v>46</v>
      </c>
      <c r="M1771" s="76" t="s">
        <v>46</v>
      </c>
      <c r="N1771" s="76" t="s">
        <v>46</v>
      </c>
      <c r="O1771" s="76" t="s">
        <v>46</v>
      </c>
      <c r="P1771" s="76" t="s">
        <v>46</v>
      </c>
      <c r="Q1771" s="76" t="s">
        <v>46</v>
      </c>
      <c r="R1771" s="76" t="s">
        <v>46</v>
      </c>
      <c r="S1771" s="76" t="s">
        <v>46</v>
      </c>
      <c r="T1771" s="76" t="s">
        <v>46</v>
      </c>
      <c r="U1771" s="72"/>
    </row>
    <row r="1772" spans="1:21" ht="18" thickBot="1" x14ac:dyDescent="0.25">
      <c r="A1772" s="47" t="s">
        <v>47</v>
      </c>
      <c r="B1772" s="48" t="s">
        <v>59</v>
      </c>
      <c r="C1772" s="75" t="s">
        <v>46</v>
      </c>
      <c r="D1772" s="75" t="s">
        <v>46</v>
      </c>
      <c r="E1772" s="75" t="s">
        <v>46</v>
      </c>
      <c r="F1772" s="75">
        <f t="shared" ref="F1772:K1772" si="911">B1730-F1734</f>
        <v>3</v>
      </c>
      <c r="G1772" s="75">
        <f t="shared" si="911"/>
        <v>0</v>
      </c>
      <c r="H1772" s="75">
        <f t="shared" si="911"/>
        <v>5</v>
      </c>
      <c r="I1772" s="75">
        <f t="shared" si="911"/>
        <v>3</v>
      </c>
      <c r="J1772" s="75">
        <f t="shared" si="911"/>
        <v>3</v>
      </c>
      <c r="K1772" s="75">
        <f t="shared" si="911"/>
        <v>4</v>
      </c>
      <c r="L1772" s="75">
        <f t="shared" ref="L1772:T1772" si="912">H1730-L1734</f>
        <v>-3</v>
      </c>
      <c r="M1772" s="75">
        <f t="shared" si="912"/>
        <v>2</v>
      </c>
      <c r="N1772" s="75">
        <f t="shared" si="912"/>
        <v>4</v>
      </c>
      <c r="O1772" s="75">
        <f t="shared" si="912"/>
        <v>2</v>
      </c>
      <c r="P1772" s="75">
        <f t="shared" si="912"/>
        <v>6</v>
      </c>
      <c r="Q1772" s="75">
        <f t="shared" si="912"/>
        <v>7</v>
      </c>
      <c r="R1772" s="75">
        <f t="shared" si="912"/>
        <v>3</v>
      </c>
      <c r="S1772" s="75">
        <f t="shared" si="912"/>
        <v>9</v>
      </c>
      <c r="T1772" s="106">
        <f t="shared" si="912"/>
        <v>3</v>
      </c>
      <c r="U1772" s="72">
        <f>_xlfn.AGGREGATE(1,6,C1772:S1772)</f>
        <v>3.4285714285714284</v>
      </c>
    </row>
    <row r="1773" spans="1:21" ht="18" thickBot="1" x14ac:dyDescent="0.25">
      <c r="A1773" s="47" t="s">
        <v>54</v>
      </c>
      <c r="B1773" s="48" t="s">
        <v>59</v>
      </c>
      <c r="C1773" s="75" t="s">
        <v>46</v>
      </c>
      <c r="D1773" s="75" t="s">
        <v>46</v>
      </c>
      <c r="E1773" s="75" t="s">
        <v>46</v>
      </c>
      <c r="F1773" s="75" t="s">
        <v>46</v>
      </c>
      <c r="G1773" s="75" t="s">
        <v>46</v>
      </c>
      <c r="H1773" s="75" t="s">
        <v>46</v>
      </c>
      <c r="I1773" s="75" t="s">
        <v>46</v>
      </c>
      <c r="J1773" s="75" t="s">
        <v>46</v>
      </c>
      <c r="K1773" s="75" t="s">
        <v>46</v>
      </c>
      <c r="L1773" s="75" t="s">
        <v>46</v>
      </c>
      <c r="M1773" s="75" t="s">
        <v>46</v>
      </c>
      <c r="N1773" s="75" t="s">
        <v>46</v>
      </c>
      <c r="O1773" s="75" t="s">
        <v>46</v>
      </c>
      <c r="P1773" s="75" t="s">
        <v>46</v>
      </c>
      <c r="Q1773" s="75" t="s">
        <v>46</v>
      </c>
      <c r="R1773" s="75" t="s">
        <v>46</v>
      </c>
      <c r="S1773" s="75" t="s">
        <v>46</v>
      </c>
      <c r="T1773" s="106" t="s">
        <v>46</v>
      </c>
      <c r="U1773" s="72"/>
    </row>
    <row r="1774" spans="1:21" ht="16" x14ac:dyDescent="0.2">
      <c r="A1774" s="32"/>
      <c r="B1774" s="33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</row>
    <row r="1775" spans="1:21" ht="16" x14ac:dyDescent="0.2">
      <c r="A1775" s="7" t="s">
        <v>162</v>
      </c>
      <c r="B1775" s="7"/>
      <c r="C1775" s="7"/>
      <c r="D1775" s="7"/>
      <c r="E1775" s="7"/>
      <c r="F1775" s="7"/>
      <c r="G1775" s="7"/>
      <c r="H1775" s="8"/>
      <c r="I1775" s="8"/>
      <c r="J1775" s="8"/>
      <c r="K1775" s="8"/>
      <c r="L1775" s="8"/>
      <c r="M1775" s="9"/>
    </row>
    <row r="1776" spans="1:21" ht="17" thickBot="1" x14ac:dyDescent="0.25">
      <c r="A1776" s="10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9"/>
    </row>
    <row r="1777" spans="1:21" ht="35" thickBot="1" x14ac:dyDescent="0.25">
      <c r="A1777" s="70" t="s">
        <v>44</v>
      </c>
      <c r="B1777" s="70" t="s">
        <v>0</v>
      </c>
      <c r="C1777" s="70" t="s">
        <v>1</v>
      </c>
      <c r="D1777" s="70" t="s">
        <v>2</v>
      </c>
      <c r="E1777" s="70" t="s">
        <v>3</v>
      </c>
      <c r="F1777" s="70" t="s">
        <v>4</v>
      </c>
      <c r="G1777" s="70" t="s">
        <v>5</v>
      </c>
      <c r="H1777" s="70" t="s">
        <v>6</v>
      </c>
      <c r="I1777" s="70" t="s">
        <v>7</v>
      </c>
      <c r="J1777" s="70" t="s">
        <v>8</v>
      </c>
      <c r="K1777" s="70" t="s">
        <v>9</v>
      </c>
      <c r="L1777" s="70" t="s">
        <v>10</v>
      </c>
      <c r="M1777" s="70" t="s">
        <v>66</v>
      </c>
      <c r="N1777" s="70" t="s">
        <v>75</v>
      </c>
      <c r="O1777" s="70" t="s">
        <v>76</v>
      </c>
      <c r="P1777" s="70" t="s">
        <v>77</v>
      </c>
      <c r="Q1777" s="70" t="s">
        <v>78</v>
      </c>
      <c r="R1777" s="70" t="s">
        <v>79</v>
      </c>
      <c r="S1777" s="70" t="s">
        <v>81</v>
      </c>
      <c r="T1777" s="70" t="s">
        <v>87</v>
      </c>
      <c r="U1777" s="70" t="s">
        <v>52</v>
      </c>
    </row>
    <row r="1778" spans="1:21" ht="18" thickBot="1" x14ac:dyDescent="0.25">
      <c r="A1778" s="78">
        <v>1</v>
      </c>
      <c r="B1778" s="93" t="s">
        <v>42</v>
      </c>
      <c r="C1778" s="45" t="s">
        <v>12</v>
      </c>
      <c r="D1778" s="45">
        <f t="shared" ref="D1778:T1784" si="913">(C1729-D1730)/C1729</f>
        <v>-9.0909090909090912E-2</v>
      </c>
      <c r="E1778" s="45">
        <f t="shared" si="913"/>
        <v>0.14285714285714285</v>
      </c>
      <c r="F1778" s="45">
        <f t="shared" si="913"/>
        <v>-0.15</v>
      </c>
      <c r="G1778" s="45">
        <f t="shared" si="913"/>
        <v>-0.15789473684210525</v>
      </c>
      <c r="H1778" s="45">
        <f t="shared" si="913"/>
        <v>0.125</v>
      </c>
      <c r="I1778" s="45">
        <f t="shared" si="913"/>
        <v>-0.22222222222222221</v>
      </c>
      <c r="J1778" s="45">
        <f t="shared" si="913"/>
        <v>-4.3478260869565216E-2</v>
      </c>
      <c r="K1778" s="45">
        <f t="shared" si="913"/>
        <v>-0.125</v>
      </c>
      <c r="L1778" s="45">
        <f t="shared" si="913"/>
        <v>-7.6923076923076927E-2</v>
      </c>
      <c r="M1778" s="45">
        <f t="shared" si="913"/>
        <v>0</v>
      </c>
      <c r="N1778" s="45">
        <f t="shared" si="913"/>
        <v>0.10344827586206896</v>
      </c>
      <c r="O1778" s="45">
        <f t="shared" ref="O1778:T1778" si="914">(N1729-O1730)/N1729</f>
        <v>0</v>
      </c>
      <c r="P1778" s="45">
        <f t="shared" si="914"/>
        <v>7.1428571428571425E-2</v>
      </c>
      <c r="Q1778" s="45">
        <f t="shared" si="914"/>
        <v>-0.125</v>
      </c>
      <c r="R1778" s="45">
        <f t="shared" si="914"/>
        <v>0</v>
      </c>
      <c r="S1778" s="45">
        <f t="shared" si="914"/>
        <v>0</v>
      </c>
      <c r="T1778" s="96">
        <f t="shared" si="914"/>
        <v>-4.1666666666666664E-2</v>
      </c>
      <c r="U1778" s="44">
        <f t="shared" ref="U1778:U1785" si="915">_xlfn.AGGREGATE(1,6,D1778:S1778)</f>
        <v>-3.4293337351142331E-2</v>
      </c>
    </row>
    <row r="1779" spans="1:21" ht="18" thickBot="1" x14ac:dyDescent="0.25">
      <c r="A1779" s="78">
        <v>2</v>
      </c>
      <c r="B1779" s="93" t="s">
        <v>42</v>
      </c>
      <c r="C1779" s="45">
        <f t="shared" ref="C1779:C1783" si="916">(B1730-C1731)/B1730</f>
        <v>-4.7619047619047616E-2</v>
      </c>
      <c r="D1779" s="45">
        <f t="shared" si="913"/>
        <v>8.3333333333333329E-2</v>
      </c>
      <c r="E1779" s="45">
        <f t="shared" si="913"/>
        <v>4.1666666666666664E-2</v>
      </c>
      <c r="F1779" s="45">
        <f t="shared" si="913"/>
        <v>5.5555555555555552E-2</v>
      </c>
      <c r="G1779" s="45">
        <f t="shared" si="913"/>
        <v>0</v>
      </c>
      <c r="H1779" s="45">
        <f t="shared" si="913"/>
        <v>0.18181818181818182</v>
      </c>
      <c r="I1779" s="45">
        <f t="shared" si="913"/>
        <v>0</v>
      </c>
      <c r="J1779" s="45">
        <f t="shared" si="913"/>
        <v>-4.5454545454545456E-2</v>
      </c>
      <c r="K1779" s="45">
        <f t="shared" si="913"/>
        <v>4.1666666666666664E-2</v>
      </c>
      <c r="L1779" s="45">
        <f t="shared" si="913"/>
        <v>3.7037037037037035E-2</v>
      </c>
      <c r="M1779" s="45">
        <f t="shared" si="913"/>
        <v>3.5714285714285712E-2</v>
      </c>
      <c r="N1779" s="45">
        <f t="shared" si="913"/>
        <v>3.125E-2</v>
      </c>
      <c r="O1779" s="45">
        <f t="shared" si="913"/>
        <v>3.8461538461538464E-2</v>
      </c>
      <c r="P1779" s="45">
        <f t="shared" si="913"/>
        <v>7.1428571428571425E-2</v>
      </c>
      <c r="Q1779" s="45">
        <f t="shared" si="913"/>
        <v>0</v>
      </c>
      <c r="R1779" s="45">
        <f t="shared" si="913"/>
        <v>0.1111111111111111</v>
      </c>
      <c r="S1779" s="45">
        <f t="shared" si="913"/>
        <v>0.05</v>
      </c>
      <c r="T1779" s="96">
        <f t="shared" si="913"/>
        <v>0</v>
      </c>
      <c r="U1779" s="44">
        <f t="shared" si="915"/>
        <v>4.5849275146150142E-2</v>
      </c>
    </row>
    <row r="1780" spans="1:21" ht="18" thickBot="1" x14ac:dyDescent="0.25">
      <c r="A1780" s="78">
        <v>3</v>
      </c>
      <c r="B1780" s="93" t="s">
        <v>42</v>
      </c>
      <c r="C1780" s="45">
        <f t="shared" si="916"/>
        <v>0.22727272727272727</v>
      </c>
      <c r="D1780" s="45">
        <f t="shared" si="913"/>
        <v>0.13636363636363635</v>
      </c>
      <c r="E1780" s="45">
        <f t="shared" si="913"/>
        <v>-9.0909090909090912E-2</v>
      </c>
      <c r="F1780" s="45">
        <f t="shared" si="913"/>
        <v>4.3478260869565216E-2</v>
      </c>
      <c r="G1780" s="45">
        <f t="shared" si="913"/>
        <v>5.8823529411764705E-2</v>
      </c>
      <c r="H1780" s="45">
        <f t="shared" si="913"/>
        <v>4.3478260869565216E-2</v>
      </c>
      <c r="I1780" s="45">
        <f t="shared" si="913"/>
        <v>5.5555555555555552E-2</v>
      </c>
      <c r="J1780" s="45">
        <f t="shared" si="913"/>
        <v>-4.7619047619047616E-2</v>
      </c>
      <c r="K1780" s="45">
        <f t="shared" si="913"/>
        <v>0</v>
      </c>
      <c r="L1780" s="45">
        <f t="shared" si="913"/>
        <v>-8.6956521739130432E-2</v>
      </c>
      <c r="M1780" s="45">
        <f t="shared" si="913"/>
        <v>-3.8461538461538464E-2</v>
      </c>
      <c r="N1780" s="45">
        <f t="shared" si="913"/>
        <v>7.407407407407407E-2</v>
      </c>
      <c r="O1780" s="45">
        <f t="shared" si="913"/>
        <v>0.12903225806451613</v>
      </c>
      <c r="P1780" s="45">
        <f t="shared" si="913"/>
        <v>0.08</v>
      </c>
      <c r="Q1780" s="45">
        <f t="shared" si="913"/>
        <v>0.11538461538461539</v>
      </c>
      <c r="R1780" s="45">
        <f t="shared" si="913"/>
        <v>0.11538461538461539</v>
      </c>
      <c r="S1780" s="45">
        <f t="shared" si="913"/>
        <v>0</v>
      </c>
      <c r="T1780" s="96">
        <f t="shared" si="913"/>
        <v>0</v>
      </c>
      <c r="U1780" s="44">
        <f t="shared" si="915"/>
        <v>3.6726787953068787E-2</v>
      </c>
    </row>
    <row r="1781" spans="1:21" ht="18" thickBot="1" x14ac:dyDescent="0.25">
      <c r="A1781" s="78">
        <v>4</v>
      </c>
      <c r="B1781" s="93" t="s">
        <v>42</v>
      </c>
      <c r="C1781" s="45" t="s">
        <v>46</v>
      </c>
      <c r="D1781" s="45">
        <f t="shared" si="913"/>
        <v>0</v>
      </c>
      <c r="E1781" s="45">
        <f t="shared" si="913"/>
        <v>-5.2631578947368418E-2</v>
      </c>
      <c r="F1781" s="45">
        <f t="shared" si="913"/>
        <v>0</v>
      </c>
      <c r="G1781" s="45">
        <f t="shared" si="913"/>
        <v>4.5454545454545456E-2</v>
      </c>
      <c r="H1781" s="45">
        <f t="shared" si="913"/>
        <v>0.125</v>
      </c>
      <c r="I1781" s="45">
        <f t="shared" si="913"/>
        <v>4.5454545454545456E-2</v>
      </c>
      <c r="J1781" s="45">
        <f t="shared" si="913"/>
        <v>0</v>
      </c>
      <c r="K1781" s="45">
        <f t="shared" si="913"/>
        <v>4.5454545454545456E-2</v>
      </c>
      <c r="L1781" s="45">
        <f t="shared" si="913"/>
        <v>4.3478260869565216E-2</v>
      </c>
      <c r="M1781" s="45">
        <f t="shared" si="913"/>
        <v>0.16</v>
      </c>
      <c r="N1781" s="45">
        <f t="shared" si="913"/>
        <v>3.7037037037037035E-2</v>
      </c>
      <c r="O1781" s="45">
        <f t="shared" si="913"/>
        <v>0.08</v>
      </c>
      <c r="P1781" s="45">
        <f t="shared" si="913"/>
        <v>7.407407407407407E-2</v>
      </c>
      <c r="Q1781" s="45">
        <f t="shared" si="913"/>
        <v>4.3478260869565216E-2</v>
      </c>
      <c r="R1781" s="45">
        <f t="shared" si="913"/>
        <v>0.17391304347826086</v>
      </c>
      <c r="S1781" s="45">
        <f t="shared" si="913"/>
        <v>0</v>
      </c>
      <c r="T1781" s="96">
        <f t="shared" si="913"/>
        <v>0.125</v>
      </c>
      <c r="U1781" s="44">
        <f t="shared" si="915"/>
        <v>5.1294545859048149E-2</v>
      </c>
    </row>
    <row r="1782" spans="1:21" ht="18" thickBot="1" x14ac:dyDescent="0.25">
      <c r="A1782" s="78">
        <v>5</v>
      </c>
      <c r="B1782" s="93" t="s">
        <v>42</v>
      </c>
      <c r="C1782" s="45" t="s">
        <v>46</v>
      </c>
      <c r="D1782" s="45" t="s">
        <v>46</v>
      </c>
      <c r="E1782" s="45">
        <f t="shared" si="913"/>
        <v>0</v>
      </c>
      <c r="F1782" s="45">
        <f t="shared" si="913"/>
        <v>0.1</v>
      </c>
      <c r="G1782" s="45">
        <f t="shared" si="913"/>
        <v>0</v>
      </c>
      <c r="H1782" s="45">
        <f t="shared" si="913"/>
        <v>9.5238095238095233E-2</v>
      </c>
      <c r="I1782" s="45">
        <f t="shared" si="913"/>
        <v>-7.1428571428571425E-2</v>
      </c>
      <c r="J1782" s="45">
        <f t="shared" si="913"/>
        <v>4.7619047619047616E-2</v>
      </c>
      <c r="K1782" s="45">
        <f t="shared" si="913"/>
        <v>-5.8823529411764705E-2</v>
      </c>
      <c r="L1782" s="45">
        <f t="shared" si="913"/>
        <v>-0.14285714285714285</v>
      </c>
      <c r="M1782" s="45">
        <f t="shared" si="913"/>
        <v>9.0909090909090912E-2</v>
      </c>
      <c r="N1782" s="45">
        <f t="shared" si="913"/>
        <v>4.7619047619047616E-2</v>
      </c>
      <c r="O1782" s="45">
        <f t="shared" si="913"/>
        <v>3.8461538461538464E-2</v>
      </c>
      <c r="P1782" s="45">
        <f t="shared" si="913"/>
        <v>4.3478260869565216E-2</v>
      </c>
      <c r="Q1782" s="45">
        <f t="shared" si="913"/>
        <v>0</v>
      </c>
      <c r="R1782" s="45">
        <f t="shared" si="913"/>
        <v>-4.5454545454545456E-2</v>
      </c>
      <c r="S1782" s="45">
        <f t="shared" si="913"/>
        <v>0</v>
      </c>
      <c r="T1782" s="96">
        <f t="shared" si="913"/>
        <v>0</v>
      </c>
      <c r="U1782" s="44">
        <f t="shared" si="915"/>
        <v>9.6507527709573746E-3</v>
      </c>
    </row>
    <row r="1783" spans="1:21" ht="18" thickBot="1" x14ac:dyDescent="0.25">
      <c r="A1783" s="78">
        <v>6</v>
      </c>
      <c r="B1783" s="93" t="s">
        <v>42</v>
      </c>
      <c r="C1783" s="45">
        <f t="shared" si="916"/>
        <v>0.1875</v>
      </c>
      <c r="D1783" s="45" t="s">
        <v>46</v>
      </c>
      <c r="E1783" s="45" t="s">
        <v>46</v>
      </c>
      <c r="F1783" s="45">
        <f t="shared" si="913"/>
        <v>0</v>
      </c>
      <c r="G1783" s="45">
        <f t="shared" si="913"/>
        <v>-5.5555555555555552E-2</v>
      </c>
      <c r="H1783" s="45">
        <f t="shared" si="913"/>
        <v>8.3333333333333329E-2</v>
      </c>
      <c r="I1783" s="45">
        <f t="shared" si="913"/>
        <v>0</v>
      </c>
      <c r="J1783" s="45">
        <f t="shared" si="913"/>
        <v>0</v>
      </c>
      <c r="K1783" s="45">
        <f t="shared" si="913"/>
        <v>-0.05</v>
      </c>
      <c r="L1783" s="45">
        <f t="shared" si="913"/>
        <v>5.5555555555555552E-2</v>
      </c>
      <c r="M1783" s="45">
        <f t="shared" si="913"/>
        <v>8.3333333333333329E-2</v>
      </c>
      <c r="N1783" s="45">
        <f t="shared" si="913"/>
        <v>-0.05</v>
      </c>
      <c r="O1783" s="45">
        <f t="shared" si="913"/>
        <v>0.05</v>
      </c>
      <c r="P1783" s="45">
        <f t="shared" si="913"/>
        <v>0.12</v>
      </c>
      <c r="Q1783" s="45">
        <f t="shared" si="913"/>
        <v>4.5454545454545456E-2</v>
      </c>
      <c r="R1783" s="45">
        <f t="shared" si="913"/>
        <v>0.04</v>
      </c>
      <c r="S1783" s="45">
        <f t="shared" si="913"/>
        <v>0.17391304347826086</v>
      </c>
      <c r="T1783" s="96">
        <f t="shared" si="913"/>
        <v>0.15789473684210525</v>
      </c>
      <c r="U1783" s="44">
        <f t="shared" si="915"/>
        <v>3.5431018257105214E-2</v>
      </c>
    </row>
    <row r="1784" spans="1:21" ht="18" thickBot="1" x14ac:dyDescent="0.25">
      <c r="A1784" s="78">
        <v>7</v>
      </c>
      <c r="B1784" s="93" t="s">
        <v>42</v>
      </c>
      <c r="C1784" s="45" t="s">
        <v>46</v>
      </c>
      <c r="D1784" s="45">
        <f t="shared" si="913"/>
        <v>7.6923076923076927E-2</v>
      </c>
      <c r="E1784" s="45" t="s">
        <v>46</v>
      </c>
      <c r="F1784" s="45" t="s">
        <v>46</v>
      </c>
      <c r="G1784" s="45">
        <f t="shared" si="913"/>
        <v>0</v>
      </c>
      <c r="H1784" s="45">
        <f t="shared" si="913"/>
        <v>-5.2631578947368418E-2</v>
      </c>
      <c r="I1784" s="45">
        <f t="shared" si="913"/>
        <v>0</v>
      </c>
      <c r="J1784" s="45">
        <f t="shared" si="913"/>
        <v>0</v>
      </c>
      <c r="K1784" s="45">
        <f t="shared" si="913"/>
        <v>0</v>
      </c>
      <c r="L1784" s="45">
        <f t="shared" si="913"/>
        <v>9.5238095238095233E-2</v>
      </c>
      <c r="M1784" s="45">
        <f t="shared" si="913"/>
        <v>5.8823529411764705E-2</v>
      </c>
      <c r="N1784" s="45">
        <f t="shared" si="913"/>
        <v>4.5454545454545456E-2</v>
      </c>
      <c r="O1784" s="45">
        <f t="shared" ref="O1784:T1784" si="917">(N1735-O1736)/N1735</f>
        <v>0.14285714285714285</v>
      </c>
      <c r="P1784" s="45">
        <f t="shared" si="917"/>
        <v>5.2631578947368418E-2</v>
      </c>
      <c r="Q1784" s="45">
        <f t="shared" si="917"/>
        <v>4.5454545454545456E-2</v>
      </c>
      <c r="R1784" s="45">
        <f t="shared" si="917"/>
        <v>0.23809523809523808</v>
      </c>
      <c r="S1784" s="45">
        <f t="shared" si="917"/>
        <v>-0.625</v>
      </c>
      <c r="T1784" s="96">
        <f t="shared" si="917"/>
        <v>-5.2631578947368418E-2</v>
      </c>
      <c r="U1784" s="44">
        <f t="shared" si="915"/>
        <v>5.560440959600621E-3</v>
      </c>
    </row>
    <row r="1785" spans="1:21" ht="18" thickBot="1" x14ac:dyDescent="0.25">
      <c r="A1785" s="78">
        <v>8</v>
      </c>
      <c r="B1785" s="93" t="s">
        <v>42</v>
      </c>
      <c r="C1785" s="49" t="s">
        <v>46</v>
      </c>
      <c r="D1785" s="49" t="s">
        <v>46</v>
      </c>
      <c r="E1785" s="49" t="s">
        <v>46</v>
      </c>
      <c r="F1785" s="45" t="s">
        <v>46</v>
      </c>
      <c r="G1785" s="45" t="s">
        <v>46</v>
      </c>
      <c r="H1785" s="45">
        <f>(G1736-H1737)/G1736</f>
        <v>-5.8823529411764705E-2</v>
      </c>
      <c r="I1785" s="45" t="s">
        <v>46</v>
      </c>
      <c r="J1785" s="45" t="s">
        <v>46</v>
      </c>
      <c r="K1785" s="45" t="s">
        <v>46</v>
      </c>
      <c r="L1785" s="45" t="s">
        <v>46</v>
      </c>
      <c r="M1785" s="45" t="s">
        <v>46</v>
      </c>
      <c r="N1785" s="45" t="s">
        <v>46</v>
      </c>
      <c r="O1785" s="45" t="s">
        <v>46</v>
      </c>
      <c r="P1785" s="45" t="s">
        <v>46</v>
      </c>
      <c r="Q1785" s="45" t="s">
        <v>46</v>
      </c>
      <c r="R1785" s="45" t="s">
        <v>46</v>
      </c>
      <c r="S1785" s="45" t="s">
        <v>46</v>
      </c>
      <c r="T1785" s="96" t="s">
        <v>46</v>
      </c>
      <c r="U1785" s="44">
        <f t="shared" si="915"/>
        <v>-5.8823529411764705E-2</v>
      </c>
    </row>
    <row r="1786" spans="1:21" ht="18" thickBot="1" x14ac:dyDescent="0.25">
      <c r="A1786" s="78">
        <v>9</v>
      </c>
      <c r="B1786" s="93" t="s">
        <v>42</v>
      </c>
      <c r="C1786" s="49" t="s">
        <v>46</v>
      </c>
      <c r="D1786" s="49" t="s">
        <v>46</v>
      </c>
      <c r="E1786" s="49" t="s">
        <v>46</v>
      </c>
      <c r="F1786" s="45" t="s">
        <v>46</v>
      </c>
      <c r="G1786" s="45" t="s">
        <v>46</v>
      </c>
      <c r="H1786" s="45" t="s">
        <v>46</v>
      </c>
      <c r="I1786" s="45" t="s">
        <v>46</v>
      </c>
      <c r="J1786" s="45" t="s">
        <v>46</v>
      </c>
      <c r="K1786" s="45" t="s">
        <v>46</v>
      </c>
      <c r="L1786" s="45" t="s">
        <v>46</v>
      </c>
      <c r="M1786" s="45" t="s">
        <v>46</v>
      </c>
      <c r="N1786" s="45" t="s">
        <v>46</v>
      </c>
      <c r="O1786" s="45" t="s">
        <v>46</v>
      </c>
      <c r="P1786" s="45" t="s">
        <v>46</v>
      </c>
      <c r="Q1786" s="45" t="s">
        <v>46</v>
      </c>
      <c r="R1786" s="45" t="s">
        <v>46</v>
      </c>
      <c r="S1786" s="45" t="s">
        <v>46</v>
      </c>
      <c r="T1786" s="96" t="s">
        <v>46</v>
      </c>
      <c r="U1786" s="44" t="s">
        <v>46</v>
      </c>
    </row>
    <row r="1787" spans="1:21" ht="18" thickBot="1" x14ac:dyDescent="0.25">
      <c r="A1787" s="78">
        <v>10</v>
      </c>
      <c r="B1787" s="93" t="s">
        <v>42</v>
      </c>
      <c r="C1787" s="49" t="s">
        <v>46</v>
      </c>
      <c r="D1787" s="49" t="s">
        <v>46</v>
      </c>
      <c r="E1787" s="49" t="s">
        <v>46</v>
      </c>
      <c r="F1787" s="45" t="s">
        <v>46</v>
      </c>
      <c r="G1787" s="45" t="s">
        <v>46</v>
      </c>
      <c r="H1787" s="45" t="s">
        <v>46</v>
      </c>
      <c r="I1787" s="45" t="s">
        <v>46</v>
      </c>
      <c r="J1787" s="45" t="s">
        <v>46</v>
      </c>
      <c r="K1787" s="45" t="s">
        <v>46</v>
      </c>
      <c r="L1787" s="45" t="s">
        <v>46</v>
      </c>
      <c r="M1787" s="45" t="s">
        <v>46</v>
      </c>
      <c r="N1787" s="45" t="s">
        <v>46</v>
      </c>
      <c r="O1787" s="45" t="s">
        <v>46</v>
      </c>
      <c r="P1787" s="45" t="s">
        <v>46</v>
      </c>
      <c r="Q1787" s="45" t="s">
        <v>46</v>
      </c>
      <c r="R1787" s="45" t="s">
        <v>46</v>
      </c>
      <c r="S1787" s="45" t="s">
        <v>46</v>
      </c>
      <c r="T1787" s="96" t="s">
        <v>46</v>
      </c>
      <c r="U1787" s="44" t="s">
        <v>46</v>
      </c>
    </row>
    <row r="1788" spans="1:21" ht="18" thickBot="1" x14ac:dyDescent="0.25">
      <c r="A1788" s="78">
        <v>11</v>
      </c>
      <c r="B1788" s="93" t="s">
        <v>42</v>
      </c>
      <c r="C1788" s="49" t="s">
        <v>46</v>
      </c>
      <c r="D1788" s="49" t="s">
        <v>46</v>
      </c>
      <c r="E1788" s="49" t="s">
        <v>46</v>
      </c>
      <c r="F1788" s="49" t="s">
        <v>46</v>
      </c>
      <c r="G1788" s="96" t="s">
        <v>46</v>
      </c>
      <c r="H1788" s="96" t="s">
        <v>46</v>
      </c>
      <c r="I1788" s="96" t="s">
        <v>46</v>
      </c>
      <c r="J1788" s="96" t="s">
        <v>46</v>
      </c>
      <c r="K1788" s="96" t="s">
        <v>46</v>
      </c>
      <c r="L1788" s="96" t="s">
        <v>46</v>
      </c>
      <c r="M1788" s="96" t="s">
        <v>46</v>
      </c>
      <c r="N1788" s="96" t="s">
        <v>46</v>
      </c>
      <c r="O1788" s="96" t="s">
        <v>46</v>
      </c>
      <c r="P1788" s="96" t="s">
        <v>46</v>
      </c>
      <c r="Q1788" s="96" t="s">
        <v>46</v>
      </c>
      <c r="R1788" s="96" t="s">
        <v>46</v>
      </c>
      <c r="S1788" s="96" t="s">
        <v>46</v>
      </c>
      <c r="T1788" s="96" t="s">
        <v>46</v>
      </c>
      <c r="U1788" s="44" t="s">
        <v>46</v>
      </c>
    </row>
    <row r="1789" spans="1:21" ht="18" thickBot="1" x14ac:dyDescent="0.25">
      <c r="A1789" s="78">
        <v>12</v>
      </c>
      <c r="B1789" s="93" t="s">
        <v>42</v>
      </c>
      <c r="C1789" s="49" t="s">
        <v>46</v>
      </c>
      <c r="D1789" s="49" t="s">
        <v>46</v>
      </c>
      <c r="E1789" s="49" t="s">
        <v>46</v>
      </c>
      <c r="F1789" s="49" t="s">
        <v>46</v>
      </c>
      <c r="G1789" s="96" t="s">
        <v>46</v>
      </c>
      <c r="H1789" s="96" t="s">
        <v>46</v>
      </c>
      <c r="I1789" s="96" t="s">
        <v>46</v>
      </c>
      <c r="J1789" s="96" t="s">
        <v>46</v>
      </c>
      <c r="K1789" s="96" t="s">
        <v>46</v>
      </c>
      <c r="L1789" s="96" t="s">
        <v>46</v>
      </c>
      <c r="M1789" s="96" t="s">
        <v>46</v>
      </c>
      <c r="N1789" s="96" t="s">
        <v>46</v>
      </c>
      <c r="O1789" s="96" t="s">
        <v>46</v>
      </c>
      <c r="P1789" s="96" t="s">
        <v>46</v>
      </c>
      <c r="Q1789" s="96" t="s">
        <v>46</v>
      </c>
      <c r="R1789" s="96" t="s">
        <v>46</v>
      </c>
      <c r="S1789" s="96" t="s">
        <v>46</v>
      </c>
      <c r="T1789" s="96" t="s">
        <v>46</v>
      </c>
      <c r="U1789" s="44" t="s">
        <v>46</v>
      </c>
    </row>
    <row r="1790" spans="1:21" ht="18" thickBot="1" x14ac:dyDescent="0.25">
      <c r="A1790" s="47" t="s">
        <v>47</v>
      </c>
      <c r="B1790" s="48" t="s">
        <v>57</v>
      </c>
      <c r="C1790" s="75" t="s">
        <v>46</v>
      </c>
      <c r="D1790" s="75" t="s">
        <v>46</v>
      </c>
      <c r="E1790" s="75" t="s">
        <v>46</v>
      </c>
      <c r="F1790" s="96">
        <f t="shared" ref="F1790:T1790" si="918">(B1730-F1734)/B1730</f>
        <v>0.14285714285714285</v>
      </c>
      <c r="G1790" s="96">
        <f t="shared" si="918"/>
        <v>0</v>
      </c>
      <c r="H1790" s="96">
        <f t="shared" si="918"/>
        <v>0.20833333333333334</v>
      </c>
      <c r="I1790" s="96">
        <f t="shared" si="918"/>
        <v>0.16666666666666666</v>
      </c>
      <c r="J1790" s="96">
        <f t="shared" si="918"/>
        <v>0.13043478260869565</v>
      </c>
      <c r="K1790" s="96">
        <f t="shared" si="918"/>
        <v>0.18181818181818182</v>
      </c>
      <c r="L1790" s="96">
        <f t="shared" si="918"/>
        <v>-0.14285714285714285</v>
      </c>
      <c r="M1790" s="96">
        <f t="shared" si="918"/>
        <v>9.0909090909090912E-2</v>
      </c>
      <c r="N1790" s="96">
        <f t="shared" si="918"/>
        <v>0.16666666666666666</v>
      </c>
      <c r="O1790" s="96">
        <f t="shared" si="918"/>
        <v>7.407407407407407E-2</v>
      </c>
      <c r="P1790" s="96">
        <f t="shared" si="918"/>
        <v>0.21428571428571427</v>
      </c>
      <c r="Q1790" s="96">
        <f t="shared" si="918"/>
        <v>0.21875</v>
      </c>
      <c r="R1790" s="96">
        <f t="shared" si="918"/>
        <v>0.11538461538461539</v>
      </c>
      <c r="S1790" s="96">
        <f t="shared" si="918"/>
        <v>0.32142857142857145</v>
      </c>
      <c r="T1790" s="96">
        <f t="shared" si="918"/>
        <v>0.11538461538461539</v>
      </c>
      <c r="U1790" s="44">
        <f>_xlfn.AGGREGATE(1,6,D1790:S1790)</f>
        <v>0.1349108355125436</v>
      </c>
    </row>
    <row r="1791" spans="1:21" ht="35" thickBot="1" x14ac:dyDescent="0.25">
      <c r="A1791" s="47" t="s">
        <v>48</v>
      </c>
      <c r="B1791" s="48"/>
      <c r="C1791" s="49"/>
      <c r="D1791" s="49"/>
      <c r="E1791" s="49"/>
      <c r="F1791" s="49"/>
      <c r="G1791" s="49"/>
      <c r="H1791" s="49"/>
      <c r="I1791" s="49"/>
      <c r="J1791" s="49">
        <f t="shared" ref="J1791:T1791" si="919">AVERAGE(F1790:J1790)</f>
        <v>0.12965838509316768</v>
      </c>
      <c r="K1791" s="49">
        <f t="shared" si="919"/>
        <v>0.13745059288537548</v>
      </c>
      <c r="L1791" s="49">
        <f t="shared" si="919"/>
        <v>0.10887916431394692</v>
      </c>
      <c r="M1791" s="49">
        <f t="shared" si="919"/>
        <v>8.5394315829098441E-2</v>
      </c>
      <c r="N1791" s="49">
        <f t="shared" si="919"/>
        <v>8.5394315829098427E-2</v>
      </c>
      <c r="O1791" s="49">
        <f t="shared" si="919"/>
        <v>7.4122174122174117E-2</v>
      </c>
      <c r="P1791" s="49">
        <f t="shared" si="919"/>
        <v>8.0615680615680613E-2</v>
      </c>
      <c r="Q1791" s="49">
        <f t="shared" si="919"/>
        <v>0.15293710918710918</v>
      </c>
      <c r="R1791" s="49">
        <f t="shared" si="919"/>
        <v>0.1578322140822141</v>
      </c>
      <c r="S1791" s="49">
        <f t="shared" si="919"/>
        <v>0.18878459503459505</v>
      </c>
      <c r="T1791" s="96">
        <f t="shared" si="919"/>
        <v>0.19704670329670332</v>
      </c>
      <c r="U1791" s="44">
        <f>_xlfn.AGGREGATE(1,6,D1791:S1791)</f>
        <v>0.12010685469924601</v>
      </c>
    </row>
    <row r="1792" spans="1:21" ht="18" thickBot="1" x14ac:dyDescent="0.25">
      <c r="A1792" s="47" t="s">
        <v>54</v>
      </c>
      <c r="B1792" s="48" t="s">
        <v>57</v>
      </c>
      <c r="C1792" s="75" t="s">
        <v>46</v>
      </c>
      <c r="D1792" s="75" t="s">
        <v>46</v>
      </c>
      <c r="E1792" s="75" t="s">
        <v>46</v>
      </c>
      <c r="F1792" s="75" t="s">
        <v>46</v>
      </c>
      <c r="G1792" s="106" t="s">
        <v>46</v>
      </c>
      <c r="H1792" s="106" t="s">
        <v>46</v>
      </c>
      <c r="I1792" s="106" t="s">
        <v>46</v>
      </c>
      <c r="J1792" s="107" t="s">
        <v>46</v>
      </c>
      <c r="K1792" s="107" t="s">
        <v>46</v>
      </c>
      <c r="L1792" s="107" t="s">
        <v>46</v>
      </c>
      <c r="M1792" s="107" t="s">
        <v>46</v>
      </c>
      <c r="N1792" s="107" t="s">
        <v>46</v>
      </c>
      <c r="O1792" s="107" t="s">
        <v>46</v>
      </c>
      <c r="P1792" s="107" t="s">
        <v>46</v>
      </c>
      <c r="Q1792" s="107" t="s">
        <v>46</v>
      </c>
      <c r="R1792" s="107" t="s">
        <v>46</v>
      </c>
      <c r="S1792" s="107" t="s">
        <v>46</v>
      </c>
      <c r="T1792" s="107" t="s">
        <v>46</v>
      </c>
      <c r="U1792" s="44" t="s">
        <v>46</v>
      </c>
    </row>
    <row r="1793" spans="1:21" ht="35" thickBot="1" x14ac:dyDescent="0.25">
      <c r="A1793" s="51" t="s">
        <v>50</v>
      </c>
      <c r="B1793" s="52"/>
      <c r="C1793" s="52"/>
      <c r="D1793" s="52"/>
      <c r="E1793" s="52"/>
      <c r="F1793" s="52"/>
      <c r="G1793" s="52"/>
      <c r="H1793" s="52"/>
      <c r="I1793" s="52"/>
      <c r="J1793" s="49"/>
      <c r="K1793" s="49"/>
      <c r="L1793" s="49"/>
      <c r="M1793" s="49"/>
      <c r="N1793" s="49"/>
      <c r="O1793" s="49"/>
      <c r="P1793" s="49"/>
      <c r="Q1793" s="49"/>
      <c r="R1793" s="49"/>
      <c r="S1793" s="49"/>
      <c r="T1793" s="96"/>
      <c r="U1793" s="44" t="s">
        <v>46</v>
      </c>
    </row>
    <row r="1795" spans="1:21" s="108" customFormat="1" ht="16" x14ac:dyDescent="0.2">
      <c r="A1795" s="140" t="s">
        <v>164</v>
      </c>
      <c r="B1795" s="141"/>
      <c r="C1795" s="141"/>
      <c r="D1795" s="141"/>
      <c r="E1795" s="141"/>
      <c r="F1795" s="141"/>
      <c r="G1795" s="141"/>
      <c r="H1795" s="141"/>
      <c r="I1795" s="141"/>
      <c r="J1795" s="141"/>
      <c r="K1795" s="141"/>
      <c r="L1795" s="141"/>
      <c r="M1795" s="142"/>
    </row>
    <row r="1796" spans="1:21" ht="17" thickBot="1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</row>
    <row r="1797" spans="1:21" ht="18" thickBot="1" x14ac:dyDescent="0.25">
      <c r="A1797" s="54"/>
      <c r="B1797" s="54" t="s">
        <v>0</v>
      </c>
      <c r="C1797" s="54" t="s">
        <v>1</v>
      </c>
      <c r="D1797" s="54" t="s">
        <v>2</v>
      </c>
      <c r="E1797" s="54" t="s">
        <v>3</v>
      </c>
      <c r="F1797" s="54" t="s">
        <v>4</v>
      </c>
      <c r="G1797" s="54" t="s">
        <v>5</v>
      </c>
      <c r="H1797" s="54" t="s">
        <v>6</v>
      </c>
      <c r="I1797" s="54" t="s">
        <v>7</v>
      </c>
      <c r="J1797" s="54" t="s">
        <v>8</v>
      </c>
      <c r="K1797" s="54" t="s">
        <v>9</v>
      </c>
      <c r="L1797" s="54" t="s">
        <v>10</v>
      </c>
      <c r="M1797" s="54" t="s">
        <v>66</v>
      </c>
      <c r="N1797" s="54" t="s">
        <v>75</v>
      </c>
      <c r="O1797" s="54" t="s">
        <v>76</v>
      </c>
      <c r="P1797" s="54" t="s">
        <v>77</v>
      </c>
      <c r="Q1797" s="54" t="s">
        <v>78</v>
      </c>
      <c r="R1797" s="54" t="s">
        <v>79</v>
      </c>
      <c r="S1797" s="54" t="s">
        <v>81</v>
      </c>
      <c r="T1797" s="54" t="s">
        <v>87</v>
      </c>
    </row>
    <row r="1798" spans="1:21" ht="18" thickBot="1" x14ac:dyDescent="0.25">
      <c r="A1798" s="38" t="s">
        <v>11</v>
      </c>
      <c r="B1798" s="147">
        <v>94</v>
      </c>
      <c r="C1798" s="147">
        <v>90</v>
      </c>
      <c r="D1798" s="147">
        <v>103</v>
      </c>
      <c r="E1798" s="147">
        <v>75</v>
      </c>
      <c r="F1798" s="156">
        <v>102</v>
      </c>
      <c r="G1798" s="156">
        <v>101</v>
      </c>
      <c r="H1798" s="156">
        <v>108</v>
      </c>
      <c r="I1798" s="156">
        <v>94</v>
      </c>
      <c r="J1798" s="156">
        <v>111</v>
      </c>
      <c r="K1798" s="156">
        <v>110</v>
      </c>
      <c r="L1798" s="156">
        <v>120</v>
      </c>
      <c r="M1798" s="156">
        <v>136</v>
      </c>
      <c r="N1798" s="156">
        <v>135</v>
      </c>
      <c r="O1798" s="156">
        <v>115</v>
      </c>
      <c r="P1798" s="156">
        <v>125</v>
      </c>
      <c r="Q1798" s="156">
        <v>117</v>
      </c>
      <c r="R1798" s="156">
        <v>119</v>
      </c>
      <c r="S1798" s="156">
        <v>113</v>
      </c>
      <c r="T1798" s="185">
        <v>94</v>
      </c>
    </row>
    <row r="1799" spans="1:21" ht="17" thickBot="1" x14ac:dyDescent="0.25">
      <c r="A1799" s="38">
        <v>1</v>
      </c>
      <c r="B1799" s="147">
        <v>75</v>
      </c>
      <c r="C1799" s="147">
        <v>99</v>
      </c>
      <c r="D1799" s="147">
        <v>82</v>
      </c>
      <c r="E1799" s="147">
        <v>99</v>
      </c>
      <c r="F1799" s="156">
        <v>76</v>
      </c>
      <c r="G1799" s="156">
        <v>97</v>
      </c>
      <c r="H1799" s="156">
        <v>101</v>
      </c>
      <c r="I1799" s="156">
        <v>96</v>
      </c>
      <c r="J1799" s="156">
        <v>104</v>
      </c>
      <c r="K1799" s="156">
        <v>103</v>
      </c>
      <c r="L1799" s="156">
        <v>120</v>
      </c>
      <c r="M1799" s="156">
        <v>123</v>
      </c>
      <c r="N1799" s="187">
        <v>131</v>
      </c>
      <c r="O1799" s="187">
        <v>130</v>
      </c>
      <c r="P1799" s="187">
        <v>115</v>
      </c>
      <c r="Q1799" s="187">
        <v>125</v>
      </c>
      <c r="R1799" s="187">
        <v>120</v>
      </c>
      <c r="S1799" s="187">
        <v>120</v>
      </c>
      <c r="T1799" s="195">
        <v>114</v>
      </c>
    </row>
    <row r="1800" spans="1:21" ht="17" thickBot="1" x14ac:dyDescent="0.25">
      <c r="A1800" s="38">
        <v>2</v>
      </c>
      <c r="B1800" s="147">
        <v>57</v>
      </c>
      <c r="C1800" s="147">
        <v>69</v>
      </c>
      <c r="D1800" s="147">
        <v>81</v>
      </c>
      <c r="E1800" s="147">
        <v>77</v>
      </c>
      <c r="F1800" s="156">
        <v>83</v>
      </c>
      <c r="G1800" s="156">
        <v>74</v>
      </c>
      <c r="H1800" s="156">
        <v>92</v>
      </c>
      <c r="I1800" s="156">
        <v>82</v>
      </c>
      <c r="J1800" s="156">
        <v>90</v>
      </c>
      <c r="K1800" s="156">
        <v>85</v>
      </c>
      <c r="L1800" s="156">
        <v>98</v>
      </c>
      <c r="M1800" s="156">
        <v>117</v>
      </c>
      <c r="N1800" s="187">
        <v>112</v>
      </c>
      <c r="O1800" s="187">
        <v>120</v>
      </c>
      <c r="P1800" s="187">
        <v>131</v>
      </c>
      <c r="Q1800" s="187">
        <v>109</v>
      </c>
      <c r="R1800" s="187">
        <v>125</v>
      </c>
      <c r="S1800" s="187">
        <v>113</v>
      </c>
      <c r="T1800" s="195">
        <v>114</v>
      </c>
    </row>
    <row r="1801" spans="1:21" ht="17" thickBot="1" x14ac:dyDescent="0.25">
      <c r="A1801" s="38">
        <v>3</v>
      </c>
      <c r="B1801" s="147">
        <v>50</v>
      </c>
      <c r="C1801" s="147">
        <v>56</v>
      </c>
      <c r="D1801" s="147">
        <v>62</v>
      </c>
      <c r="E1801" s="147">
        <v>73</v>
      </c>
      <c r="F1801" s="156">
        <v>70</v>
      </c>
      <c r="G1801" s="156">
        <v>81</v>
      </c>
      <c r="H1801" s="156">
        <v>69</v>
      </c>
      <c r="I1801" s="156">
        <v>84</v>
      </c>
      <c r="J1801" s="156">
        <v>79</v>
      </c>
      <c r="K1801" s="156">
        <v>81</v>
      </c>
      <c r="L1801" s="156">
        <v>79</v>
      </c>
      <c r="M1801" s="156">
        <v>94</v>
      </c>
      <c r="N1801" s="187">
        <v>102</v>
      </c>
      <c r="O1801" s="187">
        <v>104</v>
      </c>
      <c r="P1801" s="187">
        <v>111</v>
      </c>
      <c r="Q1801" s="187">
        <v>121</v>
      </c>
      <c r="R1801" s="187">
        <v>97</v>
      </c>
      <c r="S1801" s="187">
        <v>111</v>
      </c>
      <c r="T1801" s="195">
        <v>109</v>
      </c>
    </row>
    <row r="1802" spans="1:21" ht="17" thickBot="1" x14ac:dyDescent="0.25">
      <c r="A1802" s="38">
        <v>4</v>
      </c>
      <c r="B1802" s="147">
        <v>38</v>
      </c>
      <c r="C1802" s="147">
        <v>42</v>
      </c>
      <c r="D1802" s="147">
        <v>54</v>
      </c>
      <c r="E1802" s="147">
        <v>57</v>
      </c>
      <c r="F1802" s="156">
        <v>63</v>
      </c>
      <c r="G1802" s="156">
        <v>69</v>
      </c>
      <c r="H1802" s="156">
        <v>76</v>
      </c>
      <c r="I1802" s="156">
        <v>63</v>
      </c>
      <c r="J1802" s="156">
        <v>76</v>
      </c>
      <c r="K1802" s="156">
        <v>74</v>
      </c>
      <c r="L1802" s="156">
        <v>80</v>
      </c>
      <c r="M1802" s="156">
        <v>73</v>
      </c>
      <c r="N1802" s="187">
        <v>91</v>
      </c>
      <c r="O1802" s="187">
        <v>98</v>
      </c>
      <c r="P1802" s="187">
        <v>104</v>
      </c>
      <c r="Q1802" s="187">
        <v>108</v>
      </c>
      <c r="R1802" s="187">
        <v>116</v>
      </c>
      <c r="S1802" s="187">
        <v>90</v>
      </c>
      <c r="T1802" s="195">
        <v>108</v>
      </c>
    </row>
    <row r="1803" spans="1:21" ht="17" thickBot="1" x14ac:dyDescent="0.25">
      <c r="A1803" s="38">
        <v>5</v>
      </c>
      <c r="B1803" s="147">
        <v>45</v>
      </c>
      <c r="C1803" s="147">
        <v>39</v>
      </c>
      <c r="D1803" s="147">
        <v>41</v>
      </c>
      <c r="E1803" s="147">
        <v>50</v>
      </c>
      <c r="F1803" s="156">
        <v>59</v>
      </c>
      <c r="G1803" s="156">
        <v>58</v>
      </c>
      <c r="H1803" s="156">
        <v>61</v>
      </c>
      <c r="I1803" s="156">
        <v>72</v>
      </c>
      <c r="J1803" s="156">
        <v>62</v>
      </c>
      <c r="K1803" s="156">
        <v>71</v>
      </c>
      <c r="L1803" s="156">
        <v>71</v>
      </c>
      <c r="M1803" s="156">
        <v>77</v>
      </c>
      <c r="N1803" s="187">
        <v>70</v>
      </c>
      <c r="O1803" s="187">
        <v>86</v>
      </c>
      <c r="P1803" s="187">
        <v>102</v>
      </c>
      <c r="Q1803" s="187">
        <v>95</v>
      </c>
      <c r="R1803" s="187">
        <v>108</v>
      </c>
      <c r="S1803" s="187">
        <v>110</v>
      </c>
      <c r="T1803" s="195">
        <v>84</v>
      </c>
    </row>
    <row r="1804" spans="1:21" ht="17" thickBot="1" x14ac:dyDescent="0.25">
      <c r="A1804" s="38">
        <v>6</v>
      </c>
      <c r="B1804" s="147">
        <v>28</v>
      </c>
      <c r="C1804" s="147">
        <v>38</v>
      </c>
      <c r="D1804" s="147">
        <v>41</v>
      </c>
      <c r="E1804" s="147">
        <v>36</v>
      </c>
      <c r="F1804" s="156">
        <v>47</v>
      </c>
      <c r="G1804" s="156">
        <v>55</v>
      </c>
      <c r="H1804" s="156">
        <v>57</v>
      </c>
      <c r="I1804" s="156">
        <v>56</v>
      </c>
      <c r="J1804" s="156">
        <v>67</v>
      </c>
      <c r="K1804" s="156">
        <v>61</v>
      </c>
      <c r="L1804" s="156">
        <v>71</v>
      </c>
      <c r="M1804" s="156">
        <v>71</v>
      </c>
      <c r="N1804" s="187">
        <v>72</v>
      </c>
      <c r="O1804" s="187">
        <v>70</v>
      </c>
      <c r="P1804" s="187">
        <v>84</v>
      </c>
      <c r="Q1804" s="187">
        <v>103</v>
      </c>
      <c r="R1804" s="187">
        <v>90</v>
      </c>
      <c r="S1804" s="187">
        <v>99</v>
      </c>
      <c r="T1804" s="195">
        <v>107</v>
      </c>
    </row>
    <row r="1805" spans="1:21" ht="17" thickBot="1" x14ac:dyDescent="0.25">
      <c r="A1805" s="38">
        <v>7</v>
      </c>
      <c r="B1805" s="147">
        <v>31</v>
      </c>
      <c r="C1805" s="147">
        <v>29</v>
      </c>
      <c r="D1805" s="147">
        <v>35</v>
      </c>
      <c r="E1805" s="147">
        <v>40</v>
      </c>
      <c r="F1805" s="156">
        <v>37</v>
      </c>
      <c r="G1805" s="156">
        <v>45</v>
      </c>
      <c r="H1805" s="156">
        <v>52</v>
      </c>
      <c r="I1805" s="156">
        <v>51</v>
      </c>
      <c r="J1805" s="156">
        <v>53</v>
      </c>
      <c r="K1805" s="156">
        <v>64</v>
      </c>
      <c r="L1805" s="156">
        <v>62</v>
      </c>
      <c r="M1805" s="156">
        <v>66</v>
      </c>
      <c r="N1805" s="187">
        <v>73</v>
      </c>
      <c r="O1805" s="187">
        <v>71</v>
      </c>
      <c r="P1805" s="187">
        <v>69</v>
      </c>
      <c r="Q1805" s="187">
        <v>84</v>
      </c>
      <c r="R1805" s="187">
        <v>100</v>
      </c>
      <c r="S1805" s="187">
        <v>83</v>
      </c>
      <c r="T1805" s="195">
        <v>95</v>
      </c>
    </row>
    <row r="1806" spans="1:21" ht="17" thickBot="1" x14ac:dyDescent="0.25">
      <c r="A1806" s="38">
        <v>8</v>
      </c>
      <c r="B1806" s="147">
        <v>35</v>
      </c>
      <c r="C1806" s="147">
        <v>30</v>
      </c>
      <c r="D1806" s="147">
        <v>45</v>
      </c>
      <c r="E1806" s="147">
        <v>32</v>
      </c>
      <c r="F1806" s="156">
        <v>35</v>
      </c>
      <c r="G1806" s="156">
        <v>32</v>
      </c>
      <c r="H1806" s="156">
        <v>38</v>
      </c>
      <c r="I1806" s="156">
        <v>50</v>
      </c>
      <c r="J1806" s="156">
        <v>55</v>
      </c>
      <c r="K1806" s="156">
        <v>49</v>
      </c>
      <c r="L1806" s="156">
        <v>63</v>
      </c>
      <c r="M1806" s="156">
        <v>57</v>
      </c>
      <c r="N1806" s="187">
        <v>58</v>
      </c>
      <c r="O1806" s="187">
        <v>72</v>
      </c>
      <c r="P1806" s="187">
        <v>68</v>
      </c>
      <c r="Q1806" s="187">
        <v>63</v>
      </c>
      <c r="R1806" s="187">
        <v>79</v>
      </c>
      <c r="S1806" s="187">
        <v>89</v>
      </c>
      <c r="T1806" s="195">
        <v>78</v>
      </c>
    </row>
    <row r="1807" spans="1:21" ht="17" thickBot="1" x14ac:dyDescent="0.25">
      <c r="A1807" s="38">
        <v>9</v>
      </c>
      <c r="B1807" s="147">
        <v>44</v>
      </c>
      <c r="C1807" s="147">
        <v>38</v>
      </c>
      <c r="D1807" s="147">
        <v>35</v>
      </c>
      <c r="E1807" s="147">
        <v>31</v>
      </c>
      <c r="F1807" s="156">
        <v>30</v>
      </c>
      <c r="G1807" s="156">
        <v>29</v>
      </c>
      <c r="H1807" s="156">
        <v>30</v>
      </c>
      <c r="I1807" s="156">
        <v>36</v>
      </c>
      <c r="J1807" s="156">
        <v>47</v>
      </c>
      <c r="K1807" s="156">
        <v>53</v>
      </c>
      <c r="L1807" s="156">
        <v>47</v>
      </c>
      <c r="M1807" s="156">
        <v>60</v>
      </c>
      <c r="N1807" s="187">
        <v>53</v>
      </c>
      <c r="O1807" s="187">
        <v>55</v>
      </c>
      <c r="P1807" s="187">
        <v>66</v>
      </c>
      <c r="Q1807" s="187">
        <v>72</v>
      </c>
      <c r="R1807" s="187">
        <v>58</v>
      </c>
      <c r="S1807" s="187">
        <v>74</v>
      </c>
      <c r="T1807" s="195">
        <v>81</v>
      </c>
    </row>
    <row r="1808" spans="1:21" ht="17" thickBot="1" x14ac:dyDescent="0.25">
      <c r="A1808" s="38">
        <v>10</v>
      </c>
      <c r="B1808" s="147">
        <v>36</v>
      </c>
      <c r="C1808" s="147">
        <v>42</v>
      </c>
      <c r="D1808" s="147">
        <v>33</v>
      </c>
      <c r="E1808" s="147">
        <v>26</v>
      </c>
      <c r="F1808" s="156">
        <v>30</v>
      </c>
      <c r="G1808" s="156">
        <v>28</v>
      </c>
      <c r="H1808" s="156">
        <v>23</v>
      </c>
      <c r="I1808" s="156">
        <v>28</v>
      </c>
      <c r="J1808" s="156">
        <v>33</v>
      </c>
      <c r="K1808" s="156">
        <v>38</v>
      </c>
      <c r="L1808" s="156">
        <v>50</v>
      </c>
      <c r="M1808" s="156">
        <v>41</v>
      </c>
      <c r="N1808" s="187">
        <v>59</v>
      </c>
      <c r="O1808" s="187">
        <v>52</v>
      </c>
      <c r="P1808" s="187">
        <v>54</v>
      </c>
      <c r="Q1808" s="187">
        <v>59</v>
      </c>
      <c r="R1808" s="187">
        <v>65</v>
      </c>
      <c r="S1808" s="187">
        <v>56</v>
      </c>
      <c r="T1808" s="195">
        <v>68</v>
      </c>
    </row>
    <row r="1809" spans="1:20" ht="17" thickBot="1" x14ac:dyDescent="0.25">
      <c r="A1809" s="38">
        <v>11</v>
      </c>
      <c r="B1809" s="147">
        <v>28</v>
      </c>
      <c r="C1809" s="147">
        <v>32</v>
      </c>
      <c r="D1809" s="147">
        <v>36</v>
      </c>
      <c r="E1809" s="147">
        <v>30</v>
      </c>
      <c r="F1809" s="156">
        <v>22</v>
      </c>
      <c r="G1809" s="156">
        <v>31</v>
      </c>
      <c r="H1809" s="156">
        <v>21</v>
      </c>
      <c r="I1809" s="156">
        <v>22</v>
      </c>
      <c r="J1809" s="156">
        <v>25</v>
      </c>
      <c r="K1809" s="156">
        <v>27</v>
      </c>
      <c r="L1809" s="156">
        <v>38</v>
      </c>
      <c r="M1809" s="156">
        <v>48</v>
      </c>
      <c r="N1809" s="187">
        <v>42</v>
      </c>
      <c r="O1809" s="187">
        <v>53</v>
      </c>
      <c r="P1809" s="187">
        <v>48</v>
      </c>
      <c r="Q1809" s="187">
        <v>53</v>
      </c>
      <c r="R1809" s="187">
        <v>56</v>
      </c>
      <c r="S1809" s="187">
        <v>64</v>
      </c>
      <c r="T1809" s="195">
        <v>54</v>
      </c>
    </row>
    <row r="1810" spans="1:20" ht="17" thickBot="1" x14ac:dyDescent="0.25">
      <c r="A1810" s="38">
        <v>12</v>
      </c>
      <c r="B1810" s="147">
        <v>28</v>
      </c>
      <c r="C1810" s="147">
        <v>27</v>
      </c>
      <c r="D1810" s="147">
        <v>30</v>
      </c>
      <c r="E1810" s="147">
        <v>35</v>
      </c>
      <c r="F1810" s="156">
        <v>27</v>
      </c>
      <c r="G1810" s="156">
        <v>18</v>
      </c>
      <c r="H1810" s="156">
        <v>23</v>
      </c>
      <c r="I1810" s="156">
        <v>22</v>
      </c>
      <c r="J1810" s="156">
        <v>20</v>
      </c>
      <c r="K1810" s="156">
        <v>25</v>
      </c>
      <c r="L1810" s="156">
        <v>26</v>
      </c>
      <c r="M1810" s="156">
        <v>38</v>
      </c>
      <c r="N1810" s="187">
        <v>45</v>
      </c>
      <c r="O1810" s="187">
        <v>43</v>
      </c>
      <c r="P1810" s="187">
        <v>51</v>
      </c>
      <c r="Q1810" s="187">
        <v>46</v>
      </c>
      <c r="R1810" s="187">
        <v>47</v>
      </c>
      <c r="S1810" s="187">
        <v>57</v>
      </c>
      <c r="T1810" s="195">
        <v>64</v>
      </c>
    </row>
    <row r="1811" spans="1:20" ht="18" thickBot="1" x14ac:dyDescent="0.25">
      <c r="A1811" s="38" t="s">
        <v>13</v>
      </c>
      <c r="B1811" s="147"/>
      <c r="C1811" s="147"/>
      <c r="D1811" s="147"/>
      <c r="E1811" s="147"/>
      <c r="F1811" s="156"/>
      <c r="G1811" s="156"/>
      <c r="H1811" s="156"/>
      <c r="I1811" s="156"/>
      <c r="J1811" s="156"/>
      <c r="K1811" s="156"/>
      <c r="L1811" s="156"/>
      <c r="M1811" s="156"/>
      <c r="N1811" s="156"/>
      <c r="O1811" s="156"/>
      <c r="P1811" s="156"/>
      <c r="Q1811" s="156"/>
      <c r="R1811" s="156"/>
      <c r="S1811" s="156"/>
      <c r="T1811" s="185"/>
    </row>
    <row r="1812" spans="1:20" ht="18" thickBot="1" x14ac:dyDescent="0.25">
      <c r="A1812" s="60" t="s">
        <v>14</v>
      </c>
      <c r="B1812" s="159">
        <f>SUM(B1798:B1810)</f>
        <v>589</v>
      </c>
      <c r="C1812" s="159">
        <f>SUM(C1798:C1810)</f>
        <v>631</v>
      </c>
      <c r="D1812" s="159">
        <f>SUM(D1798:D1810)</f>
        <v>678</v>
      </c>
      <c r="E1812" s="159">
        <f>SUM(E1798:E1810)</f>
        <v>661</v>
      </c>
      <c r="F1812" s="159">
        <f t="shared" ref="F1812:K1812" si="920">SUM(F1798:F1810)</f>
        <v>681</v>
      </c>
      <c r="G1812" s="159">
        <f t="shared" si="920"/>
        <v>718</v>
      </c>
      <c r="H1812" s="159">
        <f t="shared" si="920"/>
        <v>751</v>
      </c>
      <c r="I1812" s="159">
        <f t="shared" si="920"/>
        <v>756</v>
      </c>
      <c r="J1812" s="159">
        <f t="shared" si="920"/>
        <v>822</v>
      </c>
      <c r="K1812" s="159">
        <f t="shared" si="920"/>
        <v>841</v>
      </c>
      <c r="L1812" s="159">
        <f t="shared" ref="L1812:Q1812" si="921">SUM(L1798:L1810)</f>
        <v>925</v>
      </c>
      <c r="M1812" s="159">
        <f t="shared" si="921"/>
        <v>1001</v>
      </c>
      <c r="N1812" s="159">
        <f t="shared" si="921"/>
        <v>1043</v>
      </c>
      <c r="O1812" s="159">
        <f t="shared" si="921"/>
        <v>1069</v>
      </c>
      <c r="P1812" s="159">
        <f t="shared" si="921"/>
        <v>1128</v>
      </c>
      <c r="Q1812" s="159">
        <f t="shared" si="921"/>
        <v>1155</v>
      </c>
      <c r="R1812" s="159">
        <f t="shared" ref="R1812:S1812" si="922">SUM(R1798:R1810)</f>
        <v>1180</v>
      </c>
      <c r="S1812" s="159">
        <f t="shared" si="922"/>
        <v>1179</v>
      </c>
      <c r="T1812" s="162">
        <f t="shared" ref="T1812" si="923">SUM(T1798:T1810)</f>
        <v>1170</v>
      </c>
    </row>
    <row r="1813" spans="1:20" ht="35" thickBot="1" x14ac:dyDescent="0.25">
      <c r="A1813" s="60" t="s">
        <v>51</v>
      </c>
      <c r="B1813" s="149"/>
      <c r="C1813" s="160">
        <f>((C1812-B1812)/B1812)</f>
        <v>7.1307300509337868E-2</v>
      </c>
      <c r="D1813" s="160">
        <f>((D1812-C1812)/C1812)</f>
        <v>7.448494453248812E-2</v>
      </c>
      <c r="E1813" s="160">
        <f>((E1812-D1812)/D1812)</f>
        <v>-2.5073746312684365E-2</v>
      </c>
      <c r="F1813" s="160">
        <f>((F1812-E1812)/E1812)</f>
        <v>3.0257186081694403E-2</v>
      </c>
      <c r="G1813" s="160">
        <f t="shared" ref="G1813:T1813" si="924">((G1812-F1812)/F1812)</f>
        <v>5.4331864904552128E-2</v>
      </c>
      <c r="H1813" s="160">
        <f t="shared" si="924"/>
        <v>4.596100278551532E-2</v>
      </c>
      <c r="I1813" s="160">
        <f t="shared" si="924"/>
        <v>6.6577896138482022E-3</v>
      </c>
      <c r="J1813" s="160">
        <f t="shared" si="924"/>
        <v>8.7301587301587297E-2</v>
      </c>
      <c r="K1813" s="160">
        <f t="shared" si="924"/>
        <v>2.3114355231143552E-2</v>
      </c>
      <c r="L1813" s="160">
        <f t="shared" si="924"/>
        <v>9.9881093935790727E-2</v>
      </c>
      <c r="M1813" s="160">
        <f t="shared" si="924"/>
        <v>8.2162162162162156E-2</v>
      </c>
      <c r="N1813" s="160">
        <f t="shared" si="924"/>
        <v>4.195804195804196E-2</v>
      </c>
      <c r="O1813" s="160">
        <f t="shared" si="924"/>
        <v>2.4928092042186004E-2</v>
      </c>
      <c r="P1813" s="160">
        <f t="shared" si="924"/>
        <v>5.5191768007483627E-2</v>
      </c>
      <c r="Q1813" s="160">
        <f t="shared" si="924"/>
        <v>2.3936170212765957E-2</v>
      </c>
      <c r="R1813" s="160">
        <f t="shared" si="924"/>
        <v>2.1645021645021644E-2</v>
      </c>
      <c r="S1813" s="160">
        <f t="shared" si="924"/>
        <v>-8.4745762711864404E-4</v>
      </c>
      <c r="T1813" s="160">
        <f t="shared" si="924"/>
        <v>-7.6335877862595417E-3</v>
      </c>
    </row>
    <row r="1814" spans="1:20" ht="52" thickBot="1" x14ac:dyDescent="0.25">
      <c r="A1814" s="60" t="s">
        <v>16</v>
      </c>
      <c r="B1814" s="160"/>
      <c r="C1814" s="160"/>
      <c r="D1814" s="160"/>
      <c r="E1814" s="160"/>
      <c r="F1814" s="160"/>
      <c r="G1814" s="160">
        <f t="shared" ref="G1814:T1814" si="925">(G1812-B1812)/B1812</f>
        <v>0.21901528013582344</v>
      </c>
      <c r="H1814" s="160">
        <f t="shared" si="925"/>
        <v>0.19017432646592711</v>
      </c>
      <c r="I1814" s="160">
        <f t="shared" si="925"/>
        <v>0.11504424778761062</v>
      </c>
      <c r="J1814" s="160">
        <f t="shared" si="925"/>
        <v>0.24357034795763993</v>
      </c>
      <c r="K1814" s="160">
        <f t="shared" si="925"/>
        <v>0.23494860499265785</v>
      </c>
      <c r="L1814" s="160">
        <f t="shared" si="925"/>
        <v>0.28830083565459608</v>
      </c>
      <c r="M1814" s="160">
        <f t="shared" si="925"/>
        <v>0.33288948069241014</v>
      </c>
      <c r="N1814" s="160">
        <f t="shared" si="925"/>
        <v>0.37962962962962965</v>
      </c>
      <c r="O1814" s="160">
        <f t="shared" si="925"/>
        <v>0.3004866180048662</v>
      </c>
      <c r="P1814" s="160">
        <f t="shared" si="925"/>
        <v>0.34126040428061832</v>
      </c>
      <c r="Q1814" s="160">
        <f t="shared" si="925"/>
        <v>0.24864864864864866</v>
      </c>
      <c r="R1814" s="160">
        <f t="shared" si="925"/>
        <v>0.17882117882117882</v>
      </c>
      <c r="S1814" s="160">
        <f t="shared" si="925"/>
        <v>0.13039309683604985</v>
      </c>
      <c r="T1814" s="160">
        <f t="shared" si="925"/>
        <v>9.4480823199251635E-2</v>
      </c>
    </row>
    <row r="1815" spans="1:20" ht="52" thickBot="1" x14ac:dyDescent="0.25">
      <c r="A1815" s="60" t="s">
        <v>17</v>
      </c>
      <c r="B1815" s="160"/>
      <c r="C1815" s="160"/>
      <c r="D1815" s="160"/>
      <c r="E1815" s="160"/>
      <c r="F1815" s="160"/>
      <c r="G1815" s="160"/>
      <c r="H1815" s="160"/>
      <c r="I1815" s="160"/>
      <c r="J1815" s="160"/>
      <c r="K1815" s="160"/>
      <c r="L1815" s="160">
        <f t="shared" ref="L1815:T1815" si="926">(L1812-B1812)/B1812</f>
        <v>0.57045840407470294</v>
      </c>
      <c r="M1815" s="160">
        <f t="shared" si="926"/>
        <v>0.58637083993660855</v>
      </c>
      <c r="N1815" s="160">
        <f t="shared" si="926"/>
        <v>0.53834808259587019</v>
      </c>
      <c r="O1815" s="160">
        <f t="shared" si="926"/>
        <v>0.61724659606656584</v>
      </c>
      <c r="P1815" s="160">
        <f t="shared" si="926"/>
        <v>0.65638766519823788</v>
      </c>
      <c r="Q1815" s="160">
        <f t="shared" si="926"/>
        <v>0.60863509749303624</v>
      </c>
      <c r="R1815" s="160">
        <f t="shared" si="926"/>
        <v>0.57123834886817582</v>
      </c>
      <c r="S1815" s="160">
        <f t="shared" si="926"/>
        <v>0.55952380952380953</v>
      </c>
      <c r="T1815" s="160">
        <f t="shared" si="926"/>
        <v>0.42335766423357662</v>
      </c>
    </row>
    <row r="1816" spans="1:20" ht="35" thickBot="1" x14ac:dyDescent="0.25">
      <c r="A1816" s="60" t="s">
        <v>18</v>
      </c>
      <c r="B1816" s="161">
        <v>17220</v>
      </c>
      <c r="C1816" s="161">
        <v>16775</v>
      </c>
      <c r="D1816" s="161">
        <v>16254</v>
      </c>
      <c r="E1816" s="161">
        <v>15688</v>
      </c>
      <c r="F1816" s="161">
        <v>15487</v>
      </c>
      <c r="G1816" s="92">
        <v>14975</v>
      </c>
      <c r="H1816" s="92">
        <v>14428</v>
      </c>
      <c r="I1816" s="92">
        <v>14127</v>
      </c>
      <c r="J1816" s="92">
        <v>13895</v>
      </c>
      <c r="K1816" s="92">
        <v>13520</v>
      </c>
      <c r="L1816" s="92">
        <v>13012</v>
      </c>
      <c r="M1816" s="92">
        <v>12915</v>
      </c>
      <c r="N1816" s="92">
        <v>12988</v>
      </c>
      <c r="O1816" s="92">
        <v>13065</v>
      </c>
      <c r="P1816" s="92">
        <v>13240</v>
      </c>
      <c r="Q1816" s="92">
        <v>13291</v>
      </c>
      <c r="R1816" s="92">
        <v>13300</v>
      </c>
      <c r="S1816" s="92">
        <v>12978</v>
      </c>
      <c r="T1816" s="92">
        <v>12596</v>
      </c>
    </row>
    <row r="1817" spans="1:20" ht="52" thickBot="1" x14ac:dyDescent="0.25">
      <c r="A1817" s="60" t="s">
        <v>19</v>
      </c>
      <c r="B1817" s="160"/>
      <c r="C1817" s="160">
        <f t="shared" ref="C1817:T1817" si="927">(C1816-B1816)/B1816</f>
        <v>-2.5842044134727061E-2</v>
      </c>
      <c r="D1817" s="160">
        <f t="shared" si="927"/>
        <v>-3.1058122205663188E-2</v>
      </c>
      <c r="E1817" s="160">
        <f t="shared" si="927"/>
        <v>-3.4822197612895289E-2</v>
      </c>
      <c r="F1817" s="160">
        <f t="shared" si="927"/>
        <v>-1.2812340642529322E-2</v>
      </c>
      <c r="G1817" s="160">
        <f t="shared" si="927"/>
        <v>-3.3059985794537353E-2</v>
      </c>
      <c r="H1817" s="160">
        <f t="shared" si="927"/>
        <v>-3.6527545909849753E-2</v>
      </c>
      <c r="I1817" s="160">
        <f t="shared" si="927"/>
        <v>-2.0862212364846134E-2</v>
      </c>
      <c r="J1817" s="160">
        <f t="shared" si="927"/>
        <v>-1.6422453457917464E-2</v>
      </c>
      <c r="K1817" s="160">
        <f t="shared" si="927"/>
        <v>-2.6988125224901044E-2</v>
      </c>
      <c r="L1817" s="160">
        <f t="shared" si="927"/>
        <v>-3.7573964497041423E-2</v>
      </c>
      <c r="M1817" s="160">
        <f t="shared" si="927"/>
        <v>-7.454657239471257E-3</v>
      </c>
      <c r="N1817" s="160">
        <f t="shared" si="927"/>
        <v>5.6523422377080914E-3</v>
      </c>
      <c r="O1817" s="160">
        <f t="shared" si="927"/>
        <v>5.9285494302433019E-3</v>
      </c>
      <c r="P1817" s="160">
        <f t="shared" si="927"/>
        <v>1.3394565633371604E-2</v>
      </c>
      <c r="Q1817" s="160">
        <f t="shared" si="927"/>
        <v>3.8519637462235651E-3</v>
      </c>
      <c r="R1817" s="160">
        <f t="shared" si="927"/>
        <v>6.7714995109472581E-4</v>
      </c>
      <c r="S1817" s="160">
        <f t="shared" si="927"/>
        <v>-2.4210526315789474E-2</v>
      </c>
      <c r="T1817" s="160">
        <f t="shared" si="927"/>
        <v>-2.943442749267992E-2</v>
      </c>
    </row>
    <row r="1818" spans="1:20" ht="52" thickBot="1" x14ac:dyDescent="0.25">
      <c r="A1818" s="60" t="s">
        <v>20</v>
      </c>
      <c r="B1818" s="160"/>
      <c r="C1818" s="160"/>
      <c r="D1818" s="160"/>
      <c r="E1818" s="160"/>
      <c r="F1818" s="160"/>
      <c r="G1818" s="160">
        <f t="shared" ref="G1818:T1818" si="928">(G1816-B1816)/B1816</f>
        <v>-0.13037166085946575</v>
      </c>
      <c r="H1818" s="160">
        <f t="shared" si="928"/>
        <v>-0.13991058122205663</v>
      </c>
      <c r="I1818" s="160">
        <f t="shared" si="928"/>
        <v>-0.13086009597637505</v>
      </c>
      <c r="J1818" s="160">
        <f t="shared" si="928"/>
        <v>-0.11429117797042325</v>
      </c>
      <c r="K1818" s="160">
        <f t="shared" si="928"/>
        <v>-0.127009750112998</v>
      </c>
      <c r="L1818" s="160">
        <f t="shared" si="928"/>
        <v>-0.13108514190317194</v>
      </c>
      <c r="M1818" s="160">
        <f t="shared" si="928"/>
        <v>-0.10486553922927641</v>
      </c>
      <c r="N1818" s="160">
        <f t="shared" si="928"/>
        <v>-8.0625752105896509E-2</v>
      </c>
      <c r="O1818" s="160">
        <f t="shared" si="928"/>
        <v>-5.9733717164447642E-2</v>
      </c>
      <c r="P1818" s="160">
        <f t="shared" si="928"/>
        <v>-2.0710059171597635E-2</v>
      </c>
      <c r="Q1818" s="160">
        <f t="shared" si="928"/>
        <v>2.144174608054104E-2</v>
      </c>
      <c r="R1818" s="160">
        <f t="shared" si="928"/>
        <v>2.9810298102981029E-2</v>
      </c>
      <c r="S1818" s="160">
        <f t="shared" si="928"/>
        <v>-7.6994148444718203E-4</v>
      </c>
      <c r="T1818" s="160">
        <f t="shared" si="928"/>
        <v>-3.5897435897435895E-2</v>
      </c>
    </row>
    <row r="1819" spans="1:20" ht="52" thickBot="1" x14ac:dyDescent="0.25">
      <c r="A1819" s="60" t="s">
        <v>21</v>
      </c>
      <c r="B1819" s="160"/>
      <c r="C1819" s="160"/>
      <c r="D1819" s="160"/>
      <c r="E1819" s="160"/>
      <c r="F1819" s="160"/>
      <c r="G1819" s="160"/>
      <c r="H1819" s="160"/>
      <c r="I1819" s="160"/>
      <c r="J1819" s="160"/>
      <c r="K1819" s="160"/>
      <c r="L1819" s="160">
        <f t="shared" ref="L1819:T1819" si="929">(L1816-B1816)/B1816</f>
        <v>-0.24436701509872241</v>
      </c>
      <c r="M1819" s="160">
        <f t="shared" si="929"/>
        <v>-0.23010432190760061</v>
      </c>
      <c r="N1819" s="160">
        <f t="shared" si="929"/>
        <v>-0.20093515442352652</v>
      </c>
      <c r="O1819" s="160">
        <f t="shared" si="929"/>
        <v>-0.16719785823559408</v>
      </c>
      <c r="P1819" s="160">
        <f t="shared" si="929"/>
        <v>-0.14508942984438561</v>
      </c>
      <c r="Q1819" s="160">
        <f t="shared" si="929"/>
        <v>-0.11245409015025042</v>
      </c>
      <c r="R1819" s="160">
        <f t="shared" si="929"/>
        <v>-7.8181314111449962E-2</v>
      </c>
      <c r="S1819" s="160">
        <f t="shared" si="929"/>
        <v>-8.1333616479082604E-2</v>
      </c>
      <c r="T1819" s="160">
        <f t="shared" si="929"/>
        <v>-9.348686577905721E-2</v>
      </c>
    </row>
    <row r="1820" spans="1:20" ht="18" thickBot="1" x14ac:dyDescent="0.25">
      <c r="A1820" s="60" t="s">
        <v>22</v>
      </c>
      <c r="B1820" s="160">
        <f>B1812/B1816</f>
        <v>3.4204413472706155E-2</v>
      </c>
      <c r="C1820" s="160">
        <f>C1812/C1816</f>
        <v>3.7615499254843518E-2</v>
      </c>
      <c r="D1820" s="160">
        <f>D1812/D1816</f>
        <v>4.1712809154669621E-2</v>
      </c>
      <c r="E1820" s="160">
        <f>E1812/E1816</f>
        <v>4.2134115247322794E-2</v>
      </c>
      <c r="F1820" s="160">
        <f>F1812/F1816</f>
        <v>4.3972363918124882E-2</v>
      </c>
      <c r="G1820" s="160">
        <f t="shared" ref="G1820:L1820" si="930">G1812/G1816</f>
        <v>4.79465776293823E-2</v>
      </c>
      <c r="H1820" s="160">
        <f t="shared" si="930"/>
        <v>5.2051566398669251E-2</v>
      </c>
      <c r="I1820" s="160">
        <f t="shared" si="930"/>
        <v>5.3514546612868974E-2</v>
      </c>
      <c r="J1820" s="160">
        <f t="shared" si="930"/>
        <v>5.9157970492983089E-2</v>
      </c>
      <c r="K1820" s="160">
        <f t="shared" si="930"/>
        <v>6.2204142011834322E-2</v>
      </c>
      <c r="L1820" s="160">
        <f t="shared" si="930"/>
        <v>7.1088226252689818E-2</v>
      </c>
      <c r="M1820" s="160">
        <f t="shared" ref="M1820:N1820" si="931">M1812/M1816</f>
        <v>7.750677506775068E-2</v>
      </c>
      <c r="N1820" s="160">
        <f t="shared" si="931"/>
        <v>8.0304896827841088E-2</v>
      </c>
      <c r="O1820" s="160">
        <f t="shared" ref="O1820:P1820" si="932">O1812/O1816</f>
        <v>8.1821660926138531E-2</v>
      </c>
      <c r="P1820" s="160">
        <f t="shared" si="932"/>
        <v>8.5196374622356491E-2</v>
      </c>
      <c r="Q1820" s="160">
        <f t="shared" ref="Q1820:R1820" si="933">Q1812/Q1816</f>
        <v>8.6900910390489805E-2</v>
      </c>
      <c r="R1820" s="160">
        <f t="shared" si="933"/>
        <v>8.8721804511278202E-2</v>
      </c>
      <c r="S1820" s="160">
        <f t="shared" ref="S1820:T1820" si="934">S1812/S1816</f>
        <v>9.084604715672677E-2</v>
      </c>
      <c r="T1820" s="160">
        <f t="shared" si="934"/>
        <v>9.2886630676405207E-2</v>
      </c>
    </row>
    <row r="1821" spans="1:20" ht="52" thickBot="1" x14ac:dyDescent="0.25">
      <c r="A1821" s="60" t="s">
        <v>23</v>
      </c>
      <c r="B1821" s="160"/>
      <c r="C1821" s="160">
        <f t="shared" ref="C1821:K1821" si="935">(C1820-B1820)</f>
        <v>3.411085782137363E-3</v>
      </c>
      <c r="D1821" s="160">
        <f t="shared" si="935"/>
        <v>4.0973098998261029E-3</v>
      </c>
      <c r="E1821" s="160">
        <f t="shared" si="935"/>
        <v>4.2130609265317309E-4</v>
      </c>
      <c r="F1821" s="160">
        <f t="shared" si="935"/>
        <v>1.8382486708020881E-3</v>
      </c>
      <c r="G1821" s="160">
        <f t="shared" si="935"/>
        <v>3.9742137112574183E-3</v>
      </c>
      <c r="H1821" s="160">
        <f t="shared" si="935"/>
        <v>4.1049887692869505E-3</v>
      </c>
      <c r="I1821" s="160">
        <f t="shared" si="935"/>
        <v>1.4629802141997231E-3</v>
      </c>
      <c r="J1821" s="160">
        <f t="shared" si="935"/>
        <v>5.6434238801141151E-3</v>
      </c>
      <c r="K1821" s="160">
        <f t="shared" si="935"/>
        <v>3.0461715188512331E-3</v>
      </c>
      <c r="L1821" s="160">
        <f t="shared" ref="L1821:T1821" si="936">(L1820-K1820)</f>
        <v>8.8840842408554957E-3</v>
      </c>
      <c r="M1821" s="160">
        <f t="shared" si="936"/>
        <v>6.4185488150608622E-3</v>
      </c>
      <c r="N1821" s="160">
        <f t="shared" si="936"/>
        <v>2.7981217600904079E-3</v>
      </c>
      <c r="O1821" s="160">
        <f t="shared" si="936"/>
        <v>1.5167640982974434E-3</v>
      </c>
      <c r="P1821" s="160">
        <f t="shared" si="936"/>
        <v>3.3747136962179597E-3</v>
      </c>
      <c r="Q1821" s="160">
        <f t="shared" si="936"/>
        <v>1.704535768133314E-3</v>
      </c>
      <c r="R1821" s="160">
        <f t="shared" si="936"/>
        <v>1.8208941207883966E-3</v>
      </c>
      <c r="S1821" s="160">
        <f t="shared" si="936"/>
        <v>2.124242645448568E-3</v>
      </c>
      <c r="T1821" s="160">
        <f t="shared" si="936"/>
        <v>2.0405835196784378E-3</v>
      </c>
    </row>
    <row r="1822" spans="1:20" ht="52" thickBot="1" x14ac:dyDescent="0.25">
      <c r="A1822" s="60" t="s">
        <v>24</v>
      </c>
      <c r="B1822" s="160"/>
      <c r="C1822" s="160"/>
      <c r="D1822" s="160"/>
      <c r="E1822" s="160"/>
      <c r="F1822" s="160"/>
      <c r="G1822" s="160">
        <f>G1820-B1820</f>
        <v>1.3742164156676145E-2</v>
      </c>
      <c r="H1822" s="160">
        <f t="shared" ref="H1822:K1822" si="937">H1820-C1820</f>
        <v>1.4436067143825733E-2</v>
      </c>
      <c r="I1822" s="160">
        <f t="shared" si="937"/>
        <v>1.1801737458199353E-2</v>
      </c>
      <c r="J1822" s="160">
        <f t="shared" si="937"/>
        <v>1.7023855245660295E-2</v>
      </c>
      <c r="K1822" s="160">
        <f t="shared" si="937"/>
        <v>1.823177809370944E-2</v>
      </c>
      <c r="L1822" s="160">
        <f t="shared" ref="L1822:T1822" si="938">L1820-G1820</f>
        <v>2.3141648623307517E-2</v>
      </c>
      <c r="M1822" s="160">
        <f t="shared" si="938"/>
        <v>2.5455208669081429E-2</v>
      </c>
      <c r="N1822" s="160">
        <f t="shared" si="938"/>
        <v>2.6790350214972114E-2</v>
      </c>
      <c r="O1822" s="160">
        <f t="shared" si="938"/>
        <v>2.2663690433155442E-2</v>
      </c>
      <c r="P1822" s="160">
        <f t="shared" si="938"/>
        <v>2.2992232610522169E-2</v>
      </c>
      <c r="Q1822" s="160">
        <f t="shared" si="938"/>
        <v>1.5812684137799987E-2</v>
      </c>
      <c r="R1822" s="160">
        <f t="shared" si="938"/>
        <v>1.1215029443527522E-2</v>
      </c>
      <c r="S1822" s="160">
        <f t="shared" si="938"/>
        <v>1.0541150328885682E-2</v>
      </c>
      <c r="T1822" s="160">
        <f t="shared" si="938"/>
        <v>1.1064969750266676E-2</v>
      </c>
    </row>
    <row r="1823" spans="1:20" ht="52" thickBot="1" x14ac:dyDescent="0.25">
      <c r="A1823" s="60" t="s">
        <v>25</v>
      </c>
      <c r="B1823" s="160"/>
      <c r="C1823" s="160"/>
      <c r="D1823" s="160"/>
      <c r="E1823" s="160"/>
      <c r="F1823" s="160"/>
      <c r="G1823" s="160"/>
      <c r="H1823" s="160"/>
      <c r="I1823" s="160"/>
      <c r="J1823" s="160"/>
      <c r="K1823" s="160"/>
      <c r="L1823" s="160">
        <f t="shared" ref="L1823:T1823" si="939">L1820-B1820</f>
        <v>3.6883812779983663E-2</v>
      </c>
      <c r="M1823" s="160">
        <f t="shared" si="939"/>
        <v>3.9891275812907162E-2</v>
      </c>
      <c r="N1823" s="160">
        <f t="shared" si="939"/>
        <v>3.8592087673171467E-2</v>
      </c>
      <c r="O1823" s="160">
        <f t="shared" si="939"/>
        <v>3.9687545678815737E-2</v>
      </c>
      <c r="P1823" s="160">
        <f t="shared" si="939"/>
        <v>4.1224010704231609E-2</v>
      </c>
      <c r="Q1823" s="160">
        <f t="shared" si="939"/>
        <v>3.8954332761107505E-2</v>
      </c>
      <c r="R1823" s="160">
        <f t="shared" si="939"/>
        <v>3.6670238112608951E-2</v>
      </c>
      <c r="S1823" s="160">
        <f t="shared" si="939"/>
        <v>3.7331500543857796E-2</v>
      </c>
      <c r="T1823" s="160">
        <f t="shared" si="939"/>
        <v>3.3728660183422118E-2</v>
      </c>
    </row>
    <row r="1824" spans="1:20" ht="16" x14ac:dyDescent="0.2">
      <c r="A1824" s="4"/>
      <c r="B1824" s="6"/>
      <c r="C1824" s="6"/>
      <c r="D1824" s="6"/>
      <c r="E1824" s="6"/>
      <c r="F1824" s="6"/>
      <c r="G1824" s="5"/>
      <c r="H1824" s="5"/>
      <c r="I1824" s="5"/>
      <c r="J1824" s="5"/>
      <c r="K1824" s="5"/>
      <c r="L1824" s="5"/>
    </row>
    <row r="1825" spans="1:21" ht="16" x14ac:dyDescent="0.2">
      <c r="A1825" s="7" t="s">
        <v>165</v>
      </c>
      <c r="B1825" s="7"/>
      <c r="C1825" s="7"/>
      <c r="D1825" s="7"/>
      <c r="E1825" s="7"/>
      <c r="F1825" s="7"/>
      <c r="G1825" s="8"/>
      <c r="H1825" s="8"/>
      <c r="I1825" s="8"/>
      <c r="J1825" s="8"/>
      <c r="K1825" s="8"/>
      <c r="L1825" s="8"/>
      <c r="M1825" s="9"/>
    </row>
    <row r="1826" spans="1:21" ht="17" thickBot="1" x14ac:dyDescent="0.25">
      <c r="A1826" s="10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9"/>
    </row>
    <row r="1827" spans="1:21" ht="35" thickBot="1" x14ac:dyDescent="0.25">
      <c r="A1827" s="70" t="s">
        <v>44</v>
      </c>
      <c r="B1827" s="70" t="s">
        <v>0</v>
      </c>
      <c r="C1827" s="70" t="s">
        <v>1</v>
      </c>
      <c r="D1827" s="70" t="s">
        <v>2</v>
      </c>
      <c r="E1827" s="70" t="s">
        <v>3</v>
      </c>
      <c r="F1827" s="70" t="s">
        <v>4</v>
      </c>
      <c r="G1827" s="70" t="s">
        <v>5</v>
      </c>
      <c r="H1827" s="70" t="s">
        <v>6</v>
      </c>
      <c r="I1827" s="70" t="s">
        <v>7</v>
      </c>
      <c r="J1827" s="70" t="s">
        <v>8</v>
      </c>
      <c r="K1827" s="70" t="s">
        <v>9</v>
      </c>
      <c r="L1827" s="70" t="s">
        <v>10</v>
      </c>
      <c r="M1827" s="70" t="s">
        <v>66</v>
      </c>
      <c r="N1827" s="70" t="s">
        <v>75</v>
      </c>
      <c r="O1827" s="70" t="s">
        <v>76</v>
      </c>
      <c r="P1827" s="70" t="s">
        <v>77</v>
      </c>
      <c r="Q1827" s="70" t="s">
        <v>78</v>
      </c>
      <c r="R1827" s="70" t="s">
        <v>79</v>
      </c>
      <c r="S1827" s="70" t="s">
        <v>81</v>
      </c>
      <c r="T1827" s="70" t="s">
        <v>87</v>
      </c>
      <c r="U1827" s="70" t="s">
        <v>52</v>
      </c>
    </row>
    <row r="1828" spans="1:21" ht="18" thickBot="1" x14ac:dyDescent="0.25">
      <c r="A1828" s="71" t="s">
        <v>28</v>
      </c>
      <c r="B1828" s="72"/>
      <c r="C1828" s="72">
        <f t="shared" ref="C1828:K1828" si="940">-C1798</f>
        <v>-90</v>
      </c>
      <c r="D1828" s="72">
        <f t="shared" si="940"/>
        <v>-103</v>
      </c>
      <c r="E1828" s="72">
        <f t="shared" si="940"/>
        <v>-75</v>
      </c>
      <c r="F1828" s="72">
        <f t="shared" si="940"/>
        <v>-102</v>
      </c>
      <c r="G1828" s="72">
        <f t="shared" si="940"/>
        <v>-101</v>
      </c>
      <c r="H1828" s="72">
        <f t="shared" si="940"/>
        <v>-108</v>
      </c>
      <c r="I1828" s="72">
        <f t="shared" si="940"/>
        <v>-94</v>
      </c>
      <c r="J1828" s="72">
        <f t="shared" si="940"/>
        <v>-111</v>
      </c>
      <c r="K1828" s="72">
        <f t="shared" si="940"/>
        <v>-110</v>
      </c>
      <c r="L1828" s="72">
        <f t="shared" ref="L1828:Q1828" si="941">-L1798</f>
        <v>-120</v>
      </c>
      <c r="M1828" s="72">
        <f t="shared" si="941"/>
        <v>-136</v>
      </c>
      <c r="N1828" s="72">
        <f t="shared" si="941"/>
        <v>-135</v>
      </c>
      <c r="O1828" s="72">
        <f t="shared" si="941"/>
        <v>-115</v>
      </c>
      <c r="P1828" s="72">
        <f t="shared" si="941"/>
        <v>-125</v>
      </c>
      <c r="Q1828" s="72">
        <f t="shared" si="941"/>
        <v>-117</v>
      </c>
      <c r="R1828" s="72">
        <f t="shared" ref="R1828:S1828" si="942">-R1798</f>
        <v>-119</v>
      </c>
      <c r="S1828" s="72">
        <f t="shared" si="942"/>
        <v>-113</v>
      </c>
      <c r="T1828" s="76">
        <f t="shared" ref="T1828" si="943">-T1798</f>
        <v>-94</v>
      </c>
      <c r="U1828" s="72">
        <f t="shared" ref="U1828:U1842" si="944">_xlfn.AGGREGATE(1,6,C1828:S1828)</f>
        <v>-110.23529411764706</v>
      </c>
    </row>
    <row r="1829" spans="1:21" ht="18" thickBot="1" x14ac:dyDescent="0.25">
      <c r="A1829" s="78">
        <v>1</v>
      </c>
      <c r="B1829" s="48" t="s">
        <v>53</v>
      </c>
      <c r="C1829" s="79">
        <f t="shared" ref="C1829:T1840" si="945">B1798-C1799</f>
        <v>-5</v>
      </c>
      <c r="D1829" s="79">
        <f t="shared" si="945"/>
        <v>8</v>
      </c>
      <c r="E1829" s="79">
        <f t="shared" si="945"/>
        <v>4</v>
      </c>
      <c r="F1829" s="79">
        <f t="shared" si="945"/>
        <v>-1</v>
      </c>
      <c r="G1829" s="79">
        <f t="shared" si="945"/>
        <v>5</v>
      </c>
      <c r="H1829" s="72">
        <f t="shared" si="945"/>
        <v>0</v>
      </c>
      <c r="I1829" s="72">
        <f t="shared" si="945"/>
        <v>12</v>
      </c>
      <c r="J1829" s="72">
        <f t="shared" si="945"/>
        <v>-10</v>
      </c>
      <c r="K1829" s="72">
        <f t="shared" si="945"/>
        <v>8</v>
      </c>
      <c r="L1829" s="72">
        <f t="shared" si="945"/>
        <v>-10</v>
      </c>
      <c r="M1829" s="72">
        <f t="shared" si="945"/>
        <v>-3</v>
      </c>
      <c r="N1829" s="72">
        <f t="shared" si="945"/>
        <v>5</v>
      </c>
      <c r="O1829" s="72">
        <f t="shared" si="945"/>
        <v>5</v>
      </c>
      <c r="P1829" s="72">
        <f t="shared" si="945"/>
        <v>0</v>
      </c>
      <c r="Q1829" s="72">
        <f t="shared" si="945"/>
        <v>0</v>
      </c>
      <c r="R1829" s="72">
        <f t="shared" si="945"/>
        <v>-3</v>
      </c>
      <c r="S1829" s="72">
        <f t="shared" si="945"/>
        <v>-1</v>
      </c>
      <c r="T1829" s="76">
        <f t="shared" si="945"/>
        <v>-1</v>
      </c>
      <c r="U1829" s="72">
        <f t="shared" si="944"/>
        <v>0.82352941176470584</v>
      </c>
    </row>
    <row r="1830" spans="1:21" ht="18" thickBot="1" x14ac:dyDescent="0.25">
      <c r="A1830" s="78">
        <v>2</v>
      </c>
      <c r="B1830" s="48" t="s">
        <v>53</v>
      </c>
      <c r="C1830" s="79">
        <f t="shared" si="945"/>
        <v>6</v>
      </c>
      <c r="D1830" s="79">
        <f t="shared" si="945"/>
        <v>18</v>
      </c>
      <c r="E1830" s="79">
        <f t="shared" si="945"/>
        <v>5</v>
      </c>
      <c r="F1830" s="79">
        <f t="shared" si="945"/>
        <v>16</v>
      </c>
      <c r="G1830" s="79">
        <f t="shared" si="945"/>
        <v>2</v>
      </c>
      <c r="H1830" s="72">
        <f t="shared" si="945"/>
        <v>5</v>
      </c>
      <c r="I1830" s="72">
        <f t="shared" si="945"/>
        <v>19</v>
      </c>
      <c r="J1830" s="72">
        <f t="shared" si="945"/>
        <v>6</v>
      </c>
      <c r="K1830" s="72">
        <f t="shared" si="945"/>
        <v>19</v>
      </c>
      <c r="L1830" s="72">
        <f t="shared" si="945"/>
        <v>5</v>
      </c>
      <c r="M1830" s="72">
        <f t="shared" si="945"/>
        <v>3</v>
      </c>
      <c r="N1830" s="72">
        <f t="shared" si="945"/>
        <v>11</v>
      </c>
      <c r="O1830" s="72">
        <f t="shared" si="945"/>
        <v>11</v>
      </c>
      <c r="P1830" s="72">
        <f t="shared" si="945"/>
        <v>-1</v>
      </c>
      <c r="Q1830" s="72">
        <f t="shared" si="945"/>
        <v>6</v>
      </c>
      <c r="R1830" s="72">
        <f t="shared" si="945"/>
        <v>0</v>
      </c>
      <c r="S1830" s="72">
        <f t="shared" si="945"/>
        <v>7</v>
      </c>
      <c r="T1830" s="76">
        <f t="shared" si="945"/>
        <v>6</v>
      </c>
      <c r="U1830" s="72">
        <f t="shared" si="944"/>
        <v>8.117647058823529</v>
      </c>
    </row>
    <row r="1831" spans="1:21" ht="18" thickBot="1" x14ac:dyDescent="0.25">
      <c r="A1831" s="78">
        <v>3</v>
      </c>
      <c r="B1831" s="48" t="s">
        <v>53</v>
      </c>
      <c r="C1831" s="79">
        <f t="shared" si="945"/>
        <v>1</v>
      </c>
      <c r="D1831" s="79">
        <f t="shared" si="945"/>
        <v>7</v>
      </c>
      <c r="E1831" s="79">
        <f t="shared" si="945"/>
        <v>8</v>
      </c>
      <c r="F1831" s="79">
        <f t="shared" si="945"/>
        <v>7</v>
      </c>
      <c r="G1831" s="79">
        <f t="shared" si="945"/>
        <v>2</v>
      </c>
      <c r="H1831" s="72">
        <f t="shared" si="945"/>
        <v>5</v>
      </c>
      <c r="I1831" s="72">
        <f t="shared" si="945"/>
        <v>8</v>
      </c>
      <c r="J1831" s="72">
        <f t="shared" si="945"/>
        <v>3</v>
      </c>
      <c r="K1831" s="72">
        <f t="shared" si="945"/>
        <v>9</v>
      </c>
      <c r="L1831" s="72">
        <f t="shared" si="945"/>
        <v>6</v>
      </c>
      <c r="M1831" s="72">
        <f t="shared" si="945"/>
        <v>4</v>
      </c>
      <c r="N1831" s="72">
        <f t="shared" si="945"/>
        <v>15</v>
      </c>
      <c r="O1831" s="72">
        <f t="shared" si="945"/>
        <v>8</v>
      </c>
      <c r="P1831" s="72">
        <f t="shared" si="945"/>
        <v>9</v>
      </c>
      <c r="Q1831" s="72">
        <f t="shared" si="945"/>
        <v>10</v>
      </c>
      <c r="R1831" s="72">
        <f t="shared" si="945"/>
        <v>12</v>
      </c>
      <c r="S1831" s="72">
        <f t="shared" si="945"/>
        <v>14</v>
      </c>
      <c r="T1831" s="76">
        <f t="shared" si="945"/>
        <v>4</v>
      </c>
      <c r="U1831" s="72">
        <f t="shared" si="944"/>
        <v>7.5294117647058822</v>
      </c>
    </row>
    <row r="1832" spans="1:21" ht="18" thickBot="1" x14ac:dyDescent="0.25">
      <c r="A1832" s="78">
        <v>4</v>
      </c>
      <c r="B1832" s="48" t="s">
        <v>53</v>
      </c>
      <c r="C1832" s="79">
        <f t="shared" si="945"/>
        <v>8</v>
      </c>
      <c r="D1832" s="79">
        <f t="shared" si="945"/>
        <v>2</v>
      </c>
      <c r="E1832" s="79">
        <f t="shared" si="945"/>
        <v>5</v>
      </c>
      <c r="F1832" s="79">
        <f t="shared" si="945"/>
        <v>10</v>
      </c>
      <c r="G1832" s="79">
        <f t="shared" si="945"/>
        <v>1</v>
      </c>
      <c r="H1832" s="72">
        <f t="shared" si="945"/>
        <v>5</v>
      </c>
      <c r="I1832" s="72">
        <f t="shared" si="945"/>
        <v>6</v>
      </c>
      <c r="J1832" s="72">
        <f t="shared" si="945"/>
        <v>8</v>
      </c>
      <c r="K1832" s="72">
        <f t="shared" si="945"/>
        <v>5</v>
      </c>
      <c r="L1832" s="72">
        <f t="shared" si="945"/>
        <v>1</v>
      </c>
      <c r="M1832" s="72">
        <f t="shared" si="945"/>
        <v>6</v>
      </c>
      <c r="N1832" s="72">
        <f t="shared" si="945"/>
        <v>3</v>
      </c>
      <c r="O1832" s="72">
        <f t="shared" si="945"/>
        <v>4</v>
      </c>
      <c r="P1832" s="72">
        <f t="shared" si="945"/>
        <v>0</v>
      </c>
      <c r="Q1832" s="72">
        <f t="shared" si="945"/>
        <v>3</v>
      </c>
      <c r="R1832" s="72">
        <f t="shared" si="945"/>
        <v>5</v>
      </c>
      <c r="S1832" s="72">
        <f t="shared" si="945"/>
        <v>7</v>
      </c>
      <c r="T1832" s="76">
        <f t="shared" si="945"/>
        <v>3</v>
      </c>
      <c r="U1832" s="72">
        <f t="shared" si="944"/>
        <v>4.6470588235294121</v>
      </c>
    </row>
    <row r="1833" spans="1:21" ht="18" thickBot="1" x14ac:dyDescent="0.25">
      <c r="A1833" s="78">
        <v>5</v>
      </c>
      <c r="B1833" s="48" t="s">
        <v>53</v>
      </c>
      <c r="C1833" s="79">
        <f t="shared" si="945"/>
        <v>-1</v>
      </c>
      <c r="D1833" s="79">
        <f t="shared" si="945"/>
        <v>1</v>
      </c>
      <c r="E1833" s="79">
        <f t="shared" si="945"/>
        <v>4</v>
      </c>
      <c r="F1833" s="79">
        <f t="shared" si="945"/>
        <v>-2</v>
      </c>
      <c r="G1833" s="79">
        <f t="shared" si="945"/>
        <v>5</v>
      </c>
      <c r="H1833" s="72">
        <f t="shared" si="945"/>
        <v>8</v>
      </c>
      <c r="I1833" s="72">
        <f t="shared" si="945"/>
        <v>4</v>
      </c>
      <c r="J1833" s="72">
        <f t="shared" si="945"/>
        <v>1</v>
      </c>
      <c r="K1833" s="72">
        <f t="shared" si="945"/>
        <v>5</v>
      </c>
      <c r="L1833" s="72">
        <f t="shared" si="945"/>
        <v>3</v>
      </c>
      <c r="M1833" s="72">
        <f t="shared" si="945"/>
        <v>3</v>
      </c>
      <c r="N1833" s="72">
        <f t="shared" si="945"/>
        <v>3</v>
      </c>
      <c r="O1833" s="72">
        <f t="shared" si="945"/>
        <v>5</v>
      </c>
      <c r="P1833" s="72">
        <f t="shared" si="945"/>
        <v>-4</v>
      </c>
      <c r="Q1833" s="72">
        <f t="shared" si="945"/>
        <v>9</v>
      </c>
      <c r="R1833" s="72">
        <f t="shared" si="945"/>
        <v>0</v>
      </c>
      <c r="S1833" s="72">
        <f t="shared" si="945"/>
        <v>6</v>
      </c>
      <c r="T1833" s="76">
        <f t="shared" si="945"/>
        <v>6</v>
      </c>
      <c r="U1833" s="72">
        <f t="shared" si="944"/>
        <v>2.9411764705882355</v>
      </c>
    </row>
    <row r="1834" spans="1:21" ht="18" thickBot="1" x14ac:dyDescent="0.25">
      <c r="A1834" s="78">
        <v>6</v>
      </c>
      <c r="B1834" s="48" t="s">
        <v>53</v>
      </c>
      <c r="C1834" s="79">
        <f t="shared" si="945"/>
        <v>7</v>
      </c>
      <c r="D1834" s="79">
        <f t="shared" si="945"/>
        <v>-2</v>
      </c>
      <c r="E1834" s="79">
        <f t="shared" si="945"/>
        <v>5</v>
      </c>
      <c r="F1834" s="79">
        <f t="shared" si="945"/>
        <v>3</v>
      </c>
      <c r="G1834" s="79">
        <f t="shared" si="945"/>
        <v>4</v>
      </c>
      <c r="H1834" s="72">
        <f t="shared" si="945"/>
        <v>1</v>
      </c>
      <c r="I1834" s="72">
        <f t="shared" si="945"/>
        <v>5</v>
      </c>
      <c r="J1834" s="72">
        <f t="shared" si="945"/>
        <v>5</v>
      </c>
      <c r="K1834" s="72">
        <f t="shared" si="945"/>
        <v>1</v>
      </c>
      <c r="L1834" s="72">
        <f t="shared" si="945"/>
        <v>0</v>
      </c>
      <c r="M1834" s="72">
        <f t="shared" si="945"/>
        <v>0</v>
      </c>
      <c r="N1834" s="72">
        <f t="shared" si="945"/>
        <v>5</v>
      </c>
      <c r="O1834" s="72">
        <f t="shared" si="945"/>
        <v>0</v>
      </c>
      <c r="P1834" s="72">
        <f t="shared" si="945"/>
        <v>2</v>
      </c>
      <c r="Q1834" s="72">
        <f t="shared" si="945"/>
        <v>-1</v>
      </c>
      <c r="R1834" s="72">
        <f t="shared" si="945"/>
        <v>5</v>
      </c>
      <c r="S1834" s="72">
        <f t="shared" si="945"/>
        <v>9</v>
      </c>
      <c r="T1834" s="76">
        <f t="shared" si="945"/>
        <v>3</v>
      </c>
      <c r="U1834" s="72">
        <f t="shared" si="944"/>
        <v>2.8823529411764706</v>
      </c>
    </row>
    <row r="1835" spans="1:21" ht="18" thickBot="1" x14ac:dyDescent="0.25">
      <c r="A1835" s="78">
        <v>7</v>
      </c>
      <c r="B1835" s="48" t="s">
        <v>53</v>
      </c>
      <c r="C1835" s="79">
        <f t="shared" si="945"/>
        <v>-1</v>
      </c>
      <c r="D1835" s="79">
        <f t="shared" si="945"/>
        <v>3</v>
      </c>
      <c r="E1835" s="79">
        <f t="shared" si="945"/>
        <v>1</v>
      </c>
      <c r="F1835" s="79">
        <f t="shared" si="945"/>
        <v>-1</v>
      </c>
      <c r="G1835" s="79">
        <f t="shared" si="945"/>
        <v>2</v>
      </c>
      <c r="H1835" s="72">
        <f t="shared" si="945"/>
        <v>3</v>
      </c>
      <c r="I1835" s="72">
        <f t="shared" si="945"/>
        <v>6</v>
      </c>
      <c r="J1835" s="72">
        <f t="shared" si="945"/>
        <v>3</v>
      </c>
      <c r="K1835" s="72">
        <f t="shared" si="945"/>
        <v>3</v>
      </c>
      <c r="L1835" s="72">
        <f t="shared" si="945"/>
        <v>-1</v>
      </c>
      <c r="M1835" s="72">
        <f t="shared" si="945"/>
        <v>5</v>
      </c>
      <c r="N1835" s="72">
        <f t="shared" si="945"/>
        <v>-2</v>
      </c>
      <c r="O1835" s="72">
        <f t="shared" si="945"/>
        <v>1</v>
      </c>
      <c r="P1835" s="72">
        <f t="shared" si="945"/>
        <v>1</v>
      </c>
      <c r="Q1835" s="72">
        <f t="shared" si="945"/>
        <v>0</v>
      </c>
      <c r="R1835" s="72">
        <f t="shared" si="945"/>
        <v>3</v>
      </c>
      <c r="S1835" s="72">
        <f t="shared" si="945"/>
        <v>7</v>
      </c>
      <c r="T1835" s="76">
        <f t="shared" si="945"/>
        <v>4</v>
      </c>
      <c r="U1835" s="72">
        <f t="shared" si="944"/>
        <v>1.9411764705882353</v>
      </c>
    </row>
    <row r="1836" spans="1:21" ht="18" thickBot="1" x14ac:dyDescent="0.25">
      <c r="A1836" s="78">
        <v>8</v>
      </c>
      <c r="B1836" s="48" t="s">
        <v>53</v>
      </c>
      <c r="C1836" s="79">
        <f t="shared" si="945"/>
        <v>1</v>
      </c>
      <c r="D1836" s="79">
        <f t="shared" si="945"/>
        <v>-16</v>
      </c>
      <c r="E1836" s="79">
        <f t="shared" si="945"/>
        <v>3</v>
      </c>
      <c r="F1836" s="79">
        <f t="shared" si="945"/>
        <v>5</v>
      </c>
      <c r="G1836" s="79">
        <f t="shared" si="945"/>
        <v>5</v>
      </c>
      <c r="H1836" s="72">
        <f t="shared" si="945"/>
        <v>7</v>
      </c>
      <c r="I1836" s="72">
        <f t="shared" si="945"/>
        <v>2</v>
      </c>
      <c r="J1836" s="72">
        <f t="shared" si="945"/>
        <v>-4</v>
      </c>
      <c r="K1836" s="72">
        <f t="shared" si="945"/>
        <v>4</v>
      </c>
      <c r="L1836" s="72">
        <f t="shared" si="945"/>
        <v>1</v>
      </c>
      <c r="M1836" s="72">
        <f t="shared" si="945"/>
        <v>5</v>
      </c>
      <c r="N1836" s="72">
        <f t="shared" si="945"/>
        <v>8</v>
      </c>
      <c r="O1836" s="72">
        <f t="shared" si="945"/>
        <v>1</v>
      </c>
      <c r="P1836" s="72">
        <f t="shared" si="945"/>
        <v>3</v>
      </c>
      <c r="Q1836" s="72">
        <f t="shared" si="945"/>
        <v>6</v>
      </c>
      <c r="R1836" s="72">
        <f t="shared" si="945"/>
        <v>5</v>
      </c>
      <c r="S1836" s="72">
        <f t="shared" si="945"/>
        <v>11</v>
      </c>
      <c r="T1836" s="76">
        <f t="shared" si="945"/>
        <v>5</v>
      </c>
      <c r="U1836" s="72">
        <f t="shared" si="944"/>
        <v>2.7647058823529411</v>
      </c>
    </row>
    <row r="1837" spans="1:21" ht="18" thickBot="1" x14ac:dyDescent="0.25">
      <c r="A1837" s="78">
        <v>9</v>
      </c>
      <c r="B1837" s="48" t="s">
        <v>53</v>
      </c>
      <c r="C1837" s="79">
        <f t="shared" si="945"/>
        <v>-3</v>
      </c>
      <c r="D1837" s="79">
        <f t="shared" si="945"/>
        <v>-5</v>
      </c>
      <c r="E1837" s="79">
        <f t="shared" si="945"/>
        <v>14</v>
      </c>
      <c r="F1837" s="79">
        <f t="shared" si="945"/>
        <v>2</v>
      </c>
      <c r="G1837" s="79">
        <f t="shared" si="945"/>
        <v>6</v>
      </c>
      <c r="H1837" s="72">
        <f t="shared" si="945"/>
        <v>2</v>
      </c>
      <c r="I1837" s="72">
        <f t="shared" si="945"/>
        <v>2</v>
      </c>
      <c r="J1837" s="72">
        <f t="shared" si="945"/>
        <v>3</v>
      </c>
      <c r="K1837" s="72">
        <f t="shared" si="945"/>
        <v>2</v>
      </c>
      <c r="L1837" s="72">
        <f t="shared" si="945"/>
        <v>2</v>
      </c>
      <c r="M1837" s="72">
        <f t="shared" si="945"/>
        <v>3</v>
      </c>
      <c r="N1837" s="72">
        <f t="shared" si="945"/>
        <v>4</v>
      </c>
      <c r="O1837" s="72">
        <f t="shared" si="945"/>
        <v>3</v>
      </c>
      <c r="P1837" s="72">
        <f t="shared" si="945"/>
        <v>6</v>
      </c>
      <c r="Q1837" s="72">
        <f t="shared" si="945"/>
        <v>-4</v>
      </c>
      <c r="R1837" s="72">
        <f t="shared" si="945"/>
        <v>5</v>
      </c>
      <c r="S1837" s="72">
        <f t="shared" si="945"/>
        <v>5</v>
      </c>
      <c r="T1837" s="76">
        <f t="shared" si="945"/>
        <v>8</v>
      </c>
      <c r="U1837" s="72">
        <f t="shared" si="944"/>
        <v>2.7647058823529411</v>
      </c>
    </row>
    <row r="1838" spans="1:21" ht="18" thickBot="1" x14ac:dyDescent="0.25">
      <c r="A1838" s="78">
        <v>10</v>
      </c>
      <c r="B1838" s="48" t="s">
        <v>53</v>
      </c>
      <c r="C1838" s="79">
        <f t="shared" si="945"/>
        <v>2</v>
      </c>
      <c r="D1838" s="79">
        <f t="shared" si="945"/>
        <v>5</v>
      </c>
      <c r="E1838" s="79">
        <f t="shared" si="945"/>
        <v>9</v>
      </c>
      <c r="F1838" s="79">
        <f t="shared" si="945"/>
        <v>1</v>
      </c>
      <c r="G1838" s="79">
        <f t="shared" si="945"/>
        <v>2</v>
      </c>
      <c r="H1838" s="72">
        <f t="shared" si="945"/>
        <v>6</v>
      </c>
      <c r="I1838" s="72">
        <f t="shared" si="945"/>
        <v>2</v>
      </c>
      <c r="J1838" s="72">
        <f t="shared" si="945"/>
        <v>3</v>
      </c>
      <c r="K1838" s="72">
        <f t="shared" si="945"/>
        <v>9</v>
      </c>
      <c r="L1838" s="72">
        <f t="shared" si="945"/>
        <v>3</v>
      </c>
      <c r="M1838" s="72">
        <f t="shared" si="945"/>
        <v>6</v>
      </c>
      <c r="N1838" s="72">
        <f t="shared" si="945"/>
        <v>1</v>
      </c>
      <c r="O1838" s="72">
        <f t="shared" si="945"/>
        <v>1</v>
      </c>
      <c r="P1838" s="72">
        <f t="shared" si="945"/>
        <v>1</v>
      </c>
      <c r="Q1838" s="72">
        <f t="shared" si="945"/>
        <v>7</v>
      </c>
      <c r="R1838" s="72">
        <f t="shared" si="945"/>
        <v>7</v>
      </c>
      <c r="S1838" s="72">
        <f t="shared" si="945"/>
        <v>2</v>
      </c>
      <c r="T1838" s="76">
        <f t="shared" si="945"/>
        <v>6</v>
      </c>
      <c r="U1838" s="72">
        <f t="shared" si="944"/>
        <v>3.9411764705882355</v>
      </c>
    </row>
    <row r="1839" spans="1:21" ht="18" thickBot="1" x14ac:dyDescent="0.25">
      <c r="A1839" s="78">
        <v>11</v>
      </c>
      <c r="B1839" s="48" t="s">
        <v>53</v>
      </c>
      <c r="C1839" s="79">
        <f t="shared" si="945"/>
        <v>4</v>
      </c>
      <c r="D1839" s="79">
        <f t="shared" si="945"/>
        <v>6</v>
      </c>
      <c r="E1839" s="79">
        <f t="shared" si="945"/>
        <v>3</v>
      </c>
      <c r="F1839" s="79">
        <f t="shared" si="945"/>
        <v>4</v>
      </c>
      <c r="G1839" s="79">
        <f t="shared" si="945"/>
        <v>-1</v>
      </c>
      <c r="H1839" s="72">
        <f t="shared" si="945"/>
        <v>7</v>
      </c>
      <c r="I1839" s="72">
        <f t="shared" si="945"/>
        <v>1</v>
      </c>
      <c r="J1839" s="72">
        <f t="shared" si="945"/>
        <v>3</v>
      </c>
      <c r="K1839" s="72">
        <f t="shared" si="945"/>
        <v>6</v>
      </c>
      <c r="L1839" s="72">
        <f t="shared" si="945"/>
        <v>0</v>
      </c>
      <c r="M1839" s="72">
        <f t="shared" si="945"/>
        <v>2</v>
      </c>
      <c r="N1839" s="72">
        <f t="shared" si="945"/>
        <v>-1</v>
      </c>
      <c r="O1839" s="72">
        <f t="shared" si="945"/>
        <v>6</v>
      </c>
      <c r="P1839" s="72">
        <f t="shared" si="945"/>
        <v>4</v>
      </c>
      <c r="Q1839" s="72">
        <f t="shared" si="945"/>
        <v>1</v>
      </c>
      <c r="R1839" s="72">
        <f t="shared" si="945"/>
        <v>3</v>
      </c>
      <c r="S1839" s="72">
        <f t="shared" si="945"/>
        <v>1</v>
      </c>
      <c r="T1839" s="76">
        <f t="shared" si="945"/>
        <v>2</v>
      </c>
      <c r="U1839" s="72">
        <f t="shared" si="944"/>
        <v>2.8823529411764706</v>
      </c>
    </row>
    <row r="1840" spans="1:21" ht="18" thickBot="1" x14ac:dyDescent="0.25">
      <c r="A1840" s="78">
        <v>12</v>
      </c>
      <c r="B1840" s="48" t="s">
        <v>53</v>
      </c>
      <c r="C1840" s="79">
        <f t="shared" si="945"/>
        <v>1</v>
      </c>
      <c r="D1840" s="79">
        <f t="shared" si="945"/>
        <v>2</v>
      </c>
      <c r="E1840" s="79">
        <f t="shared" si="945"/>
        <v>1</v>
      </c>
      <c r="F1840" s="79">
        <f t="shared" si="945"/>
        <v>3</v>
      </c>
      <c r="G1840" s="79">
        <f t="shared" si="945"/>
        <v>4</v>
      </c>
      <c r="H1840" s="72">
        <f t="shared" si="945"/>
        <v>8</v>
      </c>
      <c r="I1840" s="72">
        <f t="shared" si="945"/>
        <v>-1</v>
      </c>
      <c r="J1840" s="72">
        <f t="shared" si="945"/>
        <v>2</v>
      </c>
      <c r="K1840" s="72">
        <f t="shared" si="945"/>
        <v>0</v>
      </c>
      <c r="L1840" s="72">
        <f t="shared" si="945"/>
        <v>1</v>
      </c>
      <c r="M1840" s="72">
        <f t="shared" si="945"/>
        <v>0</v>
      </c>
      <c r="N1840" s="72">
        <f t="shared" si="945"/>
        <v>3</v>
      </c>
      <c r="O1840" s="72">
        <f t="shared" si="945"/>
        <v>-1</v>
      </c>
      <c r="P1840" s="72">
        <f t="shared" si="945"/>
        <v>2</v>
      </c>
      <c r="Q1840" s="72">
        <f t="shared" si="945"/>
        <v>2</v>
      </c>
      <c r="R1840" s="72">
        <f t="shared" si="945"/>
        <v>6</v>
      </c>
      <c r="S1840" s="72">
        <f t="shared" si="945"/>
        <v>-1</v>
      </c>
      <c r="T1840" s="76">
        <f t="shared" si="945"/>
        <v>0</v>
      </c>
      <c r="U1840" s="72">
        <f t="shared" si="944"/>
        <v>1.8823529411764706</v>
      </c>
    </row>
    <row r="1841" spans="1:21" ht="18" thickBot="1" x14ac:dyDescent="0.25">
      <c r="A1841" s="47" t="s">
        <v>47</v>
      </c>
      <c r="B1841" s="48" t="s">
        <v>59</v>
      </c>
      <c r="C1841" s="75" t="s">
        <v>46</v>
      </c>
      <c r="D1841" s="75" t="s">
        <v>46</v>
      </c>
      <c r="E1841" s="75" t="s">
        <v>46</v>
      </c>
      <c r="F1841" s="79">
        <f t="shared" ref="F1841:T1841" si="946">B1799-F1803</f>
        <v>16</v>
      </c>
      <c r="G1841" s="79">
        <f t="shared" si="946"/>
        <v>41</v>
      </c>
      <c r="H1841" s="79">
        <f t="shared" si="946"/>
        <v>21</v>
      </c>
      <c r="I1841" s="79">
        <f t="shared" si="946"/>
        <v>27</v>
      </c>
      <c r="J1841" s="79">
        <f t="shared" si="946"/>
        <v>14</v>
      </c>
      <c r="K1841" s="79">
        <f t="shared" si="946"/>
        <v>26</v>
      </c>
      <c r="L1841" s="79">
        <f t="shared" si="946"/>
        <v>30</v>
      </c>
      <c r="M1841" s="79">
        <f t="shared" si="946"/>
        <v>19</v>
      </c>
      <c r="N1841" s="79">
        <f t="shared" si="946"/>
        <v>34</v>
      </c>
      <c r="O1841" s="79">
        <f t="shared" si="946"/>
        <v>17</v>
      </c>
      <c r="P1841" s="79">
        <f t="shared" si="946"/>
        <v>18</v>
      </c>
      <c r="Q1841" s="79">
        <f t="shared" si="946"/>
        <v>28</v>
      </c>
      <c r="R1841" s="79">
        <f t="shared" si="946"/>
        <v>23</v>
      </c>
      <c r="S1841" s="79">
        <f t="shared" si="946"/>
        <v>20</v>
      </c>
      <c r="T1841" s="106">
        <f t="shared" si="946"/>
        <v>31</v>
      </c>
      <c r="U1841" s="72">
        <f t="shared" si="944"/>
        <v>23.857142857142858</v>
      </c>
    </row>
    <row r="1842" spans="1:21" ht="18" thickBot="1" x14ac:dyDescent="0.25">
      <c r="A1842" s="47" t="s">
        <v>54</v>
      </c>
      <c r="B1842" s="48" t="s">
        <v>59</v>
      </c>
      <c r="C1842" s="75" t="s">
        <v>46</v>
      </c>
      <c r="D1842" s="75" t="s">
        <v>46</v>
      </c>
      <c r="E1842" s="75" t="s">
        <v>46</v>
      </c>
      <c r="F1842" s="79" t="s">
        <v>46</v>
      </c>
      <c r="G1842" s="79">
        <f t="shared" ref="G1842:T1842" si="947">B1805-G1810</f>
        <v>13</v>
      </c>
      <c r="H1842" s="79">
        <f t="shared" si="947"/>
        <v>6</v>
      </c>
      <c r="I1842" s="79">
        <f t="shared" si="947"/>
        <v>13</v>
      </c>
      <c r="J1842" s="79">
        <f t="shared" si="947"/>
        <v>20</v>
      </c>
      <c r="K1842" s="79">
        <f t="shared" si="947"/>
        <v>12</v>
      </c>
      <c r="L1842" s="79">
        <f t="shared" si="947"/>
        <v>19</v>
      </c>
      <c r="M1842" s="79">
        <f t="shared" si="947"/>
        <v>14</v>
      </c>
      <c r="N1842" s="79">
        <f t="shared" si="947"/>
        <v>6</v>
      </c>
      <c r="O1842" s="79">
        <f t="shared" si="947"/>
        <v>10</v>
      </c>
      <c r="P1842" s="79">
        <f t="shared" si="947"/>
        <v>13</v>
      </c>
      <c r="Q1842" s="79">
        <f t="shared" si="947"/>
        <v>16</v>
      </c>
      <c r="R1842" s="79">
        <f t="shared" si="947"/>
        <v>19</v>
      </c>
      <c r="S1842" s="79">
        <f t="shared" si="947"/>
        <v>16</v>
      </c>
      <c r="T1842" s="106">
        <f t="shared" si="947"/>
        <v>7</v>
      </c>
      <c r="U1842" s="72">
        <f t="shared" si="944"/>
        <v>13.615384615384615</v>
      </c>
    </row>
    <row r="1843" spans="1:21" ht="16" x14ac:dyDescent="0.2">
      <c r="A1843" s="32"/>
      <c r="B1843" s="33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</row>
    <row r="1844" spans="1:21" ht="16" x14ac:dyDescent="0.2">
      <c r="A1844" s="7" t="s">
        <v>166</v>
      </c>
      <c r="B1844" s="7"/>
      <c r="C1844" s="7"/>
      <c r="D1844" s="7"/>
      <c r="E1844" s="7"/>
      <c r="F1844" s="7"/>
      <c r="G1844" s="7"/>
      <c r="H1844" s="8"/>
      <c r="I1844" s="8"/>
      <c r="J1844" s="8"/>
      <c r="K1844" s="8"/>
      <c r="L1844" s="8"/>
      <c r="M1844" s="9"/>
    </row>
    <row r="1845" spans="1:21" ht="17" thickBot="1" x14ac:dyDescent="0.25">
      <c r="A1845" s="10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9"/>
    </row>
    <row r="1846" spans="1:21" ht="35" thickBot="1" x14ac:dyDescent="0.25">
      <c r="A1846" s="80" t="s">
        <v>44</v>
      </c>
      <c r="B1846" s="80" t="s">
        <v>0</v>
      </c>
      <c r="C1846" s="80" t="s">
        <v>1</v>
      </c>
      <c r="D1846" s="80" t="s">
        <v>2</v>
      </c>
      <c r="E1846" s="80" t="s">
        <v>3</v>
      </c>
      <c r="F1846" s="80" t="s">
        <v>4</v>
      </c>
      <c r="G1846" s="80" t="s">
        <v>5</v>
      </c>
      <c r="H1846" s="80" t="s">
        <v>6</v>
      </c>
      <c r="I1846" s="80" t="s">
        <v>7</v>
      </c>
      <c r="J1846" s="80" t="s">
        <v>8</v>
      </c>
      <c r="K1846" s="80" t="s">
        <v>9</v>
      </c>
      <c r="L1846" s="80" t="s">
        <v>10</v>
      </c>
      <c r="M1846" s="80" t="s">
        <v>66</v>
      </c>
      <c r="N1846" s="80" t="s">
        <v>75</v>
      </c>
      <c r="O1846" s="80" t="s">
        <v>76</v>
      </c>
      <c r="P1846" s="80" t="s">
        <v>77</v>
      </c>
      <c r="Q1846" s="80" t="s">
        <v>78</v>
      </c>
      <c r="R1846" s="80" t="s">
        <v>79</v>
      </c>
      <c r="S1846" s="80" t="s">
        <v>81</v>
      </c>
      <c r="T1846" s="80" t="s">
        <v>87</v>
      </c>
      <c r="U1846" s="80" t="s">
        <v>52</v>
      </c>
    </row>
    <row r="1847" spans="1:21" ht="18" thickBot="1" x14ac:dyDescent="0.25">
      <c r="A1847" s="81">
        <v>1</v>
      </c>
      <c r="B1847" s="94" t="s">
        <v>42</v>
      </c>
      <c r="C1847" s="83">
        <f t="shared" ref="C1847:T1858" si="948">(B1798-C1799)/B1798</f>
        <v>-5.3191489361702128E-2</v>
      </c>
      <c r="D1847" s="83">
        <f t="shared" si="948"/>
        <v>8.8888888888888892E-2</v>
      </c>
      <c r="E1847" s="83">
        <f t="shared" si="948"/>
        <v>3.8834951456310676E-2</v>
      </c>
      <c r="F1847" s="83">
        <f t="shared" si="948"/>
        <v>-1.3333333333333334E-2</v>
      </c>
      <c r="G1847" s="83">
        <f t="shared" si="948"/>
        <v>4.9019607843137254E-2</v>
      </c>
      <c r="H1847" s="83">
        <f t="shared" si="948"/>
        <v>0</v>
      </c>
      <c r="I1847" s="83">
        <f t="shared" si="948"/>
        <v>0.1111111111111111</v>
      </c>
      <c r="J1847" s="83">
        <f t="shared" si="948"/>
        <v>-0.10638297872340426</v>
      </c>
      <c r="K1847" s="83">
        <f t="shared" si="948"/>
        <v>7.2072072072072071E-2</v>
      </c>
      <c r="L1847" s="83">
        <f t="shared" si="948"/>
        <v>-9.0909090909090912E-2</v>
      </c>
      <c r="M1847" s="83">
        <f t="shared" si="948"/>
        <v>-2.5000000000000001E-2</v>
      </c>
      <c r="N1847" s="83">
        <f t="shared" si="948"/>
        <v>3.6764705882352942E-2</v>
      </c>
      <c r="O1847" s="83">
        <f t="shared" si="948"/>
        <v>3.7037037037037035E-2</v>
      </c>
      <c r="P1847" s="83">
        <f t="shared" si="948"/>
        <v>0</v>
      </c>
      <c r="Q1847" s="83">
        <f>(P1798-Q1799)/P1798</f>
        <v>0</v>
      </c>
      <c r="R1847" s="83">
        <f>(Q1798-R1799)/Q1798</f>
        <v>-2.564102564102564E-2</v>
      </c>
      <c r="S1847" s="83">
        <f>(R1798-S1799)/R1798</f>
        <v>-8.4033613445378148E-3</v>
      </c>
      <c r="T1847" s="109">
        <f>(S1798-T1799)/S1798</f>
        <v>-8.8495575221238937E-3</v>
      </c>
      <c r="U1847" s="44">
        <f t="shared" ref="U1847:U1862" si="949">_xlfn.AGGREGATE(1,6,C1847:S1847)</f>
        <v>6.5215938222244656E-3</v>
      </c>
    </row>
    <row r="1848" spans="1:21" ht="18" thickBot="1" x14ac:dyDescent="0.25">
      <c r="A1848" s="81">
        <v>2</v>
      </c>
      <c r="B1848" s="94" t="s">
        <v>42</v>
      </c>
      <c r="C1848" s="83">
        <f t="shared" si="948"/>
        <v>0.08</v>
      </c>
      <c r="D1848" s="83">
        <f t="shared" si="948"/>
        <v>0.18181818181818182</v>
      </c>
      <c r="E1848" s="83">
        <f t="shared" si="948"/>
        <v>6.097560975609756E-2</v>
      </c>
      <c r="F1848" s="83">
        <f t="shared" si="948"/>
        <v>0.16161616161616163</v>
      </c>
      <c r="G1848" s="83">
        <f t="shared" si="948"/>
        <v>2.6315789473684209E-2</v>
      </c>
      <c r="H1848" s="83">
        <f t="shared" si="948"/>
        <v>5.1546391752577317E-2</v>
      </c>
      <c r="I1848" s="83">
        <f t="shared" si="948"/>
        <v>0.18811881188118812</v>
      </c>
      <c r="J1848" s="83">
        <f t="shared" si="948"/>
        <v>6.25E-2</v>
      </c>
      <c r="K1848" s="83">
        <f t="shared" si="948"/>
        <v>0.18269230769230768</v>
      </c>
      <c r="L1848" s="83">
        <f t="shared" si="948"/>
        <v>4.8543689320388349E-2</v>
      </c>
      <c r="M1848" s="83">
        <f t="shared" si="948"/>
        <v>2.5000000000000001E-2</v>
      </c>
      <c r="N1848" s="83">
        <f t="shared" si="948"/>
        <v>8.943089430894309E-2</v>
      </c>
      <c r="O1848" s="83">
        <f t="shared" si="948"/>
        <v>8.3969465648854963E-2</v>
      </c>
      <c r="P1848" s="83">
        <f t="shared" si="948"/>
        <v>-7.6923076923076927E-3</v>
      </c>
      <c r="Q1848" s="83">
        <f t="shared" si="948"/>
        <v>5.2173913043478258E-2</v>
      </c>
      <c r="R1848" s="83">
        <f t="shared" si="948"/>
        <v>0</v>
      </c>
      <c r="S1848" s="83">
        <f t="shared" si="948"/>
        <v>5.8333333333333334E-2</v>
      </c>
      <c r="T1848" s="109">
        <f t="shared" si="948"/>
        <v>0.05</v>
      </c>
      <c r="U1848" s="44">
        <f t="shared" si="949"/>
        <v>7.9137778938405207E-2</v>
      </c>
    </row>
    <row r="1849" spans="1:21" ht="18" thickBot="1" x14ac:dyDescent="0.25">
      <c r="A1849" s="81">
        <v>3</v>
      </c>
      <c r="B1849" s="94" t="s">
        <v>42</v>
      </c>
      <c r="C1849" s="83">
        <f t="shared" si="948"/>
        <v>1.7543859649122806E-2</v>
      </c>
      <c r="D1849" s="83">
        <f t="shared" si="948"/>
        <v>0.10144927536231885</v>
      </c>
      <c r="E1849" s="83">
        <f t="shared" si="948"/>
        <v>9.8765432098765427E-2</v>
      </c>
      <c r="F1849" s="83">
        <f t="shared" si="948"/>
        <v>9.0909090909090912E-2</v>
      </c>
      <c r="G1849" s="83">
        <f t="shared" si="948"/>
        <v>2.4096385542168676E-2</v>
      </c>
      <c r="H1849" s="83">
        <f t="shared" si="948"/>
        <v>6.7567567567567571E-2</v>
      </c>
      <c r="I1849" s="83">
        <f t="shared" si="948"/>
        <v>8.6956521739130432E-2</v>
      </c>
      <c r="J1849" s="83">
        <f t="shared" si="948"/>
        <v>3.6585365853658534E-2</v>
      </c>
      <c r="K1849" s="83">
        <f t="shared" si="948"/>
        <v>0.1</v>
      </c>
      <c r="L1849" s="83">
        <f t="shared" si="948"/>
        <v>7.0588235294117646E-2</v>
      </c>
      <c r="M1849" s="83">
        <f t="shared" si="948"/>
        <v>4.0816326530612242E-2</v>
      </c>
      <c r="N1849" s="83">
        <f t="shared" si="948"/>
        <v>0.12820512820512819</v>
      </c>
      <c r="O1849" s="83">
        <f t="shared" si="948"/>
        <v>7.1428571428571425E-2</v>
      </c>
      <c r="P1849" s="83">
        <f t="shared" si="948"/>
        <v>7.4999999999999997E-2</v>
      </c>
      <c r="Q1849" s="83">
        <f t="shared" si="948"/>
        <v>7.6335877862595422E-2</v>
      </c>
      <c r="R1849" s="83">
        <f t="shared" si="948"/>
        <v>0.11009174311926606</v>
      </c>
      <c r="S1849" s="83">
        <f t="shared" si="948"/>
        <v>0.112</v>
      </c>
      <c r="T1849" s="109">
        <f t="shared" si="948"/>
        <v>3.5398230088495575E-2</v>
      </c>
      <c r="U1849" s="44">
        <f t="shared" si="949"/>
        <v>7.6961140068359662E-2</v>
      </c>
    </row>
    <row r="1850" spans="1:21" ht="18" thickBot="1" x14ac:dyDescent="0.25">
      <c r="A1850" s="81">
        <v>4</v>
      </c>
      <c r="B1850" s="94" t="s">
        <v>42</v>
      </c>
      <c r="C1850" s="83">
        <f t="shared" si="948"/>
        <v>0.16</v>
      </c>
      <c r="D1850" s="83">
        <f t="shared" si="948"/>
        <v>3.5714285714285712E-2</v>
      </c>
      <c r="E1850" s="83">
        <f t="shared" si="948"/>
        <v>8.0645161290322578E-2</v>
      </c>
      <c r="F1850" s="83">
        <f t="shared" si="948"/>
        <v>0.13698630136986301</v>
      </c>
      <c r="G1850" s="83">
        <f t="shared" si="948"/>
        <v>1.4285714285714285E-2</v>
      </c>
      <c r="H1850" s="83">
        <f t="shared" si="948"/>
        <v>6.1728395061728392E-2</v>
      </c>
      <c r="I1850" s="83">
        <f t="shared" si="948"/>
        <v>8.6956521739130432E-2</v>
      </c>
      <c r="J1850" s="83">
        <f t="shared" si="948"/>
        <v>9.5238095238095233E-2</v>
      </c>
      <c r="K1850" s="83">
        <f t="shared" si="948"/>
        <v>6.3291139240506333E-2</v>
      </c>
      <c r="L1850" s="83">
        <f t="shared" si="948"/>
        <v>1.2345679012345678E-2</v>
      </c>
      <c r="M1850" s="83">
        <f t="shared" si="948"/>
        <v>7.5949367088607597E-2</v>
      </c>
      <c r="N1850" s="83">
        <f t="shared" si="948"/>
        <v>3.1914893617021274E-2</v>
      </c>
      <c r="O1850" s="83">
        <f t="shared" si="948"/>
        <v>3.9215686274509803E-2</v>
      </c>
      <c r="P1850" s="83">
        <f t="shared" si="948"/>
        <v>0</v>
      </c>
      <c r="Q1850" s="83">
        <f t="shared" si="948"/>
        <v>2.7027027027027029E-2</v>
      </c>
      <c r="R1850" s="83">
        <f t="shared" si="948"/>
        <v>4.1322314049586778E-2</v>
      </c>
      <c r="S1850" s="83">
        <f t="shared" si="948"/>
        <v>7.2164948453608241E-2</v>
      </c>
      <c r="T1850" s="109">
        <f t="shared" si="948"/>
        <v>2.7027027027027029E-2</v>
      </c>
      <c r="U1850" s="44">
        <f t="shared" si="949"/>
        <v>6.0869737027197203E-2</v>
      </c>
    </row>
    <row r="1851" spans="1:21" ht="18" thickBot="1" x14ac:dyDescent="0.25">
      <c r="A1851" s="81">
        <v>5</v>
      </c>
      <c r="B1851" s="94" t="s">
        <v>42</v>
      </c>
      <c r="C1851" s="83">
        <f t="shared" si="948"/>
        <v>-2.6315789473684209E-2</v>
      </c>
      <c r="D1851" s="83">
        <f t="shared" si="948"/>
        <v>2.3809523809523808E-2</v>
      </c>
      <c r="E1851" s="83">
        <f t="shared" si="948"/>
        <v>7.407407407407407E-2</v>
      </c>
      <c r="F1851" s="83">
        <f t="shared" si="948"/>
        <v>-3.5087719298245612E-2</v>
      </c>
      <c r="G1851" s="83">
        <f t="shared" si="948"/>
        <v>7.9365079365079361E-2</v>
      </c>
      <c r="H1851" s="83">
        <f t="shared" si="948"/>
        <v>0.11594202898550725</v>
      </c>
      <c r="I1851" s="83">
        <f t="shared" si="948"/>
        <v>5.2631578947368418E-2</v>
      </c>
      <c r="J1851" s="83">
        <f t="shared" si="948"/>
        <v>1.5873015873015872E-2</v>
      </c>
      <c r="K1851" s="83">
        <f t="shared" si="948"/>
        <v>6.5789473684210523E-2</v>
      </c>
      <c r="L1851" s="83">
        <f t="shared" si="948"/>
        <v>4.0540540540540543E-2</v>
      </c>
      <c r="M1851" s="83">
        <f t="shared" si="948"/>
        <v>3.7499999999999999E-2</v>
      </c>
      <c r="N1851" s="83">
        <f t="shared" si="948"/>
        <v>4.1095890410958902E-2</v>
      </c>
      <c r="O1851" s="83">
        <f t="shared" si="948"/>
        <v>5.4945054945054944E-2</v>
      </c>
      <c r="P1851" s="83">
        <f t="shared" si="948"/>
        <v>-4.0816326530612242E-2</v>
      </c>
      <c r="Q1851" s="83">
        <f t="shared" si="948"/>
        <v>8.6538461538461536E-2</v>
      </c>
      <c r="R1851" s="83">
        <f t="shared" si="948"/>
        <v>0</v>
      </c>
      <c r="S1851" s="83">
        <f t="shared" si="948"/>
        <v>5.1724137931034482E-2</v>
      </c>
      <c r="T1851" s="109">
        <f t="shared" si="948"/>
        <v>6.6666666666666666E-2</v>
      </c>
      <c r="U1851" s="44">
        <f t="shared" si="949"/>
        <v>3.7506413223663972E-2</v>
      </c>
    </row>
    <row r="1852" spans="1:21" ht="18" thickBot="1" x14ac:dyDescent="0.25">
      <c r="A1852" s="81">
        <v>6</v>
      </c>
      <c r="B1852" s="94" t="s">
        <v>42</v>
      </c>
      <c r="C1852" s="83">
        <f t="shared" si="948"/>
        <v>0.15555555555555556</v>
      </c>
      <c r="D1852" s="83">
        <f t="shared" si="948"/>
        <v>-5.128205128205128E-2</v>
      </c>
      <c r="E1852" s="83">
        <f t="shared" si="948"/>
        <v>0.12195121951219512</v>
      </c>
      <c r="F1852" s="83">
        <f t="shared" si="948"/>
        <v>0.06</v>
      </c>
      <c r="G1852" s="83">
        <f t="shared" si="948"/>
        <v>6.7796610169491525E-2</v>
      </c>
      <c r="H1852" s="83">
        <f t="shared" si="948"/>
        <v>1.7241379310344827E-2</v>
      </c>
      <c r="I1852" s="83">
        <f t="shared" si="948"/>
        <v>8.1967213114754092E-2</v>
      </c>
      <c r="J1852" s="83">
        <f t="shared" si="948"/>
        <v>6.9444444444444448E-2</v>
      </c>
      <c r="K1852" s="83">
        <f t="shared" si="948"/>
        <v>1.6129032258064516E-2</v>
      </c>
      <c r="L1852" s="83">
        <f t="shared" si="948"/>
        <v>0</v>
      </c>
      <c r="M1852" s="83">
        <f t="shared" si="948"/>
        <v>0</v>
      </c>
      <c r="N1852" s="83">
        <f t="shared" si="948"/>
        <v>6.4935064935064929E-2</v>
      </c>
      <c r="O1852" s="83">
        <f t="shared" si="948"/>
        <v>0</v>
      </c>
      <c r="P1852" s="83">
        <f t="shared" si="948"/>
        <v>2.3255813953488372E-2</v>
      </c>
      <c r="Q1852" s="83">
        <f t="shared" si="948"/>
        <v>-9.8039215686274508E-3</v>
      </c>
      <c r="R1852" s="83">
        <f t="shared" si="948"/>
        <v>5.2631578947368418E-2</v>
      </c>
      <c r="S1852" s="83">
        <f t="shared" si="948"/>
        <v>8.3333333333333329E-2</v>
      </c>
      <c r="T1852" s="109">
        <f t="shared" si="948"/>
        <v>2.7272727272727271E-2</v>
      </c>
      <c r="U1852" s="44">
        <f t="shared" si="949"/>
        <v>4.4303251334319199E-2</v>
      </c>
    </row>
    <row r="1853" spans="1:21" ht="18" thickBot="1" x14ac:dyDescent="0.25">
      <c r="A1853" s="81">
        <v>7</v>
      </c>
      <c r="B1853" s="94" t="s">
        <v>42</v>
      </c>
      <c r="C1853" s="83">
        <f t="shared" si="948"/>
        <v>-3.5714285714285712E-2</v>
      </c>
      <c r="D1853" s="83">
        <f t="shared" si="948"/>
        <v>7.8947368421052627E-2</v>
      </c>
      <c r="E1853" s="83">
        <f t="shared" si="948"/>
        <v>2.4390243902439025E-2</v>
      </c>
      <c r="F1853" s="83">
        <f t="shared" si="948"/>
        <v>-2.7777777777777776E-2</v>
      </c>
      <c r="G1853" s="83">
        <f t="shared" si="948"/>
        <v>4.2553191489361701E-2</v>
      </c>
      <c r="H1853" s="83">
        <f t="shared" si="948"/>
        <v>5.4545454545454543E-2</v>
      </c>
      <c r="I1853" s="83">
        <f t="shared" si="948"/>
        <v>0.10526315789473684</v>
      </c>
      <c r="J1853" s="83">
        <f t="shared" si="948"/>
        <v>5.3571428571428568E-2</v>
      </c>
      <c r="K1853" s="83">
        <f t="shared" si="948"/>
        <v>4.4776119402985072E-2</v>
      </c>
      <c r="L1853" s="83">
        <f t="shared" si="948"/>
        <v>-1.6393442622950821E-2</v>
      </c>
      <c r="M1853" s="83">
        <f t="shared" si="948"/>
        <v>7.0422535211267609E-2</v>
      </c>
      <c r="N1853" s="83">
        <f t="shared" si="948"/>
        <v>-2.8169014084507043E-2</v>
      </c>
      <c r="O1853" s="83">
        <f t="shared" si="948"/>
        <v>1.3888888888888888E-2</v>
      </c>
      <c r="P1853" s="83">
        <f t="shared" si="948"/>
        <v>1.4285714285714285E-2</v>
      </c>
      <c r="Q1853" s="83">
        <f t="shared" si="948"/>
        <v>0</v>
      </c>
      <c r="R1853" s="83">
        <f t="shared" si="948"/>
        <v>2.9126213592233011E-2</v>
      </c>
      <c r="S1853" s="83">
        <f t="shared" si="948"/>
        <v>7.7777777777777779E-2</v>
      </c>
      <c r="T1853" s="109">
        <f t="shared" si="948"/>
        <v>4.0404040404040407E-2</v>
      </c>
      <c r="U1853" s="44">
        <f t="shared" si="949"/>
        <v>2.949962198728345E-2</v>
      </c>
    </row>
    <row r="1854" spans="1:21" ht="18" thickBot="1" x14ac:dyDescent="0.25">
      <c r="A1854" s="81">
        <v>8</v>
      </c>
      <c r="B1854" s="94" t="s">
        <v>42</v>
      </c>
      <c r="C1854" s="83">
        <f t="shared" si="948"/>
        <v>3.2258064516129031E-2</v>
      </c>
      <c r="D1854" s="83">
        <f t="shared" si="948"/>
        <v>-0.55172413793103448</v>
      </c>
      <c r="E1854" s="83">
        <f t="shared" si="948"/>
        <v>8.5714285714285715E-2</v>
      </c>
      <c r="F1854" s="83">
        <f t="shared" si="948"/>
        <v>0.125</v>
      </c>
      <c r="G1854" s="83">
        <f t="shared" si="948"/>
        <v>0.13513513513513514</v>
      </c>
      <c r="H1854" s="83">
        <f t="shared" si="948"/>
        <v>0.15555555555555556</v>
      </c>
      <c r="I1854" s="83">
        <f t="shared" si="948"/>
        <v>3.8461538461538464E-2</v>
      </c>
      <c r="J1854" s="83">
        <f t="shared" si="948"/>
        <v>-7.8431372549019607E-2</v>
      </c>
      <c r="K1854" s="83">
        <f t="shared" si="948"/>
        <v>7.5471698113207544E-2</v>
      </c>
      <c r="L1854" s="83">
        <f t="shared" si="948"/>
        <v>1.5625E-2</v>
      </c>
      <c r="M1854" s="83">
        <f t="shared" si="948"/>
        <v>8.0645161290322578E-2</v>
      </c>
      <c r="N1854" s="83">
        <f t="shared" si="948"/>
        <v>0.12121212121212122</v>
      </c>
      <c r="O1854" s="83">
        <f t="shared" si="948"/>
        <v>1.3698630136986301E-2</v>
      </c>
      <c r="P1854" s="83">
        <f t="shared" si="948"/>
        <v>4.2253521126760563E-2</v>
      </c>
      <c r="Q1854" s="83">
        <f t="shared" si="948"/>
        <v>8.6956521739130432E-2</v>
      </c>
      <c r="R1854" s="83">
        <f t="shared" si="948"/>
        <v>5.9523809523809521E-2</v>
      </c>
      <c r="S1854" s="83">
        <f t="shared" si="948"/>
        <v>0.11</v>
      </c>
      <c r="T1854" s="109">
        <f t="shared" si="948"/>
        <v>6.0240963855421686E-2</v>
      </c>
      <c r="U1854" s="44">
        <f t="shared" si="949"/>
        <v>3.2197384237936943E-2</v>
      </c>
    </row>
    <row r="1855" spans="1:21" ht="18" thickBot="1" x14ac:dyDescent="0.25">
      <c r="A1855" s="81">
        <v>9</v>
      </c>
      <c r="B1855" s="94" t="s">
        <v>42</v>
      </c>
      <c r="C1855" s="83">
        <f t="shared" si="948"/>
        <v>-8.5714285714285715E-2</v>
      </c>
      <c r="D1855" s="83">
        <f t="shared" si="948"/>
        <v>-0.16666666666666666</v>
      </c>
      <c r="E1855" s="83">
        <f t="shared" si="948"/>
        <v>0.31111111111111112</v>
      </c>
      <c r="F1855" s="83">
        <f t="shared" si="948"/>
        <v>6.25E-2</v>
      </c>
      <c r="G1855" s="83">
        <f t="shared" si="948"/>
        <v>0.17142857142857143</v>
      </c>
      <c r="H1855" s="83">
        <f t="shared" si="948"/>
        <v>6.25E-2</v>
      </c>
      <c r="I1855" s="83">
        <f t="shared" si="948"/>
        <v>5.2631578947368418E-2</v>
      </c>
      <c r="J1855" s="83">
        <f t="shared" si="948"/>
        <v>0.06</v>
      </c>
      <c r="K1855" s="83">
        <f t="shared" si="948"/>
        <v>3.6363636363636362E-2</v>
      </c>
      <c r="L1855" s="83">
        <f t="shared" si="948"/>
        <v>4.0816326530612242E-2</v>
      </c>
      <c r="M1855" s="83">
        <f t="shared" si="948"/>
        <v>4.7619047619047616E-2</v>
      </c>
      <c r="N1855" s="83">
        <f t="shared" si="948"/>
        <v>7.0175438596491224E-2</v>
      </c>
      <c r="O1855" s="83">
        <f t="shared" si="948"/>
        <v>5.1724137931034482E-2</v>
      </c>
      <c r="P1855" s="83">
        <f t="shared" si="948"/>
        <v>8.3333333333333329E-2</v>
      </c>
      <c r="Q1855" s="83">
        <f t="shared" si="948"/>
        <v>-5.8823529411764705E-2</v>
      </c>
      <c r="R1855" s="83">
        <f t="shared" si="948"/>
        <v>7.9365079365079361E-2</v>
      </c>
      <c r="S1855" s="83">
        <f t="shared" si="948"/>
        <v>6.3291139240506333E-2</v>
      </c>
      <c r="T1855" s="109">
        <f t="shared" si="948"/>
        <v>8.98876404494382E-2</v>
      </c>
      <c r="U1855" s="44">
        <f t="shared" si="949"/>
        <v>5.186205403965146E-2</v>
      </c>
    </row>
    <row r="1856" spans="1:21" ht="18" thickBot="1" x14ac:dyDescent="0.25">
      <c r="A1856" s="81">
        <v>10</v>
      </c>
      <c r="B1856" s="94" t="s">
        <v>42</v>
      </c>
      <c r="C1856" s="83">
        <f t="shared" si="948"/>
        <v>4.5454545454545456E-2</v>
      </c>
      <c r="D1856" s="83">
        <f t="shared" si="948"/>
        <v>0.13157894736842105</v>
      </c>
      <c r="E1856" s="83">
        <f t="shared" si="948"/>
        <v>0.25714285714285712</v>
      </c>
      <c r="F1856" s="83">
        <f t="shared" si="948"/>
        <v>3.2258064516129031E-2</v>
      </c>
      <c r="G1856" s="83">
        <f t="shared" si="948"/>
        <v>6.6666666666666666E-2</v>
      </c>
      <c r="H1856" s="83">
        <f t="shared" si="948"/>
        <v>0.20689655172413793</v>
      </c>
      <c r="I1856" s="83">
        <f t="shared" si="948"/>
        <v>6.6666666666666666E-2</v>
      </c>
      <c r="J1856" s="83">
        <f t="shared" si="948"/>
        <v>8.3333333333333329E-2</v>
      </c>
      <c r="K1856" s="83">
        <f t="shared" si="948"/>
        <v>0.19148936170212766</v>
      </c>
      <c r="L1856" s="83">
        <f t="shared" si="948"/>
        <v>5.6603773584905662E-2</v>
      </c>
      <c r="M1856" s="83">
        <f t="shared" si="948"/>
        <v>0.1276595744680851</v>
      </c>
      <c r="N1856" s="83">
        <f t="shared" si="948"/>
        <v>1.6666666666666666E-2</v>
      </c>
      <c r="O1856" s="83">
        <f t="shared" si="948"/>
        <v>1.8867924528301886E-2</v>
      </c>
      <c r="P1856" s="83">
        <f t="shared" si="948"/>
        <v>1.8181818181818181E-2</v>
      </c>
      <c r="Q1856" s="83">
        <f t="shared" si="948"/>
        <v>0.10606060606060606</v>
      </c>
      <c r="R1856" s="83">
        <f t="shared" si="948"/>
        <v>9.7222222222222224E-2</v>
      </c>
      <c r="S1856" s="83">
        <f t="shared" si="948"/>
        <v>3.4482758620689655E-2</v>
      </c>
      <c r="T1856" s="109">
        <f t="shared" si="948"/>
        <v>8.1081081081081086E-2</v>
      </c>
      <c r="U1856" s="44">
        <f t="shared" si="949"/>
        <v>9.160190228871648E-2</v>
      </c>
    </row>
    <row r="1857" spans="1:21" ht="18" thickBot="1" x14ac:dyDescent="0.25">
      <c r="A1857" s="81">
        <v>11</v>
      </c>
      <c r="B1857" s="94" t="s">
        <v>42</v>
      </c>
      <c r="C1857" s="83">
        <f t="shared" si="948"/>
        <v>0.1111111111111111</v>
      </c>
      <c r="D1857" s="83">
        <f t="shared" si="948"/>
        <v>0.14285714285714285</v>
      </c>
      <c r="E1857" s="83">
        <f t="shared" si="948"/>
        <v>9.0909090909090912E-2</v>
      </c>
      <c r="F1857" s="83">
        <f t="shared" si="948"/>
        <v>0.15384615384615385</v>
      </c>
      <c r="G1857" s="83">
        <f t="shared" si="948"/>
        <v>-3.3333333333333333E-2</v>
      </c>
      <c r="H1857" s="83">
        <f t="shared" si="948"/>
        <v>0.25</v>
      </c>
      <c r="I1857" s="83">
        <f t="shared" si="948"/>
        <v>4.3478260869565216E-2</v>
      </c>
      <c r="J1857" s="83">
        <f t="shared" si="948"/>
        <v>0.10714285714285714</v>
      </c>
      <c r="K1857" s="83">
        <f t="shared" si="948"/>
        <v>0.18181818181818182</v>
      </c>
      <c r="L1857" s="83">
        <f t="shared" si="948"/>
        <v>0</v>
      </c>
      <c r="M1857" s="83">
        <f t="shared" si="948"/>
        <v>0.04</v>
      </c>
      <c r="N1857" s="83">
        <f t="shared" si="948"/>
        <v>-2.4390243902439025E-2</v>
      </c>
      <c r="O1857" s="83">
        <f t="shared" si="948"/>
        <v>0.10169491525423729</v>
      </c>
      <c r="P1857" s="83">
        <f t="shared" si="948"/>
        <v>7.6923076923076927E-2</v>
      </c>
      <c r="Q1857" s="83">
        <f t="shared" si="948"/>
        <v>1.8518518518518517E-2</v>
      </c>
      <c r="R1857" s="83">
        <f t="shared" si="948"/>
        <v>5.0847457627118647E-2</v>
      </c>
      <c r="S1857" s="83">
        <f t="shared" si="948"/>
        <v>1.5384615384615385E-2</v>
      </c>
      <c r="T1857" s="109">
        <f t="shared" si="948"/>
        <v>3.5714285714285712E-2</v>
      </c>
      <c r="U1857" s="44">
        <f t="shared" si="949"/>
        <v>7.8047517942699846E-2</v>
      </c>
    </row>
    <row r="1858" spans="1:21" ht="18" thickBot="1" x14ac:dyDescent="0.25">
      <c r="A1858" s="81">
        <v>12</v>
      </c>
      <c r="B1858" s="94" t="s">
        <v>42</v>
      </c>
      <c r="C1858" s="83">
        <f t="shared" si="948"/>
        <v>3.5714285714285712E-2</v>
      </c>
      <c r="D1858" s="83">
        <f t="shared" si="948"/>
        <v>6.25E-2</v>
      </c>
      <c r="E1858" s="83">
        <f t="shared" si="948"/>
        <v>2.7777777777777776E-2</v>
      </c>
      <c r="F1858" s="83">
        <f t="shared" si="948"/>
        <v>0.1</v>
      </c>
      <c r="G1858" s="83">
        <f t="shared" si="948"/>
        <v>0.18181818181818182</v>
      </c>
      <c r="H1858" s="83">
        <f t="shared" si="948"/>
        <v>0.25806451612903225</v>
      </c>
      <c r="I1858" s="83">
        <f t="shared" si="948"/>
        <v>-4.7619047619047616E-2</v>
      </c>
      <c r="J1858" s="83">
        <f t="shared" si="948"/>
        <v>9.0909090909090912E-2</v>
      </c>
      <c r="K1858" s="83">
        <f t="shared" si="948"/>
        <v>0</v>
      </c>
      <c r="L1858" s="83">
        <f t="shared" si="948"/>
        <v>3.7037037037037035E-2</v>
      </c>
      <c r="M1858" s="83">
        <f t="shared" si="948"/>
        <v>0</v>
      </c>
      <c r="N1858" s="83">
        <f t="shared" si="948"/>
        <v>6.25E-2</v>
      </c>
      <c r="O1858" s="83">
        <f t="shared" si="948"/>
        <v>-2.3809523809523808E-2</v>
      </c>
      <c r="P1858" s="83">
        <f t="shared" si="948"/>
        <v>3.7735849056603772E-2</v>
      </c>
      <c r="Q1858" s="83">
        <f t="shared" si="948"/>
        <v>4.1666666666666664E-2</v>
      </c>
      <c r="R1858" s="83">
        <f t="shared" si="948"/>
        <v>0.11320754716981132</v>
      </c>
      <c r="S1858" s="83">
        <f t="shared" si="948"/>
        <v>-1.7857142857142856E-2</v>
      </c>
      <c r="T1858" s="109">
        <f t="shared" si="948"/>
        <v>0</v>
      </c>
      <c r="U1858" s="44">
        <f t="shared" si="949"/>
        <v>5.6449719881927825E-2</v>
      </c>
    </row>
    <row r="1859" spans="1:21" ht="18" thickBot="1" x14ac:dyDescent="0.25">
      <c r="A1859" s="84" t="s">
        <v>47</v>
      </c>
      <c r="B1859" s="85" t="s">
        <v>57</v>
      </c>
      <c r="C1859" s="95" t="s">
        <v>46</v>
      </c>
      <c r="D1859" s="95" t="s">
        <v>46</v>
      </c>
      <c r="E1859" s="95" t="s">
        <v>46</v>
      </c>
      <c r="F1859" s="83">
        <f t="shared" ref="F1859:T1859" si="950">(B1799-F1803)/B1799</f>
        <v>0.21333333333333335</v>
      </c>
      <c r="G1859" s="83">
        <f t="shared" si="950"/>
        <v>0.41414141414141414</v>
      </c>
      <c r="H1859" s="83">
        <f t="shared" si="950"/>
        <v>0.25609756097560976</v>
      </c>
      <c r="I1859" s="83">
        <f t="shared" si="950"/>
        <v>0.27272727272727271</v>
      </c>
      <c r="J1859" s="83">
        <f t="shared" si="950"/>
        <v>0.18421052631578946</v>
      </c>
      <c r="K1859" s="83">
        <f t="shared" si="950"/>
        <v>0.26804123711340205</v>
      </c>
      <c r="L1859" s="83">
        <f t="shared" si="950"/>
        <v>0.29702970297029702</v>
      </c>
      <c r="M1859" s="83">
        <f t="shared" si="950"/>
        <v>0.19791666666666666</v>
      </c>
      <c r="N1859" s="83">
        <f t="shared" si="950"/>
        <v>0.32692307692307693</v>
      </c>
      <c r="O1859" s="83">
        <f t="shared" si="950"/>
        <v>0.1650485436893204</v>
      </c>
      <c r="P1859" s="83">
        <f t="shared" si="950"/>
        <v>0.15</v>
      </c>
      <c r="Q1859" s="83">
        <f t="shared" si="950"/>
        <v>0.22764227642276422</v>
      </c>
      <c r="R1859" s="83">
        <f t="shared" si="950"/>
        <v>0.17557251908396945</v>
      </c>
      <c r="S1859" s="83">
        <f t="shared" si="950"/>
        <v>0.15384615384615385</v>
      </c>
      <c r="T1859" s="109">
        <f t="shared" si="950"/>
        <v>0.26956521739130435</v>
      </c>
      <c r="U1859" s="44">
        <f t="shared" si="949"/>
        <v>0.23589502030064782</v>
      </c>
    </row>
    <row r="1860" spans="1:21" ht="35" thickBot="1" x14ac:dyDescent="0.25">
      <c r="A1860" s="84" t="s">
        <v>48</v>
      </c>
      <c r="B1860" s="85"/>
      <c r="C1860" s="86"/>
      <c r="D1860" s="86"/>
      <c r="E1860" s="86"/>
      <c r="F1860" s="86"/>
      <c r="G1860" s="86"/>
      <c r="H1860" s="86"/>
      <c r="I1860" s="86"/>
      <c r="J1860" s="86">
        <f t="shared" ref="J1860:T1860" si="951">AVERAGE(F1859:J1859)</f>
        <v>0.2681020214986839</v>
      </c>
      <c r="K1860" s="86">
        <f t="shared" si="951"/>
        <v>0.2790436022546976</v>
      </c>
      <c r="L1860" s="86">
        <f t="shared" si="951"/>
        <v>0.25562126002047425</v>
      </c>
      <c r="M1860" s="86">
        <f t="shared" si="951"/>
        <v>0.24398508115868561</v>
      </c>
      <c r="N1860" s="86">
        <f t="shared" si="951"/>
        <v>0.25482424199784642</v>
      </c>
      <c r="O1860" s="86">
        <f t="shared" si="951"/>
        <v>0.2509918454725526</v>
      </c>
      <c r="P1860" s="86">
        <f t="shared" si="951"/>
        <v>0.22738359804987224</v>
      </c>
      <c r="Q1860" s="86">
        <f t="shared" si="951"/>
        <v>0.21350611274036563</v>
      </c>
      <c r="R1860" s="86">
        <f t="shared" si="951"/>
        <v>0.20903728322382623</v>
      </c>
      <c r="S1860" s="86">
        <f t="shared" si="951"/>
        <v>0.17442189860844157</v>
      </c>
      <c r="T1860" s="109">
        <f t="shared" si="951"/>
        <v>0.19532523334883839</v>
      </c>
      <c r="U1860" s="44">
        <f t="shared" si="949"/>
        <v>0.2376916945025446</v>
      </c>
    </row>
    <row r="1861" spans="1:21" ht="18" thickBot="1" x14ac:dyDescent="0.25">
      <c r="A1861" s="84" t="s">
        <v>54</v>
      </c>
      <c r="B1861" s="85" t="s">
        <v>57</v>
      </c>
      <c r="C1861" s="95" t="s">
        <v>46</v>
      </c>
      <c r="D1861" s="95" t="s">
        <v>46</v>
      </c>
      <c r="E1861" s="95" t="s">
        <v>46</v>
      </c>
      <c r="F1861" s="95" t="s">
        <v>46</v>
      </c>
      <c r="G1861" s="89">
        <f t="shared" ref="G1861:T1861" si="952">(B1805-G1810)/B1805</f>
        <v>0.41935483870967744</v>
      </c>
      <c r="H1861" s="89">
        <f t="shared" si="952"/>
        <v>0.20689655172413793</v>
      </c>
      <c r="I1861" s="89">
        <f t="shared" si="952"/>
        <v>0.37142857142857144</v>
      </c>
      <c r="J1861" s="89">
        <f t="shared" si="952"/>
        <v>0.5</v>
      </c>
      <c r="K1861" s="89">
        <f t="shared" si="952"/>
        <v>0.32432432432432434</v>
      </c>
      <c r="L1861" s="89">
        <f t="shared" si="952"/>
        <v>0.42222222222222222</v>
      </c>
      <c r="M1861" s="89">
        <f t="shared" si="952"/>
        <v>0.26923076923076922</v>
      </c>
      <c r="N1861" s="89">
        <f t="shared" si="952"/>
        <v>0.11764705882352941</v>
      </c>
      <c r="O1861" s="89">
        <f t="shared" si="952"/>
        <v>0.18867924528301888</v>
      </c>
      <c r="P1861" s="89">
        <f t="shared" si="952"/>
        <v>0.203125</v>
      </c>
      <c r="Q1861" s="89">
        <f t="shared" si="952"/>
        <v>0.25806451612903225</v>
      </c>
      <c r="R1861" s="89">
        <f t="shared" si="952"/>
        <v>0.2878787878787879</v>
      </c>
      <c r="S1861" s="89">
        <f t="shared" si="952"/>
        <v>0.21917808219178081</v>
      </c>
      <c r="T1861" s="110">
        <f t="shared" si="952"/>
        <v>9.8591549295774641E-2</v>
      </c>
      <c r="U1861" s="44">
        <f t="shared" si="949"/>
        <v>0.2913869206112194</v>
      </c>
    </row>
    <row r="1862" spans="1:21" ht="35" thickBot="1" x14ac:dyDescent="0.25">
      <c r="A1862" s="88" t="s">
        <v>50</v>
      </c>
      <c r="B1862" s="89"/>
      <c r="C1862" s="89"/>
      <c r="D1862" s="89"/>
      <c r="E1862" s="89"/>
      <c r="F1862" s="89"/>
      <c r="G1862" s="89"/>
      <c r="H1862" s="89"/>
      <c r="I1862" s="89"/>
      <c r="J1862" s="86"/>
      <c r="K1862" s="86">
        <f t="shared" ref="K1862:T1862" si="953">AVERAGE(G1861:K1861)</f>
        <v>0.36440085723734222</v>
      </c>
      <c r="L1862" s="86">
        <f t="shared" si="953"/>
        <v>0.36497433393985118</v>
      </c>
      <c r="M1862" s="86">
        <f t="shared" si="953"/>
        <v>0.37744117744117744</v>
      </c>
      <c r="N1862" s="86">
        <f t="shared" si="953"/>
        <v>0.32668487492016907</v>
      </c>
      <c r="O1862" s="86">
        <f t="shared" si="953"/>
        <v>0.2644207239767728</v>
      </c>
      <c r="P1862" s="86">
        <f t="shared" si="953"/>
        <v>0.24018085911190795</v>
      </c>
      <c r="Q1862" s="86">
        <f t="shared" si="953"/>
        <v>0.20734931789326994</v>
      </c>
      <c r="R1862" s="86">
        <f t="shared" si="953"/>
        <v>0.21107892162287367</v>
      </c>
      <c r="S1862" s="86">
        <f t="shared" si="953"/>
        <v>0.23138512629652394</v>
      </c>
      <c r="T1862" s="109">
        <f t="shared" si="953"/>
        <v>0.21336758709907513</v>
      </c>
      <c r="U1862" s="44">
        <f t="shared" si="949"/>
        <v>0.28754624360443198</v>
      </c>
    </row>
    <row r="1864" spans="1:21" ht="16" x14ac:dyDescent="0.2">
      <c r="A1864" s="140" t="s">
        <v>167</v>
      </c>
      <c r="B1864" s="141"/>
      <c r="C1864" s="141"/>
      <c r="D1864" s="141"/>
      <c r="E1864" s="141"/>
      <c r="F1864" s="141"/>
      <c r="G1864" s="141"/>
      <c r="H1864" s="142"/>
      <c r="I1864" s="141"/>
      <c r="J1864" s="141"/>
      <c r="K1864" s="141"/>
      <c r="L1864" s="141"/>
      <c r="M1864" s="142"/>
    </row>
    <row r="1865" spans="1:21" ht="17" thickBot="1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</row>
    <row r="1866" spans="1:21" ht="18" thickBot="1" x14ac:dyDescent="0.25">
      <c r="A1866" s="54"/>
      <c r="B1866" s="54" t="s">
        <v>0</v>
      </c>
      <c r="C1866" s="54" t="s">
        <v>1</v>
      </c>
      <c r="D1866" s="54" t="s">
        <v>2</v>
      </c>
      <c r="E1866" s="54" t="s">
        <v>3</v>
      </c>
      <c r="F1866" s="54" t="s">
        <v>4</v>
      </c>
      <c r="G1866" s="54" t="s">
        <v>5</v>
      </c>
      <c r="H1866" s="54" t="s">
        <v>6</v>
      </c>
      <c r="I1866" s="54" t="s">
        <v>7</v>
      </c>
      <c r="J1866" s="54" t="s">
        <v>8</v>
      </c>
      <c r="K1866" s="54" t="s">
        <v>9</v>
      </c>
      <c r="L1866" s="54" t="s">
        <v>10</v>
      </c>
      <c r="M1866" s="54" t="s">
        <v>66</v>
      </c>
      <c r="N1866" s="54" t="s">
        <v>75</v>
      </c>
      <c r="O1866" s="54" t="s">
        <v>76</v>
      </c>
      <c r="P1866" s="54" t="s">
        <v>77</v>
      </c>
      <c r="Q1866" s="54" t="s">
        <v>78</v>
      </c>
      <c r="R1866" s="54" t="s">
        <v>79</v>
      </c>
      <c r="S1866" s="54" t="s">
        <v>81</v>
      </c>
      <c r="T1866" s="54" t="s">
        <v>87</v>
      </c>
    </row>
    <row r="1867" spans="1:21" ht="18" thickBot="1" x14ac:dyDescent="0.25">
      <c r="A1867" s="38" t="s">
        <v>11</v>
      </c>
      <c r="B1867" s="147">
        <v>22</v>
      </c>
      <c r="C1867" s="147">
        <v>15</v>
      </c>
      <c r="D1867" s="147">
        <v>18</v>
      </c>
      <c r="E1867" s="147">
        <v>14</v>
      </c>
      <c r="F1867" s="156">
        <v>16</v>
      </c>
      <c r="G1867" s="156">
        <v>19</v>
      </c>
      <c r="H1867" s="156">
        <v>13</v>
      </c>
      <c r="I1867" s="156">
        <v>19</v>
      </c>
      <c r="J1867" s="156">
        <v>22</v>
      </c>
      <c r="K1867" s="156">
        <v>25</v>
      </c>
      <c r="L1867" s="156">
        <v>23</v>
      </c>
      <c r="M1867" s="156">
        <v>25</v>
      </c>
      <c r="N1867" s="156">
        <v>19</v>
      </c>
      <c r="O1867" s="156">
        <v>26</v>
      </c>
      <c r="P1867" s="156">
        <v>29</v>
      </c>
      <c r="Q1867" s="156">
        <v>30</v>
      </c>
      <c r="R1867" s="156">
        <v>17</v>
      </c>
      <c r="S1867" s="156">
        <v>20</v>
      </c>
      <c r="T1867" s="185">
        <v>23</v>
      </c>
    </row>
    <row r="1868" spans="1:21" ht="17" thickBot="1" x14ac:dyDescent="0.25">
      <c r="A1868" s="38">
        <v>1</v>
      </c>
      <c r="B1868" s="147">
        <v>19</v>
      </c>
      <c r="C1868" s="147">
        <v>24</v>
      </c>
      <c r="D1868" s="147">
        <v>16</v>
      </c>
      <c r="E1868" s="147">
        <v>19</v>
      </c>
      <c r="F1868" s="156">
        <v>16</v>
      </c>
      <c r="G1868" s="156">
        <v>17</v>
      </c>
      <c r="H1868" s="156">
        <v>20</v>
      </c>
      <c r="I1868" s="156">
        <v>14</v>
      </c>
      <c r="J1868" s="156">
        <v>18</v>
      </c>
      <c r="K1868" s="156">
        <v>20</v>
      </c>
      <c r="L1868" s="156">
        <v>32</v>
      </c>
      <c r="M1868" s="156">
        <v>15</v>
      </c>
      <c r="N1868" s="187">
        <v>26</v>
      </c>
      <c r="O1868" s="187">
        <v>20</v>
      </c>
      <c r="P1868" s="187">
        <v>29</v>
      </c>
      <c r="Q1868" s="187">
        <v>27</v>
      </c>
      <c r="R1868" s="187">
        <v>28</v>
      </c>
      <c r="S1868" s="187">
        <v>16</v>
      </c>
      <c r="T1868" s="195">
        <v>21</v>
      </c>
    </row>
    <row r="1869" spans="1:21" ht="17" thickBot="1" x14ac:dyDescent="0.25">
      <c r="A1869" s="38">
        <v>2</v>
      </c>
      <c r="B1869" s="147">
        <v>37</v>
      </c>
      <c r="C1869" s="147">
        <v>20</v>
      </c>
      <c r="D1869" s="147">
        <v>23</v>
      </c>
      <c r="E1869" s="147">
        <v>12</v>
      </c>
      <c r="F1869" s="156">
        <v>18</v>
      </c>
      <c r="G1869" s="156">
        <v>14</v>
      </c>
      <c r="H1869" s="156">
        <v>16</v>
      </c>
      <c r="I1869" s="156">
        <v>18</v>
      </c>
      <c r="J1869" s="156">
        <v>17</v>
      </c>
      <c r="K1869" s="156">
        <v>19</v>
      </c>
      <c r="L1869" s="156">
        <v>21</v>
      </c>
      <c r="M1869" s="156">
        <v>27</v>
      </c>
      <c r="N1869" s="187">
        <v>17</v>
      </c>
      <c r="O1869" s="187">
        <v>25</v>
      </c>
      <c r="P1869" s="187">
        <v>19</v>
      </c>
      <c r="Q1869" s="187">
        <v>24</v>
      </c>
      <c r="R1869" s="187">
        <v>22</v>
      </c>
      <c r="S1869" s="187">
        <v>27</v>
      </c>
      <c r="T1869" s="195">
        <v>18</v>
      </c>
    </row>
    <row r="1870" spans="1:21" ht="17" thickBot="1" x14ac:dyDescent="0.25">
      <c r="A1870" s="38">
        <v>3</v>
      </c>
      <c r="B1870" s="147">
        <v>18</v>
      </c>
      <c r="C1870" s="147">
        <v>38</v>
      </c>
      <c r="D1870" s="147">
        <v>19</v>
      </c>
      <c r="E1870" s="147">
        <v>18</v>
      </c>
      <c r="F1870" s="156">
        <v>10</v>
      </c>
      <c r="G1870" s="156">
        <v>18</v>
      </c>
      <c r="H1870" s="156">
        <v>12</v>
      </c>
      <c r="I1870" s="156">
        <v>18</v>
      </c>
      <c r="J1870" s="156">
        <v>18</v>
      </c>
      <c r="K1870" s="156">
        <v>13</v>
      </c>
      <c r="L1870" s="156">
        <v>16</v>
      </c>
      <c r="M1870" s="156">
        <v>17</v>
      </c>
      <c r="N1870" s="187">
        <v>28</v>
      </c>
      <c r="O1870" s="187">
        <v>19</v>
      </c>
      <c r="P1870" s="187">
        <v>22</v>
      </c>
      <c r="Q1870" s="187">
        <v>20</v>
      </c>
      <c r="R1870" s="187">
        <v>20</v>
      </c>
      <c r="S1870" s="187">
        <v>21</v>
      </c>
      <c r="T1870" s="195">
        <v>25</v>
      </c>
    </row>
    <row r="1871" spans="1:21" ht="17" thickBot="1" x14ac:dyDescent="0.25">
      <c r="A1871" s="38">
        <v>4</v>
      </c>
      <c r="B1871" s="147">
        <v>17</v>
      </c>
      <c r="C1871" s="147">
        <v>15</v>
      </c>
      <c r="D1871" s="147">
        <v>32</v>
      </c>
      <c r="E1871" s="147">
        <v>20</v>
      </c>
      <c r="F1871" s="156">
        <v>13</v>
      </c>
      <c r="G1871" s="147" t="s">
        <v>65</v>
      </c>
      <c r="H1871" s="156">
        <v>15</v>
      </c>
      <c r="I1871" s="156">
        <v>11</v>
      </c>
      <c r="J1871" s="156">
        <v>17</v>
      </c>
      <c r="K1871" s="156">
        <v>17</v>
      </c>
      <c r="L1871" s="156">
        <v>14</v>
      </c>
      <c r="M1871" s="156">
        <v>11</v>
      </c>
      <c r="N1871" s="187">
        <v>16</v>
      </c>
      <c r="O1871" s="187">
        <v>28</v>
      </c>
      <c r="P1871" s="187">
        <v>18</v>
      </c>
      <c r="Q1871" s="187">
        <v>22</v>
      </c>
      <c r="R1871" s="187">
        <v>20</v>
      </c>
      <c r="S1871" s="187">
        <v>17</v>
      </c>
      <c r="T1871" s="195">
        <v>23</v>
      </c>
    </row>
    <row r="1872" spans="1:21" ht="17" thickBot="1" x14ac:dyDescent="0.25">
      <c r="A1872" s="38">
        <v>5</v>
      </c>
      <c r="B1872" s="147">
        <v>19</v>
      </c>
      <c r="C1872" s="147">
        <v>16</v>
      </c>
      <c r="D1872" s="147">
        <v>12</v>
      </c>
      <c r="E1872" s="147">
        <v>28</v>
      </c>
      <c r="F1872" s="156">
        <v>17</v>
      </c>
      <c r="G1872" s="156">
        <v>11</v>
      </c>
      <c r="H1872" s="147" t="s">
        <v>65</v>
      </c>
      <c r="I1872" s="156">
        <v>17</v>
      </c>
      <c r="J1872" s="156">
        <v>10</v>
      </c>
      <c r="K1872" s="156">
        <v>15</v>
      </c>
      <c r="L1872" s="156">
        <v>17</v>
      </c>
      <c r="M1872" s="156">
        <v>12</v>
      </c>
      <c r="N1872" s="187">
        <v>10</v>
      </c>
      <c r="O1872" s="187">
        <v>18</v>
      </c>
      <c r="P1872" s="187">
        <v>24</v>
      </c>
      <c r="Q1872" s="187">
        <v>17</v>
      </c>
      <c r="R1872" s="187">
        <v>21</v>
      </c>
      <c r="S1872" s="187">
        <v>18</v>
      </c>
      <c r="T1872" s="195">
        <v>19</v>
      </c>
    </row>
    <row r="1873" spans="1:20" ht="17" thickBot="1" x14ac:dyDescent="0.25">
      <c r="A1873" s="38">
        <v>6</v>
      </c>
      <c r="B1873" s="147">
        <v>14</v>
      </c>
      <c r="C1873" s="147">
        <v>16</v>
      </c>
      <c r="D1873" s="147">
        <v>18</v>
      </c>
      <c r="E1873" s="147" t="s">
        <v>65</v>
      </c>
      <c r="F1873" s="156">
        <v>20</v>
      </c>
      <c r="G1873" s="156">
        <v>17</v>
      </c>
      <c r="H1873" s="156">
        <v>10</v>
      </c>
      <c r="I1873" s="147" t="s">
        <v>65</v>
      </c>
      <c r="J1873" s="156">
        <v>15</v>
      </c>
      <c r="K1873" s="147" t="s">
        <v>65</v>
      </c>
      <c r="L1873" s="156">
        <v>15</v>
      </c>
      <c r="M1873" s="156">
        <v>16</v>
      </c>
      <c r="N1873" s="187">
        <v>11</v>
      </c>
      <c r="O1873" s="187">
        <v>12</v>
      </c>
      <c r="P1873" s="187">
        <v>14</v>
      </c>
      <c r="Q1873" s="187">
        <v>22</v>
      </c>
      <c r="R1873" s="187">
        <v>15</v>
      </c>
      <c r="S1873" s="187">
        <v>19</v>
      </c>
      <c r="T1873" s="195">
        <v>13</v>
      </c>
    </row>
    <row r="1874" spans="1:20" ht="17" thickBot="1" x14ac:dyDescent="0.25">
      <c r="A1874" s="38">
        <v>7</v>
      </c>
      <c r="B1874" s="147">
        <v>12</v>
      </c>
      <c r="C1874" s="147">
        <v>13</v>
      </c>
      <c r="D1874" s="147">
        <v>14</v>
      </c>
      <c r="E1874" s="147">
        <v>16</v>
      </c>
      <c r="F1874" s="147" t="s">
        <v>65</v>
      </c>
      <c r="G1874" s="156">
        <v>17</v>
      </c>
      <c r="H1874" s="156">
        <v>16</v>
      </c>
      <c r="I1874" s="147" t="s">
        <v>65</v>
      </c>
      <c r="J1874" s="147" t="s">
        <v>65</v>
      </c>
      <c r="K1874" s="156">
        <v>13</v>
      </c>
      <c r="L1874" s="147" t="s">
        <v>65</v>
      </c>
      <c r="M1874" s="147">
        <v>16</v>
      </c>
      <c r="N1874" s="187">
        <v>15</v>
      </c>
      <c r="O1874" s="187">
        <v>11</v>
      </c>
      <c r="P1874" s="187">
        <v>11</v>
      </c>
      <c r="Q1874" s="187">
        <v>12</v>
      </c>
      <c r="R1874" s="187">
        <v>19</v>
      </c>
      <c r="S1874" s="187">
        <v>15</v>
      </c>
      <c r="T1874" s="195">
        <v>16</v>
      </c>
    </row>
    <row r="1875" spans="1:20" ht="18" thickBot="1" x14ac:dyDescent="0.25">
      <c r="A1875" s="38">
        <v>8</v>
      </c>
      <c r="B1875" s="147" t="s">
        <v>65</v>
      </c>
      <c r="C1875" s="147">
        <v>12</v>
      </c>
      <c r="D1875" s="147">
        <v>12</v>
      </c>
      <c r="E1875" s="147">
        <v>13</v>
      </c>
      <c r="F1875" s="156">
        <v>15</v>
      </c>
      <c r="G1875" s="147" t="s">
        <v>65</v>
      </c>
      <c r="H1875" s="156">
        <v>15</v>
      </c>
      <c r="I1875" s="156">
        <v>14</v>
      </c>
      <c r="J1875" s="147" t="s">
        <v>65</v>
      </c>
      <c r="K1875" s="147" t="s">
        <v>65</v>
      </c>
      <c r="L1875" s="156">
        <v>12</v>
      </c>
      <c r="M1875" s="156" t="s">
        <v>46</v>
      </c>
      <c r="N1875" s="187">
        <v>14</v>
      </c>
      <c r="O1875" s="187">
        <v>13</v>
      </c>
      <c r="P1875" s="187">
        <v>11</v>
      </c>
      <c r="Q1875" s="187">
        <v>10</v>
      </c>
      <c r="R1875" s="187">
        <v>8</v>
      </c>
      <c r="S1875" s="187">
        <v>18</v>
      </c>
      <c r="T1875" s="195">
        <v>9</v>
      </c>
    </row>
    <row r="1876" spans="1:20" ht="17" thickBot="1" x14ac:dyDescent="0.25">
      <c r="A1876" s="38">
        <v>9</v>
      </c>
      <c r="B1876" s="147">
        <v>12</v>
      </c>
      <c r="C1876" s="147" t="s">
        <v>65</v>
      </c>
      <c r="D1876" s="147">
        <v>12</v>
      </c>
      <c r="E1876" s="147">
        <v>12</v>
      </c>
      <c r="F1876" s="156">
        <v>14</v>
      </c>
      <c r="G1876" s="156">
        <v>14</v>
      </c>
      <c r="H1876" s="147" t="s">
        <v>65</v>
      </c>
      <c r="I1876" s="156">
        <v>15</v>
      </c>
      <c r="J1876" s="156">
        <v>12</v>
      </c>
      <c r="K1876" s="147" t="s">
        <v>65</v>
      </c>
      <c r="L1876" s="147" t="s">
        <v>65</v>
      </c>
      <c r="M1876" s="147">
        <v>13</v>
      </c>
      <c r="N1876" s="187">
        <v>4</v>
      </c>
      <c r="O1876" s="187">
        <v>14</v>
      </c>
      <c r="P1876" s="187">
        <v>11</v>
      </c>
      <c r="Q1876" s="187">
        <v>5</v>
      </c>
      <c r="R1876" s="187">
        <v>9</v>
      </c>
      <c r="S1876" s="187">
        <v>7</v>
      </c>
      <c r="T1876" s="195">
        <v>16</v>
      </c>
    </row>
    <row r="1877" spans="1:20" ht="17" thickBot="1" x14ac:dyDescent="0.25">
      <c r="A1877" s="38">
        <v>10</v>
      </c>
      <c r="B1877" s="147" t="s">
        <v>65</v>
      </c>
      <c r="C1877" s="147" t="s">
        <v>65</v>
      </c>
      <c r="D1877" s="147" t="s">
        <v>65</v>
      </c>
      <c r="E1877" s="147">
        <v>11</v>
      </c>
      <c r="F1877" s="156">
        <v>11</v>
      </c>
      <c r="G1877" s="156">
        <v>13</v>
      </c>
      <c r="H1877" s="156">
        <v>13</v>
      </c>
      <c r="I1877" s="147" t="s">
        <v>65</v>
      </c>
      <c r="J1877" s="156">
        <v>14</v>
      </c>
      <c r="K1877" s="147" t="s">
        <v>65</v>
      </c>
      <c r="L1877" s="147" t="s">
        <v>65</v>
      </c>
      <c r="M1877" s="147">
        <v>4</v>
      </c>
      <c r="N1877" s="187">
        <v>12</v>
      </c>
      <c r="O1877" s="187">
        <v>4</v>
      </c>
      <c r="P1877" s="187">
        <v>11</v>
      </c>
      <c r="Q1877" s="187">
        <v>10</v>
      </c>
      <c r="R1877" s="187">
        <v>5</v>
      </c>
      <c r="S1877" s="187">
        <v>7</v>
      </c>
      <c r="T1877" s="195">
        <v>7</v>
      </c>
    </row>
    <row r="1878" spans="1:20" ht="17" thickBot="1" x14ac:dyDescent="0.25">
      <c r="A1878" s="38">
        <v>11</v>
      </c>
      <c r="B1878" s="147" t="s">
        <v>65</v>
      </c>
      <c r="C1878" s="147" t="s">
        <v>65</v>
      </c>
      <c r="D1878" s="147" t="s">
        <v>65</v>
      </c>
      <c r="E1878" s="147" t="s">
        <v>65</v>
      </c>
      <c r="F1878" s="156">
        <v>10</v>
      </c>
      <c r="G1878" s="156">
        <v>11</v>
      </c>
      <c r="H1878" s="156">
        <v>10</v>
      </c>
      <c r="I1878" s="156">
        <v>13</v>
      </c>
      <c r="J1878" s="147" t="s">
        <v>65</v>
      </c>
      <c r="K1878" s="156">
        <v>13</v>
      </c>
      <c r="L1878" s="147" t="s">
        <v>65</v>
      </c>
      <c r="M1878" s="147">
        <v>6</v>
      </c>
      <c r="N1878" s="187">
        <v>3</v>
      </c>
      <c r="O1878" s="187">
        <v>12</v>
      </c>
      <c r="P1878" s="187">
        <v>4</v>
      </c>
      <c r="Q1878" s="187">
        <v>11</v>
      </c>
      <c r="R1878" s="187">
        <v>9</v>
      </c>
      <c r="S1878" s="187">
        <v>5</v>
      </c>
      <c r="T1878" s="195">
        <v>6</v>
      </c>
    </row>
    <row r="1879" spans="1:20" ht="18" thickBot="1" x14ac:dyDescent="0.25">
      <c r="A1879" s="38">
        <v>12</v>
      </c>
      <c r="B1879" s="147">
        <v>13</v>
      </c>
      <c r="C1879" s="147" t="s">
        <v>65</v>
      </c>
      <c r="D1879" s="147" t="s">
        <v>65</v>
      </c>
      <c r="E1879" s="158" t="s">
        <v>12</v>
      </c>
      <c r="F1879" s="156" t="s">
        <v>12</v>
      </c>
      <c r="G1879" s="156" t="s">
        <v>12</v>
      </c>
      <c r="H1879" s="147" t="s">
        <v>65</v>
      </c>
      <c r="I1879" s="147" t="s">
        <v>65</v>
      </c>
      <c r="J1879" s="147" t="s">
        <v>65</v>
      </c>
      <c r="K1879" s="156" t="s">
        <v>12</v>
      </c>
      <c r="L1879" s="147" t="s">
        <v>65</v>
      </c>
      <c r="M1879" s="147" t="s">
        <v>46</v>
      </c>
      <c r="N1879" s="187"/>
      <c r="O1879" s="187">
        <v>1</v>
      </c>
      <c r="P1879" s="187"/>
      <c r="Q1879" s="187"/>
      <c r="R1879" s="187"/>
      <c r="S1879" s="187">
        <v>9</v>
      </c>
      <c r="T1879" s="195">
        <v>6</v>
      </c>
    </row>
    <row r="1880" spans="1:20" ht="18" thickBot="1" x14ac:dyDescent="0.25">
      <c r="A1880" s="38" t="s">
        <v>13</v>
      </c>
      <c r="B1880" s="147"/>
      <c r="C1880" s="147"/>
      <c r="D1880" s="147"/>
      <c r="E1880" s="158"/>
      <c r="F1880" s="156"/>
      <c r="G1880" s="156"/>
      <c r="H1880" s="156"/>
      <c r="I1880" s="156"/>
      <c r="J1880" s="156"/>
      <c r="K1880" s="156"/>
      <c r="L1880" s="156"/>
      <c r="M1880" s="156"/>
      <c r="N1880" s="156"/>
      <c r="O1880" s="156"/>
      <c r="P1880" s="156"/>
      <c r="Q1880" s="156"/>
      <c r="R1880" s="156"/>
      <c r="S1880" s="156"/>
      <c r="T1880" s="185"/>
    </row>
    <row r="1881" spans="1:20" ht="18" thickBot="1" x14ac:dyDescent="0.25">
      <c r="A1881" s="60" t="s">
        <v>14</v>
      </c>
      <c r="B1881" s="159">
        <v>199</v>
      </c>
      <c r="C1881" s="159">
        <v>194</v>
      </c>
      <c r="D1881" s="159">
        <v>193</v>
      </c>
      <c r="E1881" s="159">
        <v>174</v>
      </c>
      <c r="F1881" s="147">
        <v>168</v>
      </c>
      <c r="G1881" s="159">
        <v>168</v>
      </c>
      <c r="H1881" s="159">
        <v>160</v>
      </c>
      <c r="I1881" s="159">
        <v>165</v>
      </c>
      <c r="J1881" s="159">
        <v>169</v>
      </c>
      <c r="K1881" s="159">
        <v>167</v>
      </c>
      <c r="L1881" s="159">
        <v>178</v>
      </c>
      <c r="M1881" s="159">
        <f t="shared" ref="M1881:R1881" si="954">SUM(M1867:M1879)</f>
        <v>162</v>
      </c>
      <c r="N1881" s="159">
        <f t="shared" si="954"/>
        <v>175</v>
      </c>
      <c r="O1881" s="159">
        <f t="shared" si="954"/>
        <v>203</v>
      </c>
      <c r="P1881" s="159">
        <f t="shared" si="954"/>
        <v>203</v>
      </c>
      <c r="Q1881" s="159">
        <f t="shared" si="954"/>
        <v>210</v>
      </c>
      <c r="R1881" s="159">
        <f t="shared" si="954"/>
        <v>193</v>
      </c>
      <c r="S1881" s="159">
        <f t="shared" ref="S1881:T1881" si="955">SUM(S1867:S1879)</f>
        <v>199</v>
      </c>
      <c r="T1881" s="162">
        <f t="shared" si="955"/>
        <v>202</v>
      </c>
    </row>
    <row r="1882" spans="1:20" ht="35" thickBot="1" x14ac:dyDescent="0.25">
      <c r="A1882" s="60" t="s">
        <v>51</v>
      </c>
      <c r="B1882" s="149"/>
      <c r="C1882" s="160">
        <f t="shared" ref="C1882:T1882" si="956">((C1881-B1881)/B1881)</f>
        <v>-2.5125628140703519E-2</v>
      </c>
      <c r="D1882" s="160">
        <f t="shared" si="956"/>
        <v>-5.1546391752577319E-3</v>
      </c>
      <c r="E1882" s="160">
        <f t="shared" si="956"/>
        <v>-9.8445595854922283E-2</v>
      </c>
      <c r="F1882" s="160">
        <f t="shared" si="956"/>
        <v>-3.4482758620689655E-2</v>
      </c>
      <c r="G1882" s="160">
        <f t="shared" si="956"/>
        <v>0</v>
      </c>
      <c r="H1882" s="160">
        <f t="shared" si="956"/>
        <v>-4.7619047619047616E-2</v>
      </c>
      <c r="I1882" s="160">
        <f t="shared" si="956"/>
        <v>3.125E-2</v>
      </c>
      <c r="J1882" s="160">
        <f t="shared" si="956"/>
        <v>2.4242424242424242E-2</v>
      </c>
      <c r="K1882" s="160">
        <f t="shared" si="956"/>
        <v>-1.1834319526627219E-2</v>
      </c>
      <c r="L1882" s="160">
        <f t="shared" si="956"/>
        <v>6.5868263473053898E-2</v>
      </c>
      <c r="M1882" s="160">
        <f t="shared" si="956"/>
        <v>-8.98876404494382E-2</v>
      </c>
      <c r="N1882" s="160">
        <f t="shared" si="956"/>
        <v>8.0246913580246909E-2</v>
      </c>
      <c r="O1882" s="160">
        <f t="shared" si="956"/>
        <v>0.16</v>
      </c>
      <c r="P1882" s="160">
        <f t="shared" si="956"/>
        <v>0</v>
      </c>
      <c r="Q1882" s="160">
        <f t="shared" si="956"/>
        <v>3.4482758620689655E-2</v>
      </c>
      <c r="R1882" s="160">
        <f t="shared" si="956"/>
        <v>-8.0952380952380956E-2</v>
      </c>
      <c r="S1882" s="160">
        <f t="shared" si="956"/>
        <v>3.1088082901554404E-2</v>
      </c>
      <c r="T1882" s="160">
        <f t="shared" si="956"/>
        <v>1.507537688442211E-2</v>
      </c>
    </row>
    <row r="1883" spans="1:20" ht="52" thickBot="1" x14ac:dyDescent="0.25">
      <c r="A1883" s="60" t="s">
        <v>16</v>
      </c>
      <c r="B1883" s="160"/>
      <c r="C1883" s="160"/>
      <c r="D1883" s="160"/>
      <c r="E1883" s="160"/>
      <c r="F1883" s="160"/>
      <c r="G1883" s="160">
        <f t="shared" ref="G1883:T1883" si="957">(G1881-B1881)/B1881</f>
        <v>-0.15577889447236182</v>
      </c>
      <c r="H1883" s="160">
        <f t="shared" si="957"/>
        <v>-0.17525773195876287</v>
      </c>
      <c r="I1883" s="160">
        <f t="shared" si="957"/>
        <v>-0.14507772020725387</v>
      </c>
      <c r="J1883" s="160">
        <f t="shared" si="957"/>
        <v>-2.8735632183908046E-2</v>
      </c>
      <c r="K1883" s="160">
        <f t="shared" si="957"/>
        <v>-5.9523809523809521E-3</v>
      </c>
      <c r="L1883" s="160">
        <f t="shared" si="957"/>
        <v>5.9523809523809521E-2</v>
      </c>
      <c r="M1883" s="160">
        <f t="shared" si="957"/>
        <v>1.2500000000000001E-2</v>
      </c>
      <c r="N1883" s="160">
        <f t="shared" si="957"/>
        <v>6.0606060606060608E-2</v>
      </c>
      <c r="O1883" s="160">
        <f t="shared" si="957"/>
        <v>0.20118343195266272</v>
      </c>
      <c r="P1883" s="160">
        <f t="shared" si="957"/>
        <v>0.21556886227544911</v>
      </c>
      <c r="Q1883" s="160">
        <f t="shared" si="957"/>
        <v>0.1797752808988764</v>
      </c>
      <c r="R1883" s="160">
        <f t="shared" si="957"/>
        <v>0.19135802469135801</v>
      </c>
      <c r="S1883" s="160">
        <f t="shared" si="957"/>
        <v>0.13714285714285715</v>
      </c>
      <c r="T1883" s="160">
        <f t="shared" si="957"/>
        <v>-4.9261083743842365E-3</v>
      </c>
    </row>
    <row r="1884" spans="1:20" ht="52" thickBot="1" x14ac:dyDescent="0.25">
      <c r="A1884" s="60" t="s">
        <v>17</v>
      </c>
      <c r="B1884" s="160"/>
      <c r="C1884" s="160"/>
      <c r="D1884" s="160"/>
      <c r="E1884" s="160"/>
      <c r="F1884" s="160"/>
      <c r="G1884" s="160"/>
      <c r="H1884" s="160"/>
      <c r="I1884" s="160"/>
      <c r="J1884" s="160"/>
      <c r="K1884" s="160"/>
      <c r="L1884" s="160">
        <f t="shared" ref="L1884:T1884" si="958">(L1881-B1881)/B1881</f>
        <v>-0.10552763819095477</v>
      </c>
      <c r="M1884" s="160">
        <f t="shared" si="958"/>
        <v>-0.16494845360824742</v>
      </c>
      <c r="N1884" s="160">
        <f t="shared" si="958"/>
        <v>-9.3264248704663211E-2</v>
      </c>
      <c r="O1884" s="160">
        <f t="shared" si="958"/>
        <v>0.16666666666666666</v>
      </c>
      <c r="P1884" s="160">
        <f t="shared" si="958"/>
        <v>0.20833333333333334</v>
      </c>
      <c r="Q1884" s="160">
        <f t="shared" si="958"/>
        <v>0.25</v>
      </c>
      <c r="R1884" s="160">
        <f t="shared" si="958"/>
        <v>0.20624999999999999</v>
      </c>
      <c r="S1884" s="160">
        <f t="shared" si="958"/>
        <v>0.20606060606060606</v>
      </c>
      <c r="T1884" s="160">
        <f t="shared" si="958"/>
        <v>0.19526627218934911</v>
      </c>
    </row>
    <row r="1885" spans="1:20" ht="35" thickBot="1" x14ac:dyDescent="0.25">
      <c r="A1885" s="60" t="s">
        <v>18</v>
      </c>
      <c r="B1885" s="161">
        <v>3210</v>
      </c>
      <c r="C1885" s="161">
        <v>3218</v>
      </c>
      <c r="D1885" s="161">
        <v>3098</v>
      </c>
      <c r="E1885" s="161">
        <v>2718</v>
      </c>
      <c r="F1885" s="161">
        <v>2898</v>
      </c>
      <c r="G1885" s="92">
        <v>2739</v>
      </c>
      <c r="H1885" s="92">
        <v>2713</v>
      </c>
      <c r="I1885" s="92">
        <v>2649</v>
      </c>
      <c r="J1885" s="92">
        <v>2658</v>
      </c>
      <c r="K1885" s="92">
        <v>2505</v>
      </c>
      <c r="L1885" s="92">
        <v>2397</v>
      </c>
      <c r="M1885" s="92">
        <v>2397</v>
      </c>
      <c r="N1885" s="92">
        <v>2263</v>
      </c>
      <c r="O1885" s="92">
        <v>2354</v>
      </c>
      <c r="P1885" s="92">
        <v>2277</v>
      </c>
      <c r="Q1885" s="92">
        <v>2350</v>
      </c>
      <c r="R1885" s="92">
        <v>2285</v>
      </c>
      <c r="S1885" s="92">
        <v>2222</v>
      </c>
      <c r="T1885" s="92">
        <v>1888</v>
      </c>
    </row>
    <row r="1886" spans="1:20" ht="52" thickBot="1" x14ac:dyDescent="0.25">
      <c r="A1886" s="60" t="s">
        <v>19</v>
      </c>
      <c r="B1886" s="160"/>
      <c r="C1886" s="160">
        <f t="shared" ref="C1886:T1886" si="959">(C1885-B1885)/B1885</f>
        <v>2.4922118380062306E-3</v>
      </c>
      <c r="D1886" s="160">
        <f t="shared" si="959"/>
        <v>-3.7290242386575516E-2</v>
      </c>
      <c r="E1886" s="160">
        <f t="shared" si="959"/>
        <v>-0.12265978050355068</v>
      </c>
      <c r="F1886" s="160">
        <f t="shared" si="959"/>
        <v>6.6225165562913912E-2</v>
      </c>
      <c r="G1886" s="160">
        <f t="shared" si="959"/>
        <v>-5.4865424430641824E-2</v>
      </c>
      <c r="H1886" s="160">
        <f t="shared" si="959"/>
        <v>-9.4925155166119025E-3</v>
      </c>
      <c r="I1886" s="160">
        <f t="shared" si="959"/>
        <v>-2.3590121636564688E-2</v>
      </c>
      <c r="J1886" s="160">
        <f t="shared" si="959"/>
        <v>3.3975084937712344E-3</v>
      </c>
      <c r="K1886" s="160">
        <f t="shared" si="959"/>
        <v>-5.7562076749435663E-2</v>
      </c>
      <c r="L1886" s="160">
        <f t="shared" si="959"/>
        <v>-4.3113772455089822E-2</v>
      </c>
      <c r="M1886" s="160">
        <f t="shared" si="959"/>
        <v>0</v>
      </c>
      <c r="N1886" s="160">
        <f t="shared" si="959"/>
        <v>-5.5903212348769292E-2</v>
      </c>
      <c r="O1886" s="160">
        <f t="shared" si="959"/>
        <v>4.0212107821475919E-2</v>
      </c>
      <c r="P1886" s="160">
        <f t="shared" si="959"/>
        <v>-3.2710280373831772E-2</v>
      </c>
      <c r="Q1886" s="160">
        <f t="shared" si="959"/>
        <v>3.2059727711901624E-2</v>
      </c>
      <c r="R1886" s="160">
        <f t="shared" si="959"/>
        <v>-2.7659574468085105E-2</v>
      </c>
      <c r="S1886" s="160">
        <f t="shared" si="959"/>
        <v>-2.7571115973741796E-2</v>
      </c>
      <c r="T1886" s="160">
        <f t="shared" si="959"/>
        <v>-0.15031503150315031</v>
      </c>
    </row>
    <row r="1887" spans="1:20" ht="52" thickBot="1" x14ac:dyDescent="0.25">
      <c r="A1887" s="60" t="s">
        <v>20</v>
      </c>
      <c r="B1887" s="160"/>
      <c r="C1887" s="160"/>
      <c r="D1887" s="160"/>
      <c r="E1887" s="160"/>
      <c r="F1887" s="160"/>
      <c r="G1887" s="160">
        <f t="shared" ref="G1887:T1887" si="960">(G1885-B1885)/B1885</f>
        <v>-0.14672897196261683</v>
      </c>
      <c r="H1887" s="160">
        <f t="shared" si="960"/>
        <v>-0.15692977004350528</v>
      </c>
      <c r="I1887" s="160">
        <f t="shared" si="960"/>
        <v>-0.14493221433182699</v>
      </c>
      <c r="J1887" s="160">
        <f t="shared" si="960"/>
        <v>-2.2075055187637971E-2</v>
      </c>
      <c r="K1887" s="160">
        <f t="shared" si="960"/>
        <v>-0.13561076604554864</v>
      </c>
      <c r="L1887" s="160">
        <f t="shared" si="960"/>
        <v>-0.1248630887185104</v>
      </c>
      <c r="M1887" s="160">
        <f t="shared" si="960"/>
        <v>-0.11647622558053815</v>
      </c>
      <c r="N1887" s="160">
        <f t="shared" si="960"/>
        <v>-0.14571536428841073</v>
      </c>
      <c r="O1887" s="160">
        <f t="shared" si="960"/>
        <v>-0.1143717080511663</v>
      </c>
      <c r="P1887" s="160">
        <f t="shared" si="960"/>
        <v>-9.1017964071856292E-2</v>
      </c>
      <c r="Q1887" s="160">
        <f t="shared" si="960"/>
        <v>-1.9607843137254902E-2</v>
      </c>
      <c r="R1887" s="160">
        <f t="shared" si="960"/>
        <v>-4.6725073007926575E-2</v>
      </c>
      <c r="S1887" s="160">
        <f t="shared" si="960"/>
        <v>-1.8117543084401236E-2</v>
      </c>
      <c r="T1887" s="160">
        <f t="shared" si="960"/>
        <v>-0.19796091758708581</v>
      </c>
    </row>
    <row r="1888" spans="1:20" ht="52" thickBot="1" x14ac:dyDescent="0.25">
      <c r="A1888" s="60" t="s">
        <v>21</v>
      </c>
      <c r="B1888" s="160"/>
      <c r="C1888" s="160"/>
      <c r="D1888" s="160"/>
      <c r="E1888" s="160"/>
      <c r="F1888" s="160"/>
      <c r="G1888" s="160"/>
      <c r="H1888" s="160"/>
      <c r="I1888" s="160"/>
      <c r="J1888" s="160"/>
      <c r="K1888" s="160"/>
      <c r="L1888" s="160">
        <f t="shared" ref="L1888:T1888" si="961">(L1885-B1885)/B1885</f>
        <v>-0.25327102803738316</v>
      </c>
      <c r="M1888" s="160">
        <f t="shared" si="961"/>
        <v>-0.25512740832815411</v>
      </c>
      <c r="N1888" s="160">
        <f t="shared" si="961"/>
        <v>-0.2695287282117495</v>
      </c>
      <c r="O1888" s="160">
        <f t="shared" si="961"/>
        <v>-0.13392200147167035</v>
      </c>
      <c r="P1888" s="160">
        <f t="shared" si="961"/>
        <v>-0.21428571428571427</v>
      </c>
      <c r="Q1888" s="160">
        <f t="shared" si="961"/>
        <v>-0.14202263599853962</v>
      </c>
      <c r="R1888" s="160">
        <f t="shared" si="961"/>
        <v>-0.15775893844452635</v>
      </c>
      <c r="S1888" s="160">
        <f t="shared" si="961"/>
        <v>-0.16119290298225747</v>
      </c>
      <c r="T1888" s="160">
        <f t="shared" si="961"/>
        <v>-0.28969149736644095</v>
      </c>
    </row>
    <row r="1889" spans="1:21" ht="18" thickBot="1" x14ac:dyDescent="0.25">
      <c r="A1889" s="60" t="s">
        <v>22</v>
      </c>
      <c r="B1889" s="160">
        <f>B1881/B1885</f>
        <v>6.1993769470404983E-2</v>
      </c>
      <c r="C1889" s="160">
        <f>C1881/C1885</f>
        <v>6.028589185829708E-2</v>
      </c>
      <c r="D1889" s="160">
        <f>D1881/D1885</f>
        <v>6.2298256939961265E-2</v>
      </c>
      <c r="E1889" s="160">
        <f>E1881/E1885</f>
        <v>6.4017660044150104E-2</v>
      </c>
      <c r="F1889" s="160">
        <f>F1881/F1885</f>
        <v>5.7971014492753624E-2</v>
      </c>
      <c r="G1889" s="160">
        <f t="shared" ref="G1889:L1889" si="962">G1881/G1885</f>
        <v>6.1336254107338443E-2</v>
      </c>
      <c r="H1889" s="160">
        <f t="shared" si="962"/>
        <v>5.8975304091411725E-2</v>
      </c>
      <c r="I1889" s="160">
        <f t="shared" si="962"/>
        <v>6.2287655719139301E-2</v>
      </c>
      <c r="J1889" s="160">
        <f t="shared" si="962"/>
        <v>6.3581640331075995E-2</v>
      </c>
      <c r="K1889" s="160">
        <f t="shared" si="962"/>
        <v>6.6666666666666666E-2</v>
      </c>
      <c r="L1889" s="160">
        <f t="shared" si="962"/>
        <v>7.4259491030454733E-2</v>
      </c>
      <c r="M1889" s="160">
        <f t="shared" ref="M1889:N1889" si="963">M1881/M1885</f>
        <v>6.7584480600750937E-2</v>
      </c>
      <c r="N1889" s="160">
        <f t="shared" si="963"/>
        <v>7.7330976579761374E-2</v>
      </c>
      <c r="O1889" s="160">
        <f t="shared" ref="O1889:P1889" si="964">O1881/O1885</f>
        <v>8.6236193712829229E-2</v>
      </c>
      <c r="P1889" s="160">
        <f t="shared" si="964"/>
        <v>8.9152393500219584E-2</v>
      </c>
      <c r="Q1889" s="160">
        <f t="shared" ref="Q1889:R1889" si="965">Q1881/Q1885</f>
        <v>8.9361702127659579E-2</v>
      </c>
      <c r="R1889" s="160">
        <f t="shared" si="965"/>
        <v>8.4463894967177239E-2</v>
      </c>
      <c r="S1889" s="160">
        <f t="shared" ref="S1889:T1889" si="966">S1881/S1885</f>
        <v>8.9558955895589556E-2</v>
      </c>
      <c r="T1889" s="160">
        <f t="shared" si="966"/>
        <v>0.10699152542372882</v>
      </c>
    </row>
    <row r="1890" spans="1:21" ht="52" thickBot="1" x14ac:dyDescent="0.25">
      <c r="A1890" s="60" t="s">
        <v>23</v>
      </c>
      <c r="B1890" s="160"/>
      <c r="C1890" s="160">
        <f t="shared" ref="C1890:K1890" si="967">(C1889-B1889)</f>
        <v>-1.7078776121079026E-3</v>
      </c>
      <c r="D1890" s="160">
        <f t="shared" si="967"/>
        <v>2.0123650816641844E-3</v>
      </c>
      <c r="E1890" s="160">
        <f t="shared" si="967"/>
        <v>1.7194031041888394E-3</v>
      </c>
      <c r="F1890" s="160">
        <f t="shared" si="967"/>
        <v>-6.0466455513964804E-3</v>
      </c>
      <c r="G1890" s="160">
        <f t="shared" si="967"/>
        <v>3.3652396145848196E-3</v>
      </c>
      <c r="H1890" s="160">
        <f t="shared" si="967"/>
        <v>-2.3609500159267188E-3</v>
      </c>
      <c r="I1890" s="160">
        <f t="shared" si="967"/>
        <v>3.3123516277275764E-3</v>
      </c>
      <c r="J1890" s="160">
        <f t="shared" si="967"/>
        <v>1.2939846119366938E-3</v>
      </c>
      <c r="K1890" s="160">
        <f t="shared" si="967"/>
        <v>3.085026335590671E-3</v>
      </c>
      <c r="L1890" s="160">
        <f t="shared" ref="L1890:T1890" si="968">(L1889-K1889)</f>
        <v>7.5928243637880671E-3</v>
      </c>
      <c r="M1890" s="160">
        <f t="shared" si="968"/>
        <v>-6.6750104297037954E-3</v>
      </c>
      <c r="N1890" s="160">
        <f t="shared" si="968"/>
        <v>9.7464959790104361E-3</v>
      </c>
      <c r="O1890" s="160">
        <f t="shared" si="968"/>
        <v>8.9052171330678553E-3</v>
      </c>
      <c r="P1890" s="160">
        <f t="shared" si="968"/>
        <v>2.9161997873903556E-3</v>
      </c>
      <c r="Q1890" s="160">
        <f t="shared" si="968"/>
        <v>2.0930862743999412E-4</v>
      </c>
      <c r="R1890" s="160">
        <f t="shared" si="968"/>
        <v>-4.8978071604823398E-3</v>
      </c>
      <c r="S1890" s="160">
        <f t="shared" si="968"/>
        <v>5.0950609284123177E-3</v>
      </c>
      <c r="T1890" s="160">
        <f t="shared" si="968"/>
        <v>1.7432569528139263E-2</v>
      </c>
    </row>
    <row r="1891" spans="1:21" ht="52" thickBot="1" x14ac:dyDescent="0.25">
      <c r="A1891" s="60" t="s">
        <v>24</v>
      </c>
      <c r="B1891" s="160"/>
      <c r="C1891" s="160"/>
      <c r="D1891" s="160"/>
      <c r="E1891" s="160"/>
      <c r="F1891" s="160"/>
      <c r="G1891" s="160">
        <f>G1889-B1889</f>
        <v>-6.5751536306653952E-4</v>
      </c>
      <c r="H1891" s="160">
        <f t="shared" ref="H1891:K1891" si="969">H1889-C1889</f>
        <v>-1.3105877668853558E-3</v>
      </c>
      <c r="I1891" s="160">
        <f t="shared" si="969"/>
        <v>-1.0601220821963853E-5</v>
      </c>
      <c r="J1891" s="160">
        <f t="shared" si="969"/>
        <v>-4.3601971307410947E-4</v>
      </c>
      <c r="K1891" s="160">
        <f t="shared" si="969"/>
        <v>8.6956521739130418E-3</v>
      </c>
      <c r="L1891" s="160">
        <f t="shared" ref="L1891:T1891" si="970">L1889-G1889</f>
        <v>1.2923236923116289E-2</v>
      </c>
      <c r="M1891" s="160">
        <f t="shared" si="970"/>
        <v>8.6091765093392128E-3</v>
      </c>
      <c r="N1891" s="160">
        <f t="shared" si="970"/>
        <v>1.5043320860622073E-2</v>
      </c>
      <c r="O1891" s="160">
        <f t="shared" si="970"/>
        <v>2.2654553381753234E-2</v>
      </c>
      <c r="P1891" s="160">
        <f t="shared" si="970"/>
        <v>2.2485726833552919E-2</v>
      </c>
      <c r="Q1891" s="160">
        <f t="shared" si="970"/>
        <v>1.5102211097204846E-2</v>
      </c>
      <c r="R1891" s="160">
        <f t="shared" si="970"/>
        <v>1.6879414366426301E-2</v>
      </c>
      <c r="S1891" s="160">
        <f t="shared" si="970"/>
        <v>1.2227979315828183E-2</v>
      </c>
      <c r="T1891" s="160">
        <f t="shared" si="970"/>
        <v>2.0755331710899591E-2</v>
      </c>
    </row>
    <row r="1892" spans="1:21" ht="52" thickBot="1" x14ac:dyDescent="0.25">
      <c r="A1892" s="60" t="s">
        <v>25</v>
      </c>
      <c r="B1892" s="160"/>
      <c r="C1892" s="160"/>
      <c r="D1892" s="160"/>
      <c r="E1892" s="160"/>
      <c r="F1892" s="160"/>
      <c r="G1892" s="160"/>
      <c r="H1892" s="160"/>
      <c r="I1892" s="160"/>
      <c r="J1892" s="160"/>
      <c r="K1892" s="160"/>
      <c r="L1892" s="160">
        <f t="shared" ref="L1892:T1892" si="971">L1889-B1889</f>
        <v>1.226572156004975E-2</v>
      </c>
      <c r="M1892" s="160">
        <f t="shared" si="971"/>
        <v>7.298588742453857E-3</v>
      </c>
      <c r="N1892" s="160">
        <f t="shared" si="971"/>
        <v>1.5032719639800109E-2</v>
      </c>
      <c r="O1892" s="160">
        <f t="shared" si="971"/>
        <v>2.2218533668679125E-2</v>
      </c>
      <c r="P1892" s="160">
        <f t="shared" si="971"/>
        <v>3.1181379007465961E-2</v>
      </c>
      <c r="Q1892" s="160">
        <f t="shared" si="971"/>
        <v>2.8025448020321135E-2</v>
      </c>
      <c r="R1892" s="160">
        <f t="shared" si="971"/>
        <v>2.5488590875765514E-2</v>
      </c>
      <c r="S1892" s="160">
        <f t="shared" si="971"/>
        <v>2.7271300176450256E-2</v>
      </c>
      <c r="T1892" s="160">
        <f t="shared" si="971"/>
        <v>4.3409885092652825E-2</v>
      </c>
    </row>
    <row r="1893" spans="1:21" ht="16" x14ac:dyDescent="0.2">
      <c r="A1893" s="4"/>
      <c r="B1893" s="6"/>
      <c r="C1893" s="6"/>
      <c r="D1893" s="6"/>
      <c r="E1893" s="6"/>
      <c r="F1893" s="6"/>
      <c r="G1893" s="5"/>
      <c r="H1893" s="5"/>
      <c r="I1893" s="5"/>
      <c r="J1893" s="5"/>
      <c r="K1893" s="5"/>
      <c r="L1893" s="5"/>
    </row>
    <row r="1894" spans="1:21" ht="16" x14ac:dyDescent="0.2">
      <c r="A1894" s="7" t="s">
        <v>168</v>
      </c>
      <c r="B1894" s="7"/>
      <c r="C1894" s="7"/>
      <c r="D1894" s="7"/>
      <c r="E1894" s="7"/>
      <c r="F1894" s="7"/>
      <c r="G1894" s="8"/>
      <c r="H1894" s="8"/>
      <c r="I1894" s="8"/>
      <c r="J1894" s="8"/>
      <c r="K1894" s="8"/>
      <c r="L1894" s="8"/>
      <c r="M1894" s="9"/>
    </row>
    <row r="1895" spans="1:21" ht="17" thickBot="1" x14ac:dyDescent="0.25">
      <c r="A1895" s="10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9"/>
    </row>
    <row r="1896" spans="1:21" ht="35" thickBot="1" x14ac:dyDescent="0.25">
      <c r="A1896" s="70" t="s">
        <v>44</v>
      </c>
      <c r="B1896" s="70" t="s">
        <v>0</v>
      </c>
      <c r="C1896" s="70" t="s">
        <v>1</v>
      </c>
      <c r="D1896" s="70" t="s">
        <v>2</v>
      </c>
      <c r="E1896" s="70" t="s">
        <v>3</v>
      </c>
      <c r="F1896" s="70" t="s">
        <v>4</v>
      </c>
      <c r="G1896" s="70" t="s">
        <v>5</v>
      </c>
      <c r="H1896" s="70" t="s">
        <v>6</v>
      </c>
      <c r="I1896" s="70" t="s">
        <v>7</v>
      </c>
      <c r="J1896" s="70" t="s">
        <v>8</v>
      </c>
      <c r="K1896" s="70" t="s">
        <v>9</v>
      </c>
      <c r="L1896" s="70" t="s">
        <v>10</v>
      </c>
      <c r="M1896" s="70" t="s">
        <v>66</v>
      </c>
      <c r="N1896" s="70" t="s">
        <v>75</v>
      </c>
      <c r="O1896" s="70" t="s">
        <v>76</v>
      </c>
      <c r="P1896" s="70" t="s">
        <v>77</v>
      </c>
      <c r="Q1896" s="70" t="s">
        <v>78</v>
      </c>
      <c r="R1896" s="70" t="s">
        <v>79</v>
      </c>
      <c r="S1896" s="70" t="s">
        <v>81</v>
      </c>
      <c r="T1896" s="70" t="s">
        <v>87</v>
      </c>
      <c r="U1896" s="70" t="s">
        <v>52</v>
      </c>
    </row>
    <row r="1897" spans="1:21" ht="18" thickBot="1" x14ac:dyDescent="0.25">
      <c r="A1897" s="71" t="s">
        <v>28</v>
      </c>
      <c r="B1897" s="72"/>
      <c r="C1897" s="72">
        <f t="shared" ref="C1897:K1897" si="972">-C1867</f>
        <v>-15</v>
      </c>
      <c r="D1897" s="72">
        <f t="shared" si="972"/>
        <v>-18</v>
      </c>
      <c r="E1897" s="72">
        <f t="shared" si="972"/>
        <v>-14</v>
      </c>
      <c r="F1897" s="72">
        <f t="shared" si="972"/>
        <v>-16</v>
      </c>
      <c r="G1897" s="72">
        <f t="shared" si="972"/>
        <v>-19</v>
      </c>
      <c r="H1897" s="72">
        <f t="shared" si="972"/>
        <v>-13</v>
      </c>
      <c r="I1897" s="72">
        <f t="shared" si="972"/>
        <v>-19</v>
      </c>
      <c r="J1897" s="72">
        <f t="shared" si="972"/>
        <v>-22</v>
      </c>
      <c r="K1897" s="72">
        <f t="shared" si="972"/>
        <v>-25</v>
      </c>
      <c r="L1897" s="72">
        <f t="shared" ref="L1897:Q1897" si="973">-L1867</f>
        <v>-23</v>
      </c>
      <c r="M1897" s="72">
        <f t="shared" si="973"/>
        <v>-25</v>
      </c>
      <c r="N1897" s="72">
        <f t="shared" si="973"/>
        <v>-19</v>
      </c>
      <c r="O1897" s="72">
        <f t="shared" si="973"/>
        <v>-26</v>
      </c>
      <c r="P1897" s="72">
        <f t="shared" si="973"/>
        <v>-29</v>
      </c>
      <c r="Q1897" s="72">
        <f t="shared" si="973"/>
        <v>-30</v>
      </c>
      <c r="R1897" s="72">
        <f t="shared" ref="R1897:S1897" si="974">-R1867</f>
        <v>-17</v>
      </c>
      <c r="S1897" s="72">
        <f t="shared" si="974"/>
        <v>-20</v>
      </c>
      <c r="T1897" s="76">
        <f t="shared" ref="T1897" si="975">-T1867</f>
        <v>-23</v>
      </c>
      <c r="U1897" s="72">
        <f t="shared" ref="U1897:U1911" si="976">_xlfn.AGGREGATE(1,6,C1897:S1897)</f>
        <v>-20.588235294117649</v>
      </c>
    </row>
    <row r="1898" spans="1:21" ht="18" thickBot="1" x14ac:dyDescent="0.25">
      <c r="A1898" s="78">
        <v>1</v>
      </c>
      <c r="B1898" s="48" t="s">
        <v>53</v>
      </c>
      <c r="C1898" s="79">
        <f t="shared" ref="C1898:T1909" si="977">B1867-C1868</f>
        <v>-2</v>
      </c>
      <c r="D1898" s="79">
        <f t="shared" si="977"/>
        <v>-1</v>
      </c>
      <c r="E1898" s="79">
        <f t="shared" si="977"/>
        <v>-1</v>
      </c>
      <c r="F1898" s="79">
        <f t="shared" si="977"/>
        <v>-2</v>
      </c>
      <c r="G1898" s="79">
        <f t="shared" si="977"/>
        <v>-1</v>
      </c>
      <c r="H1898" s="72">
        <f t="shared" si="977"/>
        <v>-1</v>
      </c>
      <c r="I1898" s="72">
        <f t="shared" si="977"/>
        <v>-1</v>
      </c>
      <c r="J1898" s="72">
        <f t="shared" si="977"/>
        <v>1</v>
      </c>
      <c r="K1898" s="72">
        <f t="shared" si="977"/>
        <v>2</v>
      </c>
      <c r="L1898" s="72">
        <f t="shared" si="977"/>
        <v>-7</v>
      </c>
      <c r="M1898" s="72">
        <f t="shared" si="977"/>
        <v>8</v>
      </c>
      <c r="N1898" s="72">
        <f t="shared" si="977"/>
        <v>-1</v>
      </c>
      <c r="O1898" s="72">
        <f t="shared" si="977"/>
        <v>-1</v>
      </c>
      <c r="P1898" s="72">
        <f t="shared" si="977"/>
        <v>-3</v>
      </c>
      <c r="Q1898" s="72">
        <f t="shared" si="977"/>
        <v>2</v>
      </c>
      <c r="R1898" s="72">
        <f t="shared" si="977"/>
        <v>2</v>
      </c>
      <c r="S1898" s="72">
        <f t="shared" si="977"/>
        <v>1</v>
      </c>
      <c r="T1898" s="76">
        <f t="shared" si="977"/>
        <v>-1</v>
      </c>
      <c r="U1898" s="72">
        <f t="shared" si="976"/>
        <v>-0.29411764705882354</v>
      </c>
    </row>
    <row r="1899" spans="1:21" ht="18" thickBot="1" x14ac:dyDescent="0.25">
      <c r="A1899" s="78">
        <v>2</v>
      </c>
      <c r="B1899" s="48" t="s">
        <v>53</v>
      </c>
      <c r="C1899" s="79">
        <f t="shared" si="977"/>
        <v>-1</v>
      </c>
      <c r="D1899" s="79">
        <f t="shared" si="977"/>
        <v>1</v>
      </c>
      <c r="E1899" s="79">
        <f t="shared" si="977"/>
        <v>4</v>
      </c>
      <c r="F1899" s="79">
        <f t="shared" si="977"/>
        <v>1</v>
      </c>
      <c r="G1899" s="79">
        <f t="shared" si="977"/>
        <v>2</v>
      </c>
      <c r="H1899" s="72">
        <f t="shared" si="977"/>
        <v>1</v>
      </c>
      <c r="I1899" s="72">
        <f t="shared" si="977"/>
        <v>2</v>
      </c>
      <c r="J1899" s="72">
        <f t="shared" si="977"/>
        <v>-3</v>
      </c>
      <c r="K1899" s="72">
        <f t="shared" si="977"/>
        <v>-1</v>
      </c>
      <c r="L1899" s="72">
        <f t="shared" si="977"/>
        <v>-1</v>
      </c>
      <c r="M1899" s="72">
        <f t="shared" si="977"/>
        <v>5</v>
      </c>
      <c r="N1899" s="72">
        <f t="shared" si="977"/>
        <v>-2</v>
      </c>
      <c r="O1899" s="72">
        <f t="shared" si="977"/>
        <v>1</v>
      </c>
      <c r="P1899" s="72">
        <f t="shared" si="977"/>
        <v>1</v>
      </c>
      <c r="Q1899" s="72">
        <f t="shared" si="977"/>
        <v>5</v>
      </c>
      <c r="R1899" s="72">
        <f t="shared" si="977"/>
        <v>5</v>
      </c>
      <c r="S1899" s="72">
        <f t="shared" si="977"/>
        <v>1</v>
      </c>
      <c r="T1899" s="76">
        <f t="shared" si="977"/>
        <v>-2</v>
      </c>
      <c r="U1899" s="72">
        <f t="shared" si="976"/>
        <v>1.2352941176470589</v>
      </c>
    </row>
    <row r="1900" spans="1:21" ht="18" thickBot="1" x14ac:dyDescent="0.25">
      <c r="A1900" s="78">
        <v>3</v>
      </c>
      <c r="B1900" s="48" t="s">
        <v>53</v>
      </c>
      <c r="C1900" s="79">
        <f t="shared" si="977"/>
        <v>-1</v>
      </c>
      <c r="D1900" s="79">
        <f t="shared" si="977"/>
        <v>1</v>
      </c>
      <c r="E1900" s="79">
        <f t="shared" si="977"/>
        <v>5</v>
      </c>
      <c r="F1900" s="79">
        <f t="shared" si="977"/>
        <v>2</v>
      </c>
      <c r="G1900" s="79">
        <f t="shared" si="977"/>
        <v>0</v>
      </c>
      <c r="H1900" s="72">
        <f t="shared" si="977"/>
        <v>2</v>
      </c>
      <c r="I1900" s="72">
        <f t="shared" si="977"/>
        <v>-2</v>
      </c>
      <c r="J1900" s="72">
        <f t="shared" si="977"/>
        <v>0</v>
      </c>
      <c r="K1900" s="72">
        <f t="shared" si="977"/>
        <v>4</v>
      </c>
      <c r="L1900" s="72">
        <f t="shared" si="977"/>
        <v>3</v>
      </c>
      <c r="M1900" s="72">
        <f t="shared" si="977"/>
        <v>4</v>
      </c>
      <c r="N1900" s="72">
        <f t="shared" si="977"/>
        <v>-1</v>
      </c>
      <c r="O1900" s="72">
        <f t="shared" si="977"/>
        <v>-2</v>
      </c>
      <c r="P1900" s="72">
        <f t="shared" si="977"/>
        <v>3</v>
      </c>
      <c r="Q1900" s="72">
        <f t="shared" si="977"/>
        <v>-1</v>
      </c>
      <c r="R1900" s="72">
        <f t="shared" si="977"/>
        <v>4</v>
      </c>
      <c r="S1900" s="72">
        <f t="shared" si="977"/>
        <v>1</v>
      </c>
      <c r="T1900" s="76">
        <f t="shared" si="977"/>
        <v>2</v>
      </c>
      <c r="U1900" s="72">
        <f t="shared" si="976"/>
        <v>1.2941176470588236</v>
      </c>
    </row>
    <row r="1901" spans="1:21" ht="18" thickBot="1" x14ac:dyDescent="0.25">
      <c r="A1901" s="78">
        <v>4</v>
      </c>
      <c r="B1901" s="48" t="s">
        <v>53</v>
      </c>
      <c r="C1901" s="79">
        <f t="shared" si="977"/>
        <v>3</v>
      </c>
      <c r="D1901" s="79">
        <f t="shared" si="977"/>
        <v>6</v>
      </c>
      <c r="E1901" s="79">
        <f t="shared" si="977"/>
        <v>-1</v>
      </c>
      <c r="F1901" s="79">
        <f t="shared" si="977"/>
        <v>5</v>
      </c>
      <c r="G1901" s="79" t="s">
        <v>46</v>
      </c>
      <c r="H1901" s="72">
        <f t="shared" si="977"/>
        <v>3</v>
      </c>
      <c r="I1901" s="72">
        <f t="shared" si="977"/>
        <v>1</v>
      </c>
      <c r="J1901" s="72">
        <f t="shared" si="977"/>
        <v>1</v>
      </c>
      <c r="K1901" s="72">
        <f t="shared" si="977"/>
        <v>1</v>
      </c>
      <c r="L1901" s="72">
        <f t="shared" si="977"/>
        <v>-1</v>
      </c>
      <c r="M1901" s="72">
        <f t="shared" si="977"/>
        <v>5</v>
      </c>
      <c r="N1901" s="72">
        <f t="shared" si="977"/>
        <v>1</v>
      </c>
      <c r="O1901" s="72">
        <f t="shared" si="977"/>
        <v>0</v>
      </c>
      <c r="P1901" s="72">
        <f t="shared" si="977"/>
        <v>1</v>
      </c>
      <c r="Q1901" s="72">
        <f t="shared" si="977"/>
        <v>0</v>
      </c>
      <c r="R1901" s="72">
        <f t="shared" si="977"/>
        <v>0</v>
      </c>
      <c r="S1901" s="72">
        <f t="shared" si="977"/>
        <v>3</v>
      </c>
      <c r="T1901" s="76">
        <f t="shared" si="977"/>
        <v>-2</v>
      </c>
      <c r="U1901" s="72">
        <f t="shared" si="976"/>
        <v>1.75</v>
      </c>
    </row>
    <row r="1902" spans="1:21" ht="18" thickBot="1" x14ac:dyDescent="0.25">
      <c r="A1902" s="78">
        <v>5</v>
      </c>
      <c r="B1902" s="48" t="s">
        <v>53</v>
      </c>
      <c r="C1902" s="79">
        <f t="shared" si="977"/>
        <v>1</v>
      </c>
      <c r="D1902" s="79">
        <f t="shared" si="977"/>
        <v>3</v>
      </c>
      <c r="E1902" s="79">
        <f t="shared" si="977"/>
        <v>4</v>
      </c>
      <c r="F1902" s="79">
        <f t="shared" si="977"/>
        <v>3</v>
      </c>
      <c r="G1902" s="79">
        <f t="shared" si="977"/>
        <v>2</v>
      </c>
      <c r="H1902" s="72" t="s">
        <v>46</v>
      </c>
      <c r="I1902" s="72">
        <f t="shared" si="977"/>
        <v>-2</v>
      </c>
      <c r="J1902" s="72">
        <f t="shared" si="977"/>
        <v>1</v>
      </c>
      <c r="K1902" s="72">
        <f t="shared" si="977"/>
        <v>2</v>
      </c>
      <c r="L1902" s="72">
        <f t="shared" si="977"/>
        <v>0</v>
      </c>
      <c r="M1902" s="72">
        <f t="shared" si="977"/>
        <v>2</v>
      </c>
      <c r="N1902" s="72">
        <f t="shared" si="977"/>
        <v>1</v>
      </c>
      <c r="O1902" s="72">
        <f t="shared" si="977"/>
        <v>-2</v>
      </c>
      <c r="P1902" s="72">
        <f t="shared" si="977"/>
        <v>4</v>
      </c>
      <c r="Q1902" s="72">
        <f t="shared" si="977"/>
        <v>1</v>
      </c>
      <c r="R1902" s="72">
        <f t="shared" si="977"/>
        <v>1</v>
      </c>
      <c r="S1902" s="72">
        <f t="shared" si="977"/>
        <v>2</v>
      </c>
      <c r="T1902" s="76">
        <f t="shared" si="977"/>
        <v>-2</v>
      </c>
      <c r="U1902" s="72">
        <f t="shared" si="976"/>
        <v>1.4375</v>
      </c>
    </row>
    <row r="1903" spans="1:21" ht="18" thickBot="1" x14ac:dyDescent="0.25">
      <c r="A1903" s="78">
        <v>6</v>
      </c>
      <c r="B1903" s="48" t="s">
        <v>53</v>
      </c>
      <c r="C1903" s="79">
        <f t="shared" si="977"/>
        <v>3</v>
      </c>
      <c r="D1903" s="79">
        <f t="shared" si="977"/>
        <v>-2</v>
      </c>
      <c r="E1903" s="79" t="s">
        <v>46</v>
      </c>
      <c r="F1903" s="79">
        <f t="shared" si="977"/>
        <v>8</v>
      </c>
      <c r="G1903" s="79">
        <f t="shared" si="977"/>
        <v>0</v>
      </c>
      <c r="H1903" s="72">
        <f t="shared" si="977"/>
        <v>1</v>
      </c>
      <c r="I1903" s="72" t="s">
        <v>46</v>
      </c>
      <c r="J1903" s="72">
        <f t="shared" si="977"/>
        <v>2</v>
      </c>
      <c r="K1903" s="72" t="s">
        <v>46</v>
      </c>
      <c r="L1903" s="72">
        <f t="shared" si="977"/>
        <v>0</v>
      </c>
      <c r="M1903" s="72">
        <f t="shared" si="977"/>
        <v>1</v>
      </c>
      <c r="N1903" s="72">
        <f t="shared" si="977"/>
        <v>1</v>
      </c>
      <c r="O1903" s="72">
        <f t="shared" si="977"/>
        <v>-2</v>
      </c>
      <c r="P1903" s="72">
        <f t="shared" si="977"/>
        <v>4</v>
      </c>
      <c r="Q1903" s="72">
        <f t="shared" si="977"/>
        <v>2</v>
      </c>
      <c r="R1903" s="72">
        <f t="shared" si="977"/>
        <v>2</v>
      </c>
      <c r="S1903" s="72">
        <f t="shared" si="977"/>
        <v>2</v>
      </c>
      <c r="T1903" s="76">
        <f t="shared" si="977"/>
        <v>5</v>
      </c>
      <c r="U1903" s="72">
        <f t="shared" si="976"/>
        <v>1.5714285714285714</v>
      </c>
    </row>
    <row r="1904" spans="1:21" ht="18" thickBot="1" x14ac:dyDescent="0.25">
      <c r="A1904" s="78">
        <v>7</v>
      </c>
      <c r="B1904" s="48" t="s">
        <v>53</v>
      </c>
      <c r="C1904" s="79">
        <f t="shared" si="977"/>
        <v>1</v>
      </c>
      <c r="D1904" s="79">
        <f t="shared" si="977"/>
        <v>2</v>
      </c>
      <c r="E1904" s="79">
        <f t="shared" si="977"/>
        <v>2</v>
      </c>
      <c r="F1904" s="79" t="s">
        <v>46</v>
      </c>
      <c r="G1904" s="79">
        <f t="shared" si="977"/>
        <v>3</v>
      </c>
      <c r="H1904" s="72">
        <f t="shared" si="977"/>
        <v>1</v>
      </c>
      <c r="I1904" s="72" t="s">
        <v>46</v>
      </c>
      <c r="J1904" s="72" t="s">
        <v>46</v>
      </c>
      <c r="K1904" s="72">
        <f t="shared" si="977"/>
        <v>2</v>
      </c>
      <c r="L1904" s="72" t="s">
        <v>46</v>
      </c>
      <c r="M1904" s="72">
        <f t="shared" si="977"/>
        <v>-1</v>
      </c>
      <c r="N1904" s="72">
        <f t="shared" si="977"/>
        <v>1</v>
      </c>
      <c r="O1904" s="72">
        <f t="shared" si="977"/>
        <v>0</v>
      </c>
      <c r="P1904" s="72">
        <f t="shared" si="977"/>
        <v>1</v>
      </c>
      <c r="Q1904" s="72">
        <f t="shared" si="977"/>
        <v>2</v>
      </c>
      <c r="R1904" s="72">
        <f t="shared" si="977"/>
        <v>3</v>
      </c>
      <c r="S1904" s="72">
        <f t="shared" si="977"/>
        <v>0</v>
      </c>
      <c r="T1904" s="76">
        <f t="shared" si="977"/>
        <v>3</v>
      </c>
      <c r="U1904" s="72">
        <f t="shared" si="976"/>
        <v>1.3076923076923077</v>
      </c>
    </row>
    <row r="1905" spans="1:21" ht="18" thickBot="1" x14ac:dyDescent="0.25">
      <c r="A1905" s="78">
        <v>8</v>
      </c>
      <c r="B1905" s="48" t="s">
        <v>53</v>
      </c>
      <c r="C1905" s="79">
        <f t="shared" si="977"/>
        <v>0</v>
      </c>
      <c r="D1905" s="79">
        <f t="shared" si="977"/>
        <v>1</v>
      </c>
      <c r="E1905" s="79">
        <f t="shared" si="977"/>
        <v>1</v>
      </c>
      <c r="F1905" s="79">
        <f t="shared" si="977"/>
        <v>1</v>
      </c>
      <c r="G1905" s="79" t="s">
        <v>46</v>
      </c>
      <c r="H1905" s="72">
        <f t="shared" si="977"/>
        <v>2</v>
      </c>
      <c r="I1905" s="72">
        <f t="shared" si="977"/>
        <v>2</v>
      </c>
      <c r="J1905" s="72" t="s">
        <v>46</v>
      </c>
      <c r="K1905" s="72" t="s">
        <v>46</v>
      </c>
      <c r="L1905" s="72">
        <f t="shared" si="977"/>
        <v>1</v>
      </c>
      <c r="M1905" s="72" t="s">
        <v>46</v>
      </c>
      <c r="N1905" s="72">
        <f t="shared" si="977"/>
        <v>2</v>
      </c>
      <c r="O1905" s="72">
        <f t="shared" si="977"/>
        <v>2</v>
      </c>
      <c r="P1905" s="72">
        <f t="shared" si="977"/>
        <v>0</v>
      </c>
      <c r="Q1905" s="72">
        <f t="shared" si="977"/>
        <v>1</v>
      </c>
      <c r="R1905" s="72">
        <f t="shared" si="977"/>
        <v>4</v>
      </c>
      <c r="S1905" s="72">
        <f t="shared" si="977"/>
        <v>1</v>
      </c>
      <c r="T1905" s="76">
        <f t="shared" si="977"/>
        <v>6</v>
      </c>
      <c r="U1905" s="72">
        <f t="shared" si="976"/>
        <v>1.3846153846153846</v>
      </c>
    </row>
    <row r="1906" spans="1:21" ht="18" thickBot="1" x14ac:dyDescent="0.25">
      <c r="A1906" s="78">
        <v>9</v>
      </c>
      <c r="B1906" s="48" t="s">
        <v>53</v>
      </c>
      <c r="C1906" s="79" t="s">
        <v>46</v>
      </c>
      <c r="D1906" s="79">
        <f t="shared" si="977"/>
        <v>0</v>
      </c>
      <c r="E1906" s="79">
        <f t="shared" si="977"/>
        <v>0</v>
      </c>
      <c r="F1906" s="79">
        <f t="shared" si="977"/>
        <v>-1</v>
      </c>
      <c r="G1906" s="79">
        <f t="shared" si="977"/>
        <v>1</v>
      </c>
      <c r="H1906" s="72" t="s">
        <v>46</v>
      </c>
      <c r="I1906" s="72">
        <f t="shared" si="977"/>
        <v>0</v>
      </c>
      <c r="J1906" s="72">
        <f t="shared" si="977"/>
        <v>2</v>
      </c>
      <c r="K1906" s="72" t="s">
        <v>46</v>
      </c>
      <c r="L1906" s="72" t="s">
        <v>46</v>
      </c>
      <c r="M1906" s="72">
        <f t="shared" si="977"/>
        <v>-1</v>
      </c>
      <c r="N1906" s="72" t="s">
        <v>46</v>
      </c>
      <c r="O1906" s="72">
        <f t="shared" si="977"/>
        <v>0</v>
      </c>
      <c r="P1906" s="72">
        <f t="shared" si="977"/>
        <v>2</v>
      </c>
      <c r="Q1906" s="72">
        <f t="shared" si="977"/>
        <v>6</v>
      </c>
      <c r="R1906" s="72">
        <f t="shared" si="977"/>
        <v>1</v>
      </c>
      <c r="S1906" s="72">
        <f t="shared" si="977"/>
        <v>1</v>
      </c>
      <c r="T1906" s="76">
        <f t="shared" si="977"/>
        <v>2</v>
      </c>
      <c r="U1906" s="72">
        <f t="shared" si="976"/>
        <v>0.91666666666666663</v>
      </c>
    </row>
    <row r="1907" spans="1:21" ht="18" thickBot="1" x14ac:dyDescent="0.25">
      <c r="A1907" s="78">
        <v>10</v>
      </c>
      <c r="B1907" s="48" t="s">
        <v>53</v>
      </c>
      <c r="C1907" s="79" t="s">
        <v>46</v>
      </c>
      <c r="D1907" s="79" t="s">
        <v>46</v>
      </c>
      <c r="E1907" s="79">
        <f t="shared" si="977"/>
        <v>1</v>
      </c>
      <c r="F1907" s="79">
        <f t="shared" si="977"/>
        <v>1</v>
      </c>
      <c r="G1907" s="79">
        <f t="shared" si="977"/>
        <v>1</v>
      </c>
      <c r="H1907" s="72">
        <f t="shared" si="977"/>
        <v>1</v>
      </c>
      <c r="I1907" s="72" t="s">
        <v>46</v>
      </c>
      <c r="J1907" s="72">
        <f t="shared" si="977"/>
        <v>1</v>
      </c>
      <c r="K1907" s="72" t="s">
        <v>46</v>
      </c>
      <c r="L1907" s="72" t="s">
        <v>46</v>
      </c>
      <c r="M1907" s="72" t="s">
        <v>46</v>
      </c>
      <c r="N1907" s="72">
        <f t="shared" si="977"/>
        <v>1</v>
      </c>
      <c r="O1907" s="72">
        <f t="shared" si="977"/>
        <v>0</v>
      </c>
      <c r="P1907" s="72">
        <f t="shared" si="977"/>
        <v>3</v>
      </c>
      <c r="Q1907" s="72">
        <f t="shared" si="977"/>
        <v>1</v>
      </c>
      <c r="R1907" s="72">
        <f t="shared" si="977"/>
        <v>0</v>
      </c>
      <c r="S1907" s="72">
        <f t="shared" si="977"/>
        <v>2</v>
      </c>
      <c r="T1907" s="76">
        <f t="shared" si="977"/>
        <v>0</v>
      </c>
      <c r="U1907" s="72">
        <f t="shared" si="976"/>
        <v>1.0909090909090908</v>
      </c>
    </row>
    <row r="1908" spans="1:21" ht="18" thickBot="1" x14ac:dyDescent="0.25">
      <c r="A1908" s="78">
        <v>11</v>
      </c>
      <c r="B1908" s="48" t="s">
        <v>53</v>
      </c>
      <c r="C1908" s="79" t="s">
        <v>46</v>
      </c>
      <c r="D1908" s="79" t="s">
        <v>46</v>
      </c>
      <c r="E1908" s="79" t="s">
        <v>46</v>
      </c>
      <c r="F1908" s="79">
        <f t="shared" si="977"/>
        <v>1</v>
      </c>
      <c r="G1908" s="79">
        <f t="shared" si="977"/>
        <v>0</v>
      </c>
      <c r="H1908" s="72">
        <f t="shared" si="977"/>
        <v>3</v>
      </c>
      <c r="I1908" s="72">
        <f t="shared" si="977"/>
        <v>0</v>
      </c>
      <c r="J1908" s="72" t="s">
        <v>46</v>
      </c>
      <c r="K1908" s="72">
        <f t="shared" si="977"/>
        <v>1</v>
      </c>
      <c r="L1908" s="72" t="s">
        <v>46</v>
      </c>
      <c r="M1908" s="72" t="s">
        <v>46</v>
      </c>
      <c r="N1908" s="72">
        <f t="shared" si="977"/>
        <v>1</v>
      </c>
      <c r="O1908" s="72">
        <f t="shared" si="977"/>
        <v>0</v>
      </c>
      <c r="P1908" s="72">
        <f t="shared" si="977"/>
        <v>0</v>
      </c>
      <c r="Q1908" s="72">
        <f t="shared" si="977"/>
        <v>0</v>
      </c>
      <c r="R1908" s="72">
        <f t="shared" si="977"/>
        <v>1</v>
      </c>
      <c r="S1908" s="72">
        <f t="shared" si="977"/>
        <v>0</v>
      </c>
      <c r="T1908" s="76">
        <f t="shared" si="977"/>
        <v>1</v>
      </c>
      <c r="U1908" s="72">
        <f t="shared" si="976"/>
        <v>0.63636363636363635</v>
      </c>
    </row>
    <row r="1909" spans="1:21" ht="18" thickBot="1" x14ac:dyDescent="0.25">
      <c r="A1909" s="78">
        <v>12</v>
      </c>
      <c r="B1909" s="48" t="s">
        <v>53</v>
      </c>
      <c r="C1909" s="79" t="s">
        <v>46</v>
      </c>
      <c r="D1909" s="79" t="s">
        <v>46</v>
      </c>
      <c r="E1909" s="79" t="s">
        <v>12</v>
      </c>
      <c r="F1909" s="79" t="s">
        <v>12</v>
      </c>
      <c r="G1909" s="79" t="s">
        <v>12</v>
      </c>
      <c r="H1909" s="72" t="s">
        <v>46</v>
      </c>
      <c r="I1909" s="72" t="s">
        <v>46</v>
      </c>
      <c r="J1909" s="72" t="s">
        <v>46</v>
      </c>
      <c r="K1909" s="79" t="s">
        <v>12</v>
      </c>
      <c r="L1909" s="72" t="s">
        <v>46</v>
      </c>
      <c r="M1909" s="72" t="s">
        <v>46</v>
      </c>
      <c r="N1909" s="72">
        <f t="shared" si="977"/>
        <v>6</v>
      </c>
      <c r="O1909" s="72">
        <f t="shared" si="977"/>
        <v>2</v>
      </c>
      <c r="P1909" s="72">
        <f t="shared" si="977"/>
        <v>12</v>
      </c>
      <c r="Q1909" s="72">
        <f t="shared" si="977"/>
        <v>4</v>
      </c>
      <c r="R1909" s="72">
        <f t="shared" si="977"/>
        <v>11</v>
      </c>
      <c r="S1909" s="72">
        <f t="shared" si="977"/>
        <v>0</v>
      </c>
      <c r="T1909" s="76">
        <f t="shared" si="977"/>
        <v>-1</v>
      </c>
      <c r="U1909" s="72">
        <f t="shared" si="976"/>
        <v>5.833333333333333</v>
      </c>
    </row>
    <row r="1910" spans="1:21" ht="18" thickBot="1" x14ac:dyDescent="0.25">
      <c r="A1910" s="47" t="s">
        <v>47</v>
      </c>
      <c r="B1910" s="48" t="s">
        <v>59</v>
      </c>
      <c r="C1910" s="75" t="s">
        <v>46</v>
      </c>
      <c r="D1910" s="75" t="s">
        <v>46</v>
      </c>
      <c r="E1910" s="75" t="s">
        <v>46</v>
      </c>
      <c r="F1910" s="75">
        <f t="shared" ref="F1910:T1910" si="978">B1868-F1872</f>
        <v>2</v>
      </c>
      <c r="G1910" s="75">
        <f t="shared" si="978"/>
        <v>13</v>
      </c>
      <c r="H1910" s="75" t="s">
        <v>46</v>
      </c>
      <c r="I1910" s="75">
        <f t="shared" si="978"/>
        <v>2</v>
      </c>
      <c r="J1910" s="75">
        <f t="shared" si="978"/>
        <v>6</v>
      </c>
      <c r="K1910" s="75">
        <f t="shared" si="978"/>
        <v>2</v>
      </c>
      <c r="L1910" s="75">
        <f t="shared" si="978"/>
        <v>3</v>
      </c>
      <c r="M1910" s="75">
        <f t="shared" si="978"/>
        <v>2</v>
      </c>
      <c r="N1910" s="75">
        <f t="shared" si="978"/>
        <v>8</v>
      </c>
      <c r="O1910" s="75">
        <f t="shared" si="978"/>
        <v>2</v>
      </c>
      <c r="P1910" s="75">
        <f t="shared" si="978"/>
        <v>8</v>
      </c>
      <c r="Q1910" s="75">
        <f t="shared" si="978"/>
        <v>-2</v>
      </c>
      <c r="R1910" s="75">
        <f t="shared" si="978"/>
        <v>5</v>
      </c>
      <c r="S1910" s="75">
        <f t="shared" si="978"/>
        <v>2</v>
      </c>
      <c r="T1910" s="106">
        <f t="shared" si="978"/>
        <v>10</v>
      </c>
      <c r="U1910" s="72">
        <f t="shared" si="976"/>
        <v>4.0769230769230766</v>
      </c>
    </row>
    <row r="1911" spans="1:21" ht="18" thickBot="1" x14ac:dyDescent="0.25">
      <c r="A1911" s="47" t="s">
        <v>54</v>
      </c>
      <c r="B1911" s="48" t="s">
        <v>59</v>
      </c>
      <c r="C1911" s="75" t="s">
        <v>46</v>
      </c>
      <c r="D1911" s="75" t="s">
        <v>46</v>
      </c>
      <c r="E1911" s="75" t="s">
        <v>46</v>
      </c>
      <c r="F1911" s="75" t="s">
        <v>46</v>
      </c>
      <c r="G1911" s="79" t="s">
        <v>12</v>
      </c>
      <c r="H1911" s="75" t="s">
        <v>46</v>
      </c>
      <c r="I1911" s="75" t="s">
        <v>46</v>
      </c>
      <c r="J1911" s="75" t="s">
        <v>46</v>
      </c>
      <c r="K1911" s="79" t="s">
        <v>12</v>
      </c>
      <c r="L1911" s="75" t="s">
        <v>46</v>
      </c>
      <c r="M1911" s="75" t="s">
        <v>46</v>
      </c>
      <c r="N1911" s="75" t="s">
        <v>46</v>
      </c>
      <c r="O1911" s="75" t="s">
        <v>46</v>
      </c>
      <c r="P1911" s="75">
        <f>K1874-P1879</f>
        <v>13</v>
      </c>
      <c r="Q1911" s="75" t="s">
        <v>46</v>
      </c>
      <c r="R1911" s="75">
        <f>M1874-R1879</f>
        <v>16</v>
      </c>
      <c r="S1911" s="75">
        <f>N1874-S1879</f>
        <v>6</v>
      </c>
      <c r="T1911" s="106">
        <f>O1874-T1879</f>
        <v>5</v>
      </c>
      <c r="U1911" s="72">
        <f t="shared" si="976"/>
        <v>11.666666666666666</v>
      </c>
    </row>
    <row r="1912" spans="1:21" ht="16" x14ac:dyDescent="0.2">
      <c r="A1912" s="32"/>
      <c r="B1912" s="33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</row>
    <row r="1913" spans="1:21" ht="16" x14ac:dyDescent="0.2">
      <c r="A1913" s="7" t="s">
        <v>169</v>
      </c>
      <c r="B1913" s="7"/>
      <c r="C1913" s="7"/>
      <c r="D1913" s="7"/>
      <c r="E1913" s="7"/>
      <c r="F1913" s="7"/>
      <c r="G1913" s="7"/>
      <c r="H1913" s="8"/>
      <c r="I1913" s="8"/>
      <c r="J1913" s="8"/>
      <c r="K1913" s="8"/>
      <c r="L1913" s="8"/>
      <c r="M1913" s="9"/>
    </row>
    <row r="1914" spans="1:21" ht="17" thickBot="1" x14ac:dyDescent="0.25">
      <c r="A1914" s="10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9"/>
    </row>
    <row r="1915" spans="1:21" ht="35" thickBot="1" x14ac:dyDescent="0.25">
      <c r="A1915" s="70" t="s">
        <v>44</v>
      </c>
      <c r="B1915" s="70" t="s">
        <v>0</v>
      </c>
      <c r="C1915" s="70" t="s">
        <v>1</v>
      </c>
      <c r="D1915" s="70" t="s">
        <v>2</v>
      </c>
      <c r="E1915" s="70" t="s">
        <v>3</v>
      </c>
      <c r="F1915" s="70" t="s">
        <v>4</v>
      </c>
      <c r="G1915" s="70" t="s">
        <v>5</v>
      </c>
      <c r="H1915" s="70" t="s">
        <v>6</v>
      </c>
      <c r="I1915" s="70" t="s">
        <v>7</v>
      </c>
      <c r="J1915" s="70" t="s">
        <v>8</v>
      </c>
      <c r="K1915" s="70" t="s">
        <v>9</v>
      </c>
      <c r="L1915" s="70" t="s">
        <v>10</v>
      </c>
      <c r="M1915" s="70" t="s">
        <v>66</v>
      </c>
      <c r="N1915" s="70" t="s">
        <v>75</v>
      </c>
      <c r="O1915" s="70" t="s">
        <v>76</v>
      </c>
      <c r="P1915" s="70" t="s">
        <v>77</v>
      </c>
      <c r="Q1915" s="70" t="s">
        <v>78</v>
      </c>
      <c r="R1915" s="70" t="s">
        <v>79</v>
      </c>
      <c r="S1915" s="70" t="s">
        <v>81</v>
      </c>
      <c r="T1915" s="70" t="s">
        <v>87</v>
      </c>
      <c r="U1915" s="124" t="s">
        <v>52</v>
      </c>
    </row>
    <row r="1916" spans="1:21" ht="18" thickBot="1" x14ac:dyDescent="0.25">
      <c r="A1916" s="78">
        <v>1</v>
      </c>
      <c r="B1916" s="93" t="s">
        <v>42</v>
      </c>
      <c r="C1916" s="45">
        <f t="shared" ref="C1916:T1927" si="979">(B1867-C1868)/B1867</f>
        <v>-9.0909090909090912E-2</v>
      </c>
      <c r="D1916" s="45">
        <f t="shared" si="979"/>
        <v>-6.6666666666666666E-2</v>
      </c>
      <c r="E1916" s="45">
        <f t="shared" si="979"/>
        <v>-5.5555555555555552E-2</v>
      </c>
      <c r="F1916" s="45">
        <f t="shared" si="979"/>
        <v>-0.14285714285714285</v>
      </c>
      <c r="G1916" s="45">
        <f t="shared" si="979"/>
        <v>-6.25E-2</v>
      </c>
      <c r="H1916" s="45">
        <f t="shared" si="979"/>
        <v>-5.2631578947368418E-2</v>
      </c>
      <c r="I1916" s="45">
        <f t="shared" si="979"/>
        <v>-7.6923076923076927E-2</v>
      </c>
      <c r="J1916" s="45">
        <f t="shared" si="979"/>
        <v>5.2631578947368418E-2</v>
      </c>
      <c r="K1916" s="45">
        <f t="shared" si="979"/>
        <v>9.0909090909090912E-2</v>
      </c>
      <c r="L1916" s="45">
        <f t="shared" si="979"/>
        <v>-0.28000000000000003</v>
      </c>
      <c r="M1916" s="45">
        <f t="shared" si="979"/>
        <v>0.34782608695652173</v>
      </c>
      <c r="N1916" s="45">
        <f t="shared" si="979"/>
        <v>-0.04</v>
      </c>
      <c r="O1916" s="45">
        <f t="shared" si="979"/>
        <v>-5.2631578947368418E-2</v>
      </c>
      <c r="P1916" s="45">
        <f t="shared" si="979"/>
        <v>-0.11538461538461539</v>
      </c>
      <c r="Q1916" s="45">
        <f t="shared" si="979"/>
        <v>6.8965517241379309E-2</v>
      </c>
      <c r="R1916" s="45">
        <f t="shared" si="979"/>
        <v>6.6666666666666666E-2</v>
      </c>
      <c r="S1916" s="45">
        <f t="shared" si="979"/>
        <v>5.8823529411764705E-2</v>
      </c>
      <c r="T1916" s="96">
        <f t="shared" si="979"/>
        <v>-0.05</v>
      </c>
      <c r="U1916" s="44">
        <f t="shared" ref="U1916:U1931" si="980">_xlfn.AGGREGATE(1,6,C1916:S1916)</f>
        <v>-2.0602166826946672E-2</v>
      </c>
    </row>
    <row r="1917" spans="1:21" ht="18" thickBot="1" x14ac:dyDescent="0.25">
      <c r="A1917" s="78">
        <v>2</v>
      </c>
      <c r="B1917" s="93" t="s">
        <v>42</v>
      </c>
      <c r="C1917" s="45">
        <f t="shared" si="979"/>
        <v>-5.2631578947368418E-2</v>
      </c>
      <c r="D1917" s="45">
        <f t="shared" si="979"/>
        <v>4.1666666666666664E-2</v>
      </c>
      <c r="E1917" s="45">
        <f t="shared" si="979"/>
        <v>0.25</v>
      </c>
      <c r="F1917" s="45">
        <f t="shared" si="979"/>
        <v>5.2631578947368418E-2</v>
      </c>
      <c r="G1917" s="45">
        <f t="shared" si="979"/>
        <v>0.125</v>
      </c>
      <c r="H1917" s="45">
        <f t="shared" si="979"/>
        <v>5.8823529411764705E-2</v>
      </c>
      <c r="I1917" s="45">
        <f t="shared" si="979"/>
        <v>0.1</v>
      </c>
      <c r="J1917" s="45">
        <f t="shared" si="979"/>
        <v>-0.21428571428571427</v>
      </c>
      <c r="K1917" s="45">
        <f t="shared" si="979"/>
        <v>-5.5555555555555552E-2</v>
      </c>
      <c r="L1917" s="45">
        <f t="shared" si="979"/>
        <v>-0.05</v>
      </c>
      <c r="M1917" s="45">
        <f t="shared" si="979"/>
        <v>0.15625</v>
      </c>
      <c r="N1917" s="45">
        <f t="shared" si="979"/>
        <v>-0.13333333333333333</v>
      </c>
      <c r="O1917" s="45">
        <f t="shared" si="979"/>
        <v>3.8461538461538464E-2</v>
      </c>
      <c r="P1917" s="45">
        <f t="shared" si="979"/>
        <v>0.05</v>
      </c>
      <c r="Q1917" s="45">
        <f t="shared" si="979"/>
        <v>0.17241379310344829</v>
      </c>
      <c r="R1917" s="45">
        <f t="shared" si="979"/>
        <v>0.18518518518518517</v>
      </c>
      <c r="S1917" s="45">
        <f t="shared" si="979"/>
        <v>3.5714285714285712E-2</v>
      </c>
      <c r="T1917" s="96">
        <f t="shared" si="979"/>
        <v>-0.125</v>
      </c>
      <c r="U1917" s="44">
        <f t="shared" si="980"/>
        <v>4.4725905609899148E-2</v>
      </c>
    </row>
    <row r="1918" spans="1:21" ht="18" thickBot="1" x14ac:dyDescent="0.25">
      <c r="A1918" s="78">
        <v>3</v>
      </c>
      <c r="B1918" s="93" t="s">
        <v>42</v>
      </c>
      <c r="C1918" s="45">
        <f t="shared" si="979"/>
        <v>-2.7027027027027029E-2</v>
      </c>
      <c r="D1918" s="45">
        <f t="shared" si="979"/>
        <v>0.05</v>
      </c>
      <c r="E1918" s="45">
        <f t="shared" si="979"/>
        <v>0.21739130434782608</v>
      </c>
      <c r="F1918" s="45">
        <f t="shared" si="979"/>
        <v>0.16666666666666666</v>
      </c>
      <c r="G1918" s="45">
        <f t="shared" si="979"/>
        <v>0</v>
      </c>
      <c r="H1918" s="45">
        <f t="shared" si="979"/>
        <v>0.14285714285714285</v>
      </c>
      <c r="I1918" s="45">
        <f t="shared" si="979"/>
        <v>-0.125</v>
      </c>
      <c r="J1918" s="45">
        <f t="shared" si="979"/>
        <v>0</v>
      </c>
      <c r="K1918" s="45">
        <f t="shared" si="979"/>
        <v>0.23529411764705882</v>
      </c>
      <c r="L1918" s="45">
        <f t="shared" si="979"/>
        <v>0.15789473684210525</v>
      </c>
      <c r="M1918" s="45">
        <f t="shared" si="979"/>
        <v>0.19047619047619047</v>
      </c>
      <c r="N1918" s="45">
        <f t="shared" si="979"/>
        <v>-3.7037037037037035E-2</v>
      </c>
      <c r="O1918" s="45">
        <f t="shared" si="979"/>
        <v>-0.11764705882352941</v>
      </c>
      <c r="P1918" s="45">
        <f t="shared" si="979"/>
        <v>0.12</v>
      </c>
      <c r="Q1918" s="45">
        <f t="shared" si="979"/>
        <v>-5.2631578947368418E-2</v>
      </c>
      <c r="R1918" s="45">
        <f t="shared" si="979"/>
        <v>0.16666666666666666</v>
      </c>
      <c r="S1918" s="45">
        <f t="shared" si="979"/>
        <v>4.5454545454545456E-2</v>
      </c>
      <c r="T1918" s="96">
        <f t="shared" si="979"/>
        <v>7.407407407407407E-2</v>
      </c>
      <c r="U1918" s="44">
        <f t="shared" si="980"/>
        <v>6.6668157007249443E-2</v>
      </c>
    </row>
    <row r="1919" spans="1:21" ht="18" thickBot="1" x14ac:dyDescent="0.25">
      <c r="A1919" s="78">
        <v>4</v>
      </c>
      <c r="B1919" s="93" t="s">
        <v>42</v>
      </c>
      <c r="C1919" s="45">
        <f t="shared" si="979"/>
        <v>0.16666666666666666</v>
      </c>
      <c r="D1919" s="45">
        <f t="shared" si="979"/>
        <v>0.15789473684210525</v>
      </c>
      <c r="E1919" s="45">
        <f t="shared" si="979"/>
        <v>-5.2631578947368418E-2</v>
      </c>
      <c r="F1919" s="45">
        <f t="shared" si="979"/>
        <v>0.27777777777777779</v>
      </c>
      <c r="G1919" s="45" t="s">
        <v>46</v>
      </c>
      <c r="H1919" s="45">
        <f t="shared" si="979"/>
        <v>0.16666666666666666</v>
      </c>
      <c r="I1919" s="45">
        <f t="shared" si="979"/>
        <v>8.3333333333333329E-2</v>
      </c>
      <c r="J1919" s="45">
        <f t="shared" si="979"/>
        <v>5.5555555555555552E-2</v>
      </c>
      <c r="K1919" s="45">
        <f t="shared" si="979"/>
        <v>5.5555555555555552E-2</v>
      </c>
      <c r="L1919" s="45">
        <f t="shared" si="979"/>
        <v>-7.6923076923076927E-2</v>
      </c>
      <c r="M1919" s="45">
        <f t="shared" si="979"/>
        <v>0.3125</v>
      </c>
      <c r="N1919" s="45">
        <f t="shared" si="979"/>
        <v>5.8823529411764705E-2</v>
      </c>
      <c r="O1919" s="45">
        <f t="shared" si="979"/>
        <v>0</v>
      </c>
      <c r="P1919" s="45">
        <f t="shared" si="979"/>
        <v>5.2631578947368418E-2</v>
      </c>
      <c r="Q1919" s="45">
        <f t="shared" si="979"/>
        <v>0</v>
      </c>
      <c r="R1919" s="45">
        <f t="shared" si="979"/>
        <v>0</v>
      </c>
      <c r="S1919" s="45">
        <f t="shared" si="979"/>
        <v>0.15</v>
      </c>
      <c r="T1919" s="96">
        <f t="shared" si="979"/>
        <v>-9.5238095238095233E-2</v>
      </c>
      <c r="U1919" s="44">
        <f t="shared" si="980"/>
        <v>8.7990671555396791E-2</v>
      </c>
    </row>
    <row r="1920" spans="1:21" ht="18" thickBot="1" x14ac:dyDescent="0.25">
      <c r="A1920" s="78">
        <v>5</v>
      </c>
      <c r="B1920" s="93" t="s">
        <v>42</v>
      </c>
      <c r="C1920" s="45">
        <f t="shared" si="979"/>
        <v>5.8823529411764705E-2</v>
      </c>
      <c r="D1920" s="45">
        <f t="shared" si="979"/>
        <v>0.2</v>
      </c>
      <c r="E1920" s="45">
        <f t="shared" si="979"/>
        <v>0.125</v>
      </c>
      <c r="F1920" s="45">
        <f t="shared" si="979"/>
        <v>0.15</v>
      </c>
      <c r="G1920" s="45">
        <f t="shared" si="979"/>
        <v>0.15384615384615385</v>
      </c>
      <c r="H1920" s="45" t="s">
        <v>46</v>
      </c>
      <c r="I1920" s="45">
        <f t="shared" si="979"/>
        <v>-0.13333333333333333</v>
      </c>
      <c r="J1920" s="45">
        <f t="shared" si="979"/>
        <v>9.0909090909090912E-2</v>
      </c>
      <c r="K1920" s="45">
        <f t="shared" si="979"/>
        <v>0.11764705882352941</v>
      </c>
      <c r="L1920" s="45">
        <f t="shared" si="979"/>
        <v>0</v>
      </c>
      <c r="M1920" s="45">
        <f t="shared" si="979"/>
        <v>0.14285714285714285</v>
      </c>
      <c r="N1920" s="45">
        <f t="shared" si="979"/>
        <v>9.0909090909090912E-2</v>
      </c>
      <c r="O1920" s="45">
        <f t="shared" si="979"/>
        <v>-0.125</v>
      </c>
      <c r="P1920" s="45">
        <f t="shared" si="979"/>
        <v>0.14285714285714285</v>
      </c>
      <c r="Q1920" s="45">
        <f t="shared" si="979"/>
        <v>5.5555555555555552E-2</v>
      </c>
      <c r="R1920" s="45">
        <f t="shared" si="979"/>
        <v>4.5454545454545456E-2</v>
      </c>
      <c r="S1920" s="45">
        <f t="shared" si="979"/>
        <v>0.1</v>
      </c>
      <c r="T1920" s="96">
        <f t="shared" si="979"/>
        <v>-0.11764705882352941</v>
      </c>
      <c r="U1920" s="44">
        <f t="shared" si="980"/>
        <v>7.5970373580667716E-2</v>
      </c>
    </row>
    <row r="1921" spans="1:21" ht="18" thickBot="1" x14ac:dyDescent="0.25">
      <c r="A1921" s="78">
        <v>6</v>
      </c>
      <c r="B1921" s="93" t="s">
        <v>42</v>
      </c>
      <c r="C1921" s="45">
        <f t="shared" si="979"/>
        <v>0.15789473684210525</v>
      </c>
      <c r="D1921" s="45">
        <f t="shared" si="979"/>
        <v>-0.125</v>
      </c>
      <c r="E1921" s="45" t="s">
        <v>46</v>
      </c>
      <c r="F1921" s="45">
        <f t="shared" si="979"/>
        <v>0.2857142857142857</v>
      </c>
      <c r="G1921" s="45">
        <f t="shared" si="979"/>
        <v>0</v>
      </c>
      <c r="H1921" s="45">
        <f t="shared" si="979"/>
        <v>9.0909090909090912E-2</v>
      </c>
      <c r="I1921" s="45" t="s">
        <v>46</v>
      </c>
      <c r="J1921" s="45">
        <f t="shared" si="979"/>
        <v>0.11764705882352941</v>
      </c>
      <c r="K1921" s="45" t="s">
        <v>46</v>
      </c>
      <c r="L1921" s="45">
        <f t="shared" si="979"/>
        <v>0</v>
      </c>
      <c r="M1921" s="45">
        <f t="shared" si="979"/>
        <v>5.8823529411764705E-2</v>
      </c>
      <c r="N1921" s="45">
        <f t="shared" si="979"/>
        <v>8.3333333333333329E-2</v>
      </c>
      <c r="O1921" s="45">
        <f t="shared" si="979"/>
        <v>-0.2</v>
      </c>
      <c r="P1921" s="45">
        <f t="shared" si="979"/>
        <v>0.22222222222222221</v>
      </c>
      <c r="Q1921" s="45">
        <f t="shared" si="979"/>
        <v>8.3333333333333329E-2</v>
      </c>
      <c r="R1921" s="45">
        <f t="shared" si="979"/>
        <v>0.11764705882352941</v>
      </c>
      <c r="S1921" s="45">
        <f t="shared" si="979"/>
        <v>9.5238095238095233E-2</v>
      </c>
      <c r="T1921" s="96">
        <f t="shared" si="979"/>
        <v>0.27777777777777779</v>
      </c>
      <c r="U1921" s="44">
        <f t="shared" si="980"/>
        <v>7.0554481760806392E-2</v>
      </c>
    </row>
    <row r="1922" spans="1:21" ht="18" thickBot="1" x14ac:dyDescent="0.25">
      <c r="A1922" s="78">
        <v>7</v>
      </c>
      <c r="B1922" s="93" t="s">
        <v>42</v>
      </c>
      <c r="C1922" s="45">
        <f t="shared" si="979"/>
        <v>7.1428571428571425E-2</v>
      </c>
      <c r="D1922" s="45">
        <f t="shared" si="979"/>
        <v>0.125</v>
      </c>
      <c r="E1922" s="45">
        <f t="shared" si="979"/>
        <v>0.1111111111111111</v>
      </c>
      <c r="F1922" s="45" t="s">
        <v>46</v>
      </c>
      <c r="G1922" s="45">
        <f t="shared" si="979"/>
        <v>0.15</v>
      </c>
      <c r="H1922" s="45">
        <f t="shared" si="979"/>
        <v>5.8823529411764705E-2</v>
      </c>
      <c r="I1922" s="45" t="s">
        <v>46</v>
      </c>
      <c r="J1922" s="45" t="s">
        <v>46</v>
      </c>
      <c r="K1922" s="45">
        <f t="shared" si="979"/>
        <v>0.13333333333333333</v>
      </c>
      <c r="L1922" s="45" t="s">
        <v>46</v>
      </c>
      <c r="M1922" s="45">
        <f t="shared" si="979"/>
        <v>-6.6666666666666666E-2</v>
      </c>
      <c r="N1922" s="45">
        <f t="shared" si="979"/>
        <v>6.25E-2</v>
      </c>
      <c r="O1922" s="45">
        <f t="shared" si="979"/>
        <v>0</v>
      </c>
      <c r="P1922" s="45">
        <f t="shared" si="979"/>
        <v>8.3333333333333329E-2</v>
      </c>
      <c r="Q1922" s="45">
        <f t="shared" si="979"/>
        <v>0.14285714285714285</v>
      </c>
      <c r="R1922" s="45">
        <f t="shared" si="979"/>
        <v>0.13636363636363635</v>
      </c>
      <c r="S1922" s="45">
        <f t="shared" si="979"/>
        <v>0</v>
      </c>
      <c r="T1922" s="96">
        <f t="shared" si="979"/>
        <v>0.15789473684210525</v>
      </c>
      <c r="U1922" s="44">
        <f t="shared" si="980"/>
        <v>7.7544922397863578E-2</v>
      </c>
    </row>
    <row r="1923" spans="1:21" ht="18" thickBot="1" x14ac:dyDescent="0.25">
      <c r="A1923" s="78">
        <v>8</v>
      </c>
      <c r="B1923" s="93" t="s">
        <v>42</v>
      </c>
      <c r="C1923" s="45">
        <f t="shared" si="979"/>
        <v>0</v>
      </c>
      <c r="D1923" s="45">
        <f t="shared" si="979"/>
        <v>7.6923076923076927E-2</v>
      </c>
      <c r="E1923" s="45">
        <f t="shared" si="979"/>
        <v>7.1428571428571425E-2</v>
      </c>
      <c r="F1923" s="45">
        <f t="shared" si="979"/>
        <v>6.25E-2</v>
      </c>
      <c r="G1923" s="45" t="s">
        <v>46</v>
      </c>
      <c r="H1923" s="45">
        <f t="shared" si="979"/>
        <v>0.11764705882352941</v>
      </c>
      <c r="I1923" s="45">
        <f t="shared" si="979"/>
        <v>0.125</v>
      </c>
      <c r="J1923" s="45" t="s">
        <v>46</v>
      </c>
      <c r="K1923" s="45" t="s">
        <v>46</v>
      </c>
      <c r="L1923" s="45">
        <f t="shared" si="979"/>
        <v>7.6923076923076927E-2</v>
      </c>
      <c r="M1923" s="45" t="s">
        <v>46</v>
      </c>
      <c r="N1923" s="45">
        <f t="shared" si="979"/>
        <v>0.125</v>
      </c>
      <c r="O1923" s="45">
        <f t="shared" si="979"/>
        <v>0.13333333333333333</v>
      </c>
      <c r="P1923" s="45">
        <f t="shared" si="979"/>
        <v>0</v>
      </c>
      <c r="Q1923" s="45">
        <f t="shared" si="979"/>
        <v>9.0909090909090912E-2</v>
      </c>
      <c r="R1923" s="45">
        <f t="shared" si="979"/>
        <v>0.33333333333333331</v>
      </c>
      <c r="S1923" s="45">
        <f t="shared" si="979"/>
        <v>5.2631578947368418E-2</v>
      </c>
      <c r="T1923" s="96">
        <f t="shared" si="979"/>
        <v>0.4</v>
      </c>
      <c r="U1923" s="44">
        <f t="shared" si="980"/>
        <v>9.7356086201644654E-2</v>
      </c>
    </row>
    <row r="1924" spans="1:21" ht="18" thickBot="1" x14ac:dyDescent="0.25">
      <c r="A1924" s="78">
        <v>9</v>
      </c>
      <c r="B1924" s="93" t="s">
        <v>42</v>
      </c>
      <c r="C1924" s="45" t="s">
        <v>46</v>
      </c>
      <c r="D1924" s="45">
        <f t="shared" si="979"/>
        <v>0</v>
      </c>
      <c r="E1924" s="45">
        <f t="shared" si="979"/>
        <v>0</v>
      </c>
      <c r="F1924" s="45">
        <f t="shared" si="979"/>
        <v>-7.6923076923076927E-2</v>
      </c>
      <c r="G1924" s="45">
        <f t="shared" si="979"/>
        <v>6.6666666666666666E-2</v>
      </c>
      <c r="H1924" s="45" t="s">
        <v>46</v>
      </c>
      <c r="I1924" s="45">
        <f t="shared" si="979"/>
        <v>0</v>
      </c>
      <c r="J1924" s="45">
        <f t="shared" si="979"/>
        <v>0.14285714285714285</v>
      </c>
      <c r="K1924" s="45" t="s">
        <v>46</v>
      </c>
      <c r="L1924" s="45" t="s">
        <v>46</v>
      </c>
      <c r="M1924" s="45">
        <f t="shared" si="979"/>
        <v>-8.3333333333333329E-2</v>
      </c>
      <c r="N1924" s="45" t="s">
        <v>46</v>
      </c>
      <c r="O1924" s="45">
        <f t="shared" si="979"/>
        <v>0</v>
      </c>
      <c r="P1924" s="45">
        <f t="shared" si="979"/>
        <v>0.15384615384615385</v>
      </c>
      <c r="Q1924" s="45">
        <f t="shared" si="979"/>
        <v>0.54545454545454541</v>
      </c>
      <c r="R1924" s="45">
        <f t="shared" si="979"/>
        <v>0.1</v>
      </c>
      <c r="S1924" s="45">
        <f t="shared" si="979"/>
        <v>0.125</v>
      </c>
      <c r="T1924" s="96">
        <f t="shared" si="979"/>
        <v>0.1111111111111111</v>
      </c>
      <c r="U1924" s="44">
        <f t="shared" si="980"/>
        <v>8.1130674880674866E-2</v>
      </c>
    </row>
    <row r="1925" spans="1:21" ht="18" thickBot="1" x14ac:dyDescent="0.25">
      <c r="A1925" s="78">
        <v>10</v>
      </c>
      <c r="B1925" s="93" t="s">
        <v>42</v>
      </c>
      <c r="C1925" s="45" t="s">
        <v>46</v>
      </c>
      <c r="D1925" s="45" t="s">
        <v>46</v>
      </c>
      <c r="E1925" s="45">
        <f t="shared" si="979"/>
        <v>8.3333333333333329E-2</v>
      </c>
      <c r="F1925" s="45">
        <f t="shared" si="979"/>
        <v>8.3333333333333329E-2</v>
      </c>
      <c r="G1925" s="45">
        <f t="shared" si="979"/>
        <v>7.1428571428571425E-2</v>
      </c>
      <c r="H1925" s="45">
        <f t="shared" si="979"/>
        <v>7.1428571428571425E-2</v>
      </c>
      <c r="I1925" s="45" t="s">
        <v>46</v>
      </c>
      <c r="J1925" s="45">
        <f t="shared" si="979"/>
        <v>6.6666666666666666E-2</v>
      </c>
      <c r="K1925" s="45" t="s">
        <v>46</v>
      </c>
      <c r="L1925" s="45" t="s">
        <v>46</v>
      </c>
      <c r="M1925" s="45" t="s">
        <v>46</v>
      </c>
      <c r="N1925" s="45">
        <f t="shared" si="979"/>
        <v>7.6923076923076927E-2</v>
      </c>
      <c r="O1925" s="45">
        <f t="shared" si="979"/>
        <v>0</v>
      </c>
      <c r="P1925" s="45">
        <f t="shared" si="979"/>
        <v>0.21428571428571427</v>
      </c>
      <c r="Q1925" s="45">
        <f t="shared" si="979"/>
        <v>9.0909090909090912E-2</v>
      </c>
      <c r="R1925" s="45">
        <f t="shared" si="979"/>
        <v>0</v>
      </c>
      <c r="S1925" s="45">
        <f t="shared" si="979"/>
        <v>0.22222222222222221</v>
      </c>
      <c r="T1925" s="96">
        <f t="shared" si="979"/>
        <v>0</v>
      </c>
      <c r="U1925" s="44">
        <f t="shared" si="980"/>
        <v>8.9139143684598229E-2</v>
      </c>
    </row>
    <row r="1926" spans="1:21" ht="18" thickBot="1" x14ac:dyDescent="0.25">
      <c r="A1926" s="78">
        <v>11</v>
      </c>
      <c r="B1926" s="93" t="s">
        <v>42</v>
      </c>
      <c r="C1926" s="45" t="s">
        <v>46</v>
      </c>
      <c r="D1926" s="45" t="s">
        <v>46</v>
      </c>
      <c r="E1926" s="45" t="s">
        <v>46</v>
      </c>
      <c r="F1926" s="45">
        <f t="shared" si="979"/>
        <v>9.0909090909090912E-2</v>
      </c>
      <c r="G1926" s="45">
        <f t="shared" si="979"/>
        <v>0</v>
      </c>
      <c r="H1926" s="45">
        <f t="shared" si="979"/>
        <v>0.23076923076923078</v>
      </c>
      <c r="I1926" s="45">
        <f t="shared" si="979"/>
        <v>0</v>
      </c>
      <c r="J1926" s="45" t="s">
        <v>46</v>
      </c>
      <c r="K1926" s="45">
        <f t="shared" si="979"/>
        <v>7.1428571428571425E-2</v>
      </c>
      <c r="L1926" s="45" t="s">
        <v>46</v>
      </c>
      <c r="M1926" s="45" t="s">
        <v>46</v>
      </c>
      <c r="N1926" s="45">
        <f t="shared" si="979"/>
        <v>0.25</v>
      </c>
      <c r="O1926" s="45">
        <f t="shared" si="979"/>
        <v>0</v>
      </c>
      <c r="P1926" s="45">
        <f t="shared" si="979"/>
        <v>0</v>
      </c>
      <c r="Q1926" s="45">
        <f t="shared" si="979"/>
        <v>0</v>
      </c>
      <c r="R1926" s="45">
        <f t="shared" si="979"/>
        <v>0.1</v>
      </c>
      <c r="S1926" s="45">
        <f t="shared" si="979"/>
        <v>0</v>
      </c>
      <c r="T1926" s="96">
        <f t="shared" si="979"/>
        <v>0.14285714285714285</v>
      </c>
      <c r="U1926" s="44">
        <f t="shared" si="980"/>
        <v>6.7555172100626643E-2</v>
      </c>
    </row>
    <row r="1927" spans="1:21" ht="18" thickBot="1" x14ac:dyDescent="0.25">
      <c r="A1927" s="78">
        <v>12</v>
      </c>
      <c r="B1927" s="93" t="s">
        <v>42</v>
      </c>
      <c r="C1927" s="45" t="s">
        <v>46</v>
      </c>
      <c r="D1927" s="45" t="s">
        <v>46</v>
      </c>
      <c r="E1927" s="79" t="s">
        <v>12</v>
      </c>
      <c r="F1927" s="79" t="s">
        <v>12</v>
      </c>
      <c r="G1927" s="79" t="s">
        <v>12</v>
      </c>
      <c r="H1927" s="45" t="s">
        <v>46</v>
      </c>
      <c r="I1927" s="45" t="s">
        <v>46</v>
      </c>
      <c r="J1927" s="45" t="s">
        <v>46</v>
      </c>
      <c r="K1927" s="79" t="s">
        <v>12</v>
      </c>
      <c r="L1927" s="45" t="s">
        <v>46</v>
      </c>
      <c r="M1927" s="45" t="s">
        <v>46</v>
      </c>
      <c r="N1927" s="45">
        <f t="shared" si="979"/>
        <v>1</v>
      </c>
      <c r="O1927" s="45">
        <f t="shared" si="979"/>
        <v>0.66666666666666663</v>
      </c>
      <c r="P1927" s="45">
        <f t="shared" si="979"/>
        <v>1</v>
      </c>
      <c r="Q1927" s="45">
        <f t="shared" si="979"/>
        <v>1</v>
      </c>
      <c r="R1927" s="45">
        <f t="shared" si="979"/>
        <v>1</v>
      </c>
      <c r="S1927" s="45">
        <f t="shared" si="979"/>
        <v>0</v>
      </c>
      <c r="T1927" s="96">
        <f t="shared" si="979"/>
        <v>-0.2</v>
      </c>
      <c r="U1927" s="44">
        <f t="shared" si="980"/>
        <v>0.77777777777777768</v>
      </c>
    </row>
    <row r="1928" spans="1:21" ht="18" thickBot="1" x14ac:dyDescent="0.25">
      <c r="A1928" s="47" t="s">
        <v>47</v>
      </c>
      <c r="B1928" s="48" t="s">
        <v>57</v>
      </c>
      <c r="C1928" s="75" t="s">
        <v>46</v>
      </c>
      <c r="D1928" s="75" t="s">
        <v>46</v>
      </c>
      <c r="E1928" s="75" t="s">
        <v>46</v>
      </c>
      <c r="F1928" s="49">
        <f t="shared" ref="F1928:T1928" si="981">(B1868-F1872)/B1868</f>
        <v>0.10526315789473684</v>
      </c>
      <c r="G1928" s="49">
        <f t="shared" si="981"/>
        <v>0.54166666666666663</v>
      </c>
      <c r="H1928" s="49" t="s">
        <v>46</v>
      </c>
      <c r="I1928" s="49">
        <f t="shared" si="981"/>
        <v>0.10526315789473684</v>
      </c>
      <c r="J1928" s="49">
        <f t="shared" si="981"/>
        <v>0.375</v>
      </c>
      <c r="K1928" s="49">
        <f t="shared" si="981"/>
        <v>0.11764705882352941</v>
      </c>
      <c r="L1928" s="49">
        <f t="shared" si="981"/>
        <v>0.15</v>
      </c>
      <c r="M1928" s="49">
        <f t="shared" si="981"/>
        <v>0.14285714285714285</v>
      </c>
      <c r="N1928" s="49">
        <f t="shared" si="981"/>
        <v>0.44444444444444442</v>
      </c>
      <c r="O1928" s="49">
        <f t="shared" si="981"/>
        <v>0.1</v>
      </c>
      <c r="P1928" s="49">
        <f t="shared" si="981"/>
        <v>0.25</v>
      </c>
      <c r="Q1928" s="49">
        <f t="shared" si="981"/>
        <v>-0.13333333333333333</v>
      </c>
      <c r="R1928" s="49">
        <f t="shared" si="981"/>
        <v>0.19230769230769232</v>
      </c>
      <c r="S1928" s="49">
        <f t="shared" si="981"/>
        <v>0.1</v>
      </c>
      <c r="T1928" s="96">
        <f t="shared" si="981"/>
        <v>0.34482758620689657</v>
      </c>
      <c r="U1928" s="44">
        <f t="shared" si="980"/>
        <v>0.19162430673504741</v>
      </c>
    </row>
    <row r="1929" spans="1:21" ht="35" thickBot="1" x14ac:dyDescent="0.25">
      <c r="A1929" s="47" t="s">
        <v>48</v>
      </c>
      <c r="B1929" s="48"/>
      <c r="C1929" s="49"/>
      <c r="D1929" s="49"/>
      <c r="E1929" s="49"/>
      <c r="F1929" s="49"/>
      <c r="G1929" s="49"/>
      <c r="H1929" s="49"/>
      <c r="I1929" s="49"/>
      <c r="J1929" s="49">
        <f t="shared" ref="J1929:T1929" si="982">AVERAGE(F1928:J1928)</f>
        <v>0.2817982456140351</v>
      </c>
      <c r="K1929" s="49">
        <f t="shared" si="982"/>
        <v>0.28489422084623323</v>
      </c>
      <c r="L1929" s="49">
        <f t="shared" si="982"/>
        <v>0.18697755417956657</v>
      </c>
      <c r="M1929" s="49">
        <f t="shared" si="982"/>
        <v>0.17815347191508182</v>
      </c>
      <c r="N1929" s="49">
        <f t="shared" si="982"/>
        <v>0.24598972922502335</v>
      </c>
      <c r="O1929" s="49">
        <f t="shared" si="982"/>
        <v>0.19098972922502333</v>
      </c>
      <c r="P1929" s="49">
        <f t="shared" si="982"/>
        <v>0.21746031746031744</v>
      </c>
      <c r="Q1929" s="49">
        <f t="shared" si="982"/>
        <v>0.16079365079365077</v>
      </c>
      <c r="R1929" s="49">
        <f t="shared" si="982"/>
        <v>0.17068376068376068</v>
      </c>
      <c r="S1929" s="49">
        <f t="shared" si="982"/>
        <v>0.10179487179487179</v>
      </c>
      <c r="T1929" s="96">
        <f t="shared" si="982"/>
        <v>0.15076038903625111</v>
      </c>
      <c r="U1929" s="44">
        <f t="shared" si="980"/>
        <v>0.2019535551737564</v>
      </c>
    </row>
    <row r="1930" spans="1:21" ht="18" thickBot="1" x14ac:dyDescent="0.25">
      <c r="A1930" s="47" t="s">
        <v>54</v>
      </c>
      <c r="B1930" s="48" t="s">
        <v>57</v>
      </c>
      <c r="C1930" s="75" t="s">
        <v>46</v>
      </c>
      <c r="D1930" s="75" t="s">
        <v>46</v>
      </c>
      <c r="E1930" s="75" t="s">
        <v>46</v>
      </c>
      <c r="F1930" s="75" t="s">
        <v>46</v>
      </c>
      <c r="G1930" s="79" t="s">
        <v>12</v>
      </c>
      <c r="H1930" s="52" t="s">
        <v>46</v>
      </c>
      <c r="I1930" s="52" t="s">
        <v>46</v>
      </c>
      <c r="J1930" s="52" t="s">
        <v>46</v>
      </c>
      <c r="K1930" s="79" t="s">
        <v>12</v>
      </c>
      <c r="L1930" s="52" t="s">
        <v>46</v>
      </c>
      <c r="M1930" s="52" t="s">
        <v>46</v>
      </c>
      <c r="N1930" s="52" t="s">
        <v>46</v>
      </c>
      <c r="O1930" s="52" t="s">
        <v>46</v>
      </c>
      <c r="P1930" s="52">
        <f t="shared" ref="P1930:T1930" si="983">(K1874-P1879)/K1874</f>
        <v>1</v>
      </c>
      <c r="Q1930" s="52" t="s">
        <v>46</v>
      </c>
      <c r="R1930" s="52">
        <f t="shared" si="983"/>
        <v>1</v>
      </c>
      <c r="S1930" s="52">
        <f t="shared" si="983"/>
        <v>0.4</v>
      </c>
      <c r="T1930" s="107">
        <f t="shared" si="983"/>
        <v>0.45454545454545453</v>
      </c>
      <c r="U1930" s="44">
        <f t="shared" si="980"/>
        <v>0.79999999999999993</v>
      </c>
    </row>
    <row r="1931" spans="1:21" ht="35" thickBot="1" x14ac:dyDescent="0.25">
      <c r="A1931" s="51" t="s">
        <v>50</v>
      </c>
      <c r="B1931" s="52"/>
      <c r="C1931" s="52"/>
      <c r="D1931" s="52"/>
      <c r="E1931" s="52"/>
      <c r="F1931" s="52"/>
      <c r="G1931" s="52"/>
      <c r="H1931" s="52"/>
      <c r="I1931" s="52"/>
      <c r="J1931" s="49"/>
      <c r="K1931" s="49" t="e">
        <f t="shared" ref="K1931:T1931" si="984">AVERAGE(G1930:K1930)</f>
        <v>#DIV/0!</v>
      </c>
      <c r="L1931" s="49" t="e">
        <f t="shared" si="984"/>
        <v>#DIV/0!</v>
      </c>
      <c r="M1931" s="49" t="e">
        <f t="shared" si="984"/>
        <v>#DIV/0!</v>
      </c>
      <c r="N1931" s="49" t="e">
        <f t="shared" si="984"/>
        <v>#DIV/0!</v>
      </c>
      <c r="O1931" s="49" t="e">
        <f t="shared" si="984"/>
        <v>#DIV/0!</v>
      </c>
      <c r="P1931" s="49">
        <f>AVERAGE(L1930:P1930)</f>
        <v>1</v>
      </c>
      <c r="Q1931" s="49">
        <f t="shared" si="984"/>
        <v>1</v>
      </c>
      <c r="R1931" s="49">
        <f t="shared" si="984"/>
        <v>1</v>
      </c>
      <c r="S1931" s="49">
        <f t="shared" si="984"/>
        <v>0.79999999999999993</v>
      </c>
      <c r="T1931" s="96">
        <f t="shared" si="984"/>
        <v>0.71363636363636362</v>
      </c>
      <c r="U1931" s="44">
        <f t="shared" si="980"/>
        <v>0.95</v>
      </c>
    </row>
    <row r="1933" spans="1:21" ht="16" x14ac:dyDescent="0.2">
      <c r="A1933" s="140" t="s">
        <v>170</v>
      </c>
      <c r="B1933" s="141"/>
      <c r="C1933" s="141"/>
      <c r="D1933" s="141"/>
      <c r="E1933" s="141"/>
      <c r="F1933" s="141"/>
      <c r="G1933" s="141"/>
      <c r="H1933" s="141"/>
      <c r="I1933" s="141"/>
      <c r="J1933" s="141"/>
      <c r="K1933" s="141"/>
      <c r="L1933" s="141"/>
      <c r="M1933" s="142"/>
    </row>
    <row r="1934" spans="1:21" ht="17" thickBot="1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</row>
    <row r="1935" spans="1:21" ht="18" thickBot="1" x14ac:dyDescent="0.25">
      <c r="A1935" s="54"/>
      <c r="B1935" s="54" t="s">
        <v>0</v>
      </c>
      <c r="C1935" s="54" t="s">
        <v>1</v>
      </c>
      <c r="D1935" s="54" t="s">
        <v>2</v>
      </c>
      <c r="E1935" s="54" t="s">
        <v>3</v>
      </c>
      <c r="F1935" s="54" t="s">
        <v>4</v>
      </c>
      <c r="G1935" s="54" t="s">
        <v>5</v>
      </c>
      <c r="H1935" s="54" t="s">
        <v>6</v>
      </c>
      <c r="I1935" s="54" t="s">
        <v>7</v>
      </c>
      <c r="J1935" s="54" t="s">
        <v>8</v>
      </c>
      <c r="K1935" s="54" t="s">
        <v>9</v>
      </c>
      <c r="L1935" s="54" t="s">
        <v>10</v>
      </c>
      <c r="M1935" s="54" t="s">
        <v>66</v>
      </c>
      <c r="N1935" s="54" t="s">
        <v>75</v>
      </c>
      <c r="O1935" s="54" t="s">
        <v>76</v>
      </c>
      <c r="P1935" s="54" t="s">
        <v>77</v>
      </c>
      <c r="Q1935" s="54" t="s">
        <v>78</v>
      </c>
      <c r="R1935" s="54" t="s">
        <v>79</v>
      </c>
      <c r="S1935" s="54" t="s">
        <v>81</v>
      </c>
      <c r="T1935" s="54" t="s">
        <v>87</v>
      </c>
    </row>
    <row r="1936" spans="1:21" ht="18" thickBot="1" x14ac:dyDescent="0.25">
      <c r="A1936" s="38" t="s">
        <v>11</v>
      </c>
      <c r="B1936" s="156">
        <v>34</v>
      </c>
      <c r="C1936" s="156">
        <v>32</v>
      </c>
      <c r="D1936" s="156">
        <v>51</v>
      </c>
      <c r="E1936" s="156">
        <v>55</v>
      </c>
      <c r="F1936" s="156">
        <v>58</v>
      </c>
      <c r="G1936" s="156">
        <v>45</v>
      </c>
      <c r="H1936" s="156">
        <v>43</v>
      </c>
      <c r="I1936" s="156">
        <v>35</v>
      </c>
      <c r="J1936" s="156">
        <v>53</v>
      </c>
      <c r="K1936" s="156">
        <v>57</v>
      </c>
      <c r="L1936" s="156">
        <v>45</v>
      </c>
      <c r="M1936" s="156">
        <v>38</v>
      </c>
      <c r="N1936" s="156">
        <v>55</v>
      </c>
      <c r="O1936" s="156">
        <v>39</v>
      </c>
      <c r="P1936" s="156">
        <v>35</v>
      </c>
      <c r="Q1936" s="156">
        <v>33</v>
      </c>
      <c r="R1936" s="156">
        <v>44</v>
      </c>
      <c r="S1936" s="156">
        <v>27</v>
      </c>
      <c r="T1936" s="185">
        <v>33</v>
      </c>
    </row>
    <row r="1937" spans="1:20" ht="17" thickBot="1" x14ac:dyDescent="0.25">
      <c r="A1937" s="38">
        <v>1</v>
      </c>
      <c r="B1937" s="123">
        <v>33</v>
      </c>
      <c r="C1937" s="123">
        <v>42</v>
      </c>
      <c r="D1937" s="123">
        <v>48</v>
      </c>
      <c r="E1937" s="123">
        <v>56</v>
      </c>
      <c r="F1937" s="156">
        <v>53</v>
      </c>
      <c r="G1937" s="156">
        <v>54</v>
      </c>
      <c r="H1937" s="156">
        <v>40</v>
      </c>
      <c r="I1937" s="156">
        <v>39</v>
      </c>
      <c r="J1937" s="156">
        <v>37</v>
      </c>
      <c r="K1937" s="156">
        <v>48</v>
      </c>
      <c r="L1937" s="156">
        <v>58</v>
      </c>
      <c r="M1937" s="156">
        <v>46</v>
      </c>
      <c r="N1937" s="187">
        <v>35</v>
      </c>
      <c r="O1937" s="187">
        <v>46</v>
      </c>
      <c r="P1937" s="187">
        <v>35</v>
      </c>
      <c r="Q1937" s="187">
        <v>34</v>
      </c>
      <c r="R1937" s="187">
        <v>32</v>
      </c>
      <c r="S1937" s="187">
        <v>42</v>
      </c>
      <c r="T1937" s="195">
        <v>27</v>
      </c>
    </row>
    <row r="1938" spans="1:20" ht="17" thickBot="1" x14ac:dyDescent="0.25">
      <c r="A1938" s="38">
        <v>2</v>
      </c>
      <c r="B1938" s="123">
        <v>33</v>
      </c>
      <c r="C1938" s="123">
        <v>37</v>
      </c>
      <c r="D1938" s="123">
        <v>36</v>
      </c>
      <c r="E1938" s="123">
        <v>35</v>
      </c>
      <c r="F1938" s="156">
        <v>49</v>
      </c>
      <c r="G1938" s="156">
        <v>42</v>
      </c>
      <c r="H1938" s="156">
        <v>48</v>
      </c>
      <c r="I1938" s="156">
        <v>32</v>
      </c>
      <c r="J1938" s="156">
        <v>35</v>
      </c>
      <c r="K1938" s="156">
        <v>35</v>
      </c>
      <c r="L1938" s="156">
        <v>45</v>
      </c>
      <c r="M1938" s="156">
        <v>55</v>
      </c>
      <c r="N1938" s="187">
        <v>42</v>
      </c>
      <c r="O1938" s="187">
        <v>33</v>
      </c>
      <c r="P1938" s="187">
        <v>32</v>
      </c>
      <c r="Q1938" s="187">
        <v>32</v>
      </c>
      <c r="R1938" s="187">
        <v>29</v>
      </c>
      <c r="S1938" s="187">
        <v>29</v>
      </c>
      <c r="T1938" s="195">
        <v>36</v>
      </c>
    </row>
    <row r="1939" spans="1:20" ht="17" thickBot="1" x14ac:dyDescent="0.25">
      <c r="A1939" s="38">
        <v>3</v>
      </c>
      <c r="B1939" s="123">
        <v>36</v>
      </c>
      <c r="C1939" s="123">
        <v>33</v>
      </c>
      <c r="D1939" s="123">
        <v>37</v>
      </c>
      <c r="E1939" s="123">
        <v>31</v>
      </c>
      <c r="F1939" s="156">
        <v>34</v>
      </c>
      <c r="G1939" s="156">
        <v>43</v>
      </c>
      <c r="H1939" s="156">
        <v>39</v>
      </c>
      <c r="I1939" s="156">
        <v>40</v>
      </c>
      <c r="J1939" s="156">
        <v>32</v>
      </c>
      <c r="K1939" s="156">
        <v>30</v>
      </c>
      <c r="L1939" s="156">
        <v>35</v>
      </c>
      <c r="M1939" s="156">
        <v>40</v>
      </c>
      <c r="N1939" s="187">
        <v>49</v>
      </c>
      <c r="O1939" s="187">
        <v>38</v>
      </c>
      <c r="P1939" s="187">
        <v>21</v>
      </c>
      <c r="Q1939" s="187">
        <v>30</v>
      </c>
      <c r="R1939" s="187">
        <v>31</v>
      </c>
      <c r="S1939" s="187">
        <v>25</v>
      </c>
      <c r="T1939" s="195">
        <v>28</v>
      </c>
    </row>
    <row r="1940" spans="1:20" ht="17" thickBot="1" x14ac:dyDescent="0.25">
      <c r="A1940" s="38">
        <v>4</v>
      </c>
      <c r="B1940" s="123">
        <v>37</v>
      </c>
      <c r="C1940" s="123">
        <v>37</v>
      </c>
      <c r="D1940" s="123">
        <v>30</v>
      </c>
      <c r="E1940" s="123">
        <v>36</v>
      </c>
      <c r="F1940" s="156">
        <v>29</v>
      </c>
      <c r="G1940" s="156">
        <v>28</v>
      </c>
      <c r="H1940" s="156">
        <v>40</v>
      </c>
      <c r="I1940" s="156">
        <v>30</v>
      </c>
      <c r="J1940" s="156">
        <v>37</v>
      </c>
      <c r="K1940" s="156">
        <v>28</v>
      </c>
      <c r="L1940" s="156">
        <v>28</v>
      </c>
      <c r="M1940" s="156">
        <v>26</v>
      </c>
      <c r="N1940" s="187">
        <v>35</v>
      </c>
      <c r="O1940" s="187">
        <v>37</v>
      </c>
      <c r="P1940" s="187">
        <v>30</v>
      </c>
      <c r="Q1940" s="187">
        <v>22</v>
      </c>
      <c r="R1940" s="187">
        <v>28</v>
      </c>
      <c r="S1940" s="187">
        <v>26</v>
      </c>
      <c r="T1940" s="195">
        <v>24</v>
      </c>
    </row>
    <row r="1941" spans="1:20" ht="17" thickBot="1" x14ac:dyDescent="0.25">
      <c r="A1941" s="38">
        <v>5</v>
      </c>
      <c r="B1941" s="123">
        <v>24</v>
      </c>
      <c r="C1941" s="123">
        <v>33</v>
      </c>
      <c r="D1941" s="123">
        <v>36</v>
      </c>
      <c r="E1941" s="123">
        <v>30</v>
      </c>
      <c r="F1941" s="156">
        <v>35</v>
      </c>
      <c r="G1941" s="156">
        <v>26</v>
      </c>
      <c r="H1941" s="156">
        <v>27</v>
      </c>
      <c r="I1941" s="156">
        <v>33</v>
      </c>
      <c r="J1941" s="156">
        <v>30</v>
      </c>
      <c r="K1941" s="156">
        <v>33</v>
      </c>
      <c r="L1941" s="156">
        <v>26</v>
      </c>
      <c r="M1941" s="156">
        <v>30</v>
      </c>
      <c r="N1941" s="187">
        <v>22</v>
      </c>
      <c r="O1941" s="187">
        <v>27</v>
      </c>
      <c r="P1941" s="187">
        <v>27</v>
      </c>
      <c r="Q1941" s="187">
        <v>21</v>
      </c>
      <c r="R1941" s="187">
        <v>18</v>
      </c>
      <c r="S1941" s="187">
        <v>25</v>
      </c>
      <c r="T1941" s="195">
        <v>21</v>
      </c>
    </row>
    <row r="1942" spans="1:20" ht="17" thickBot="1" x14ac:dyDescent="0.25">
      <c r="A1942" s="38">
        <v>6</v>
      </c>
      <c r="B1942" s="123">
        <v>28</v>
      </c>
      <c r="C1942" s="123">
        <v>23</v>
      </c>
      <c r="D1942" s="123">
        <v>27</v>
      </c>
      <c r="E1942" s="123">
        <v>37</v>
      </c>
      <c r="F1942" s="156">
        <v>30</v>
      </c>
      <c r="G1942" s="156">
        <v>34</v>
      </c>
      <c r="H1942" s="156">
        <v>25</v>
      </c>
      <c r="I1942" s="156">
        <v>28</v>
      </c>
      <c r="J1942" s="156">
        <v>31</v>
      </c>
      <c r="K1942" s="156">
        <v>29</v>
      </c>
      <c r="L1942" s="156">
        <v>30</v>
      </c>
      <c r="M1942" s="156">
        <v>24</v>
      </c>
      <c r="N1942" s="187">
        <v>29</v>
      </c>
      <c r="O1942" s="187">
        <v>20</v>
      </c>
      <c r="P1942" s="187">
        <v>22</v>
      </c>
      <c r="Q1942" s="187">
        <v>16</v>
      </c>
      <c r="R1942" s="187">
        <v>20</v>
      </c>
      <c r="S1942" s="187">
        <v>16</v>
      </c>
      <c r="T1942" s="195">
        <v>25</v>
      </c>
    </row>
    <row r="1943" spans="1:20" ht="17" thickBot="1" x14ac:dyDescent="0.25">
      <c r="A1943" s="38">
        <v>7</v>
      </c>
      <c r="B1943" s="123">
        <v>24</v>
      </c>
      <c r="C1943" s="123">
        <v>28</v>
      </c>
      <c r="D1943" s="123">
        <v>22</v>
      </c>
      <c r="E1943" s="123">
        <v>26</v>
      </c>
      <c r="F1943" s="156">
        <v>32</v>
      </c>
      <c r="G1943" s="156">
        <v>27</v>
      </c>
      <c r="H1943" s="156">
        <v>32</v>
      </c>
      <c r="I1943" s="156">
        <v>21</v>
      </c>
      <c r="J1943" s="156">
        <v>26</v>
      </c>
      <c r="K1943" s="156">
        <v>30</v>
      </c>
      <c r="L1943" s="156">
        <v>29</v>
      </c>
      <c r="M1943" s="156">
        <v>28</v>
      </c>
      <c r="N1943" s="187">
        <v>22</v>
      </c>
      <c r="O1943" s="187">
        <v>27</v>
      </c>
      <c r="P1943" s="187">
        <v>20</v>
      </c>
      <c r="Q1943" s="187">
        <v>18</v>
      </c>
      <c r="R1943" s="187">
        <v>16</v>
      </c>
      <c r="S1943" s="187">
        <v>18</v>
      </c>
      <c r="T1943" s="195">
        <v>13</v>
      </c>
    </row>
    <row r="1944" spans="1:20" ht="17" thickBot="1" x14ac:dyDescent="0.25">
      <c r="A1944" s="38">
        <v>8</v>
      </c>
      <c r="B1944" s="123">
        <v>22</v>
      </c>
      <c r="C1944" s="123">
        <v>20</v>
      </c>
      <c r="D1944" s="123">
        <v>27</v>
      </c>
      <c r="E1944" s="123">
        <v>21</v>
      </c>
      <c r="F1944" s="156">
        <v>26</v>
      </c>
      <c r="G1944" s="156">
        <v>30</v>
      </c>
      <c r="H1944" s="156">
        <v>26</v>
      </c>
      <c r="I1944" s="156">
        <v>31</v>
      </c>
      <c r="J1944" s="156">
        <v>19</v>
      </c>
      <c r="K1944" s="156">
        <v>23</v>
      </c>
      <c r="L1944" s="156">
        <v>27</v>
      </c>
      <c r="M1944" s="156">
        <v>27</v>
      </c>
      <c r="N1944" s="187">
        <v>25</v>
      </c>
      <c r="O1944" s="187">
        <v>17</v>
      </c>
      <c r="P1944" s="187">
        <v>22</v>
      </c>
      <c r="Q1944" s="187">
        <v>12</v>
      </c>
      <c r="R1944" s="187">
        <v>17</v>
      </c>
      <c r="S1944" s="187">
        <v>15</v>
      </c>
      <c r="T1944" s="195">
        <v>18</v>
      </c>
    </row>
    <row r="1945" spans="1:20" ht="17" thickBot="1" x14ac:dyDescent="0.25">
      <c r="A1945" s="38">
        <v>9</v>
      </c>
      <c r="B1945" s="123">
        <v>12</v>
      </c>
      <c r="C1945" s="123">
        <v>19</v>
      </c>
      <c r="D1945" s="123">
        <v>21</v>
      </c>
      <c r="E1945" s="123">
        <v>24</v>
      </c>
      <c r="F1945" s="156">
        <v>18</v>
      </c>
      <c r="G1945" s="156">
        <v>19</v>
      </c>
      <c r="H1945" s="156">
        <v>27</v>
      </c>
      <c r="I1945" s="156">
        <v>24</v>
      </c>
      <c r="J1945" s="156">
        <v>26</v>
      </c>
      <c r="K1945" s="156">
        <v>18</v>
      </c>
      <c r="L1945" s="156">
        <v>22</v>
      </c>
      <c r="M1945" s="156">
        <v>24</v>
      </c>
      <c r="N1945" s="187">
        <v>27</v>
      </c>
      <c r="O1945" s="187">
        <v>23</v>
      </c>
      <c r="P1945" s="187">
        <v>12</v>
      </c>
      <c r="Q1945" s="187">
        <v>22</v>
      </c>
      <c r="R1945" s="187">
        <v>9</v>
      </c>
      <c r="S1945" s="187">
        <v>15</v>
      </c>
      <c r="T1945" s="195">
        <v>15</v>
      </c>
    </row>
    <row r="1946" spans="1:20" ht="17" thickBot="1" x14ac:dyDescent="0.25">
      <c r="A1946" s="38">
        <v>10</v>
      </c>
      <c r="B1946" s="123">
        <v>17</v>
      </c>
      <c r="C1946" s="123">
        <v>11</v>
      </c>
      <c r="D1946" s="123">
        <v>20</v>
      </c>
      <c r="E1946" s="123">
        <v>21</v>
      </c>
      <c r="F1946" s="156">
        <v>17</v>
      </c>
      <c r="G1946" s="156">
        <v>18</v>
      </c>
      <c r="H1946" s="156">
        <v>19</v>
      </c>
      <c r="I1946" s="156">
        <v>24</v>
      </c>
      <c r="J1946" s="156">
        <v>22</v>
      </c>
      <c r="K1946" s="156">
        <v>22</v>
      </c>
      <c r="L1946" s="156">
        <v>18</v>
      </c>
      <c r="M1946" s="156">
        <v>17</v>
      </c>
      <c r="N1946" s="187">
        <v>23</v>
      </c>
      <c r="O1946" s="187">
        <v>25</v>
      </c>
      <c r="P1946" s="187">
        <v>21</v>
      </c>
      <c r="Q1946" s="187">
        <v>11</v>
      </c>
      <c r="R1946" s="187">
        <v>21</v>
      </c>
      <c r="S1946" s="187">
        <v>9</v>
      </c>
      <c r="T1946" s="195">
        <v>9</v>
      </c>
    </row>
    <row r="1947" spans="1:20" ht="17" thickBot="1" x14ac:dyDescent="0.25">
      <c r="A1947" s="38">
        <v>11</v>
      </c>
      <c r="B1947" s="123">
        <v>10</v>
      </c>
      <c r="C1947" s="123">
        <v>18</v>
      </c>
      <c r="D1947" s="123">
        <v>10</v>
      </c>
      <c r="E1947" s="123">
        <v>16</v>
      </c>
      <c r="F1947" s="156">
        <v>21</v>
      </c>
      <c r="G1947" s="156">
        <v>16</v>
      </c>
      <c r="H1947" s="156">
        <v>13</v>
      </c>
      <c r="I1947" s="156">
        <v>17</v>
      </c>
      <c r="J1947" s="156">
        <v>18</v>
      </c>
      <c r="K1947" s="156">
        <v>16</v>
      </c>
      <c r="L1947" s="156">
        <v>16</v>
      </c>
      <c r="M1947" s="156">
        <v>12</v>
      </c>
      <c r="N1947" s="187">
        <v>16</v>
      </c>
      <c r="O1947" s="187">
        <v>21</v>
      </c>
      <c r="P1947" s="187">
        <v>20</v>
      </c>
      <c r="Q1947" s="187">
        <v>17</v>
      </c>
      <c r="R1947" s="187">
        <v>11</v>
      </c>
      <c r="S1947" s="187">
        <v>14</v>
      </c>
      <c r="T1947" s="195">
        <v>6</v>
      </c>
    </row>
    <row r="1948" spans="1:20" ht="17" thickBot="1" x14ac:dyDescent="0.25">
      <c r="A1948" s="38">
        <v>12</v>
      </c>
      <c r="B1948" s="123" t="s">
        <v>65</v>
      </c>
      <c r="C1948" s="123" t="s">
        <v>65</v>
      </c>
      <c r="D1948" s="123">
        <v>16</v>
      </c>
      <c r="E1948" s="123">
        <v>10</v>
      </c>
      <c r="F1948" s="156">
        <v>14</v>
      </c>
      <c r="G1948" s="156">
        <v>19</v>
      </c>
      <c r="H1948" s="156">
        <v>14</v>
      </c>
      <c r="I1948" s="156">
        <v>13</v>
      </c>
      <c r="J1948" s="156">
        <v>15</v>
      </c>
      <c r="K1948" s="156">
        <v>15</v>
      </c>
      <c r="L1948" s="156">
        <v>14</v>
      </c>
      <c r="M1948" s="156">
        <v>14</v>
      </c>
      <c r="N1948" s="187">
        <v>8</v>
      </c>
      <c r="O1948" s="187">
        <v>16</v>
      </c>
      <c r="P1948" s="187">
        <v>19</v>
      </c>
      <c r="Q1948" s="187">
        <v>18</v>
      </c>
      <c r="R1948" s="187">
        <v>16</v>
      </c>
      <c r="S1948" s="187">
        <v>8</v>
      </c>
      <c r="T1948" s="195">
        <v>12</v>
      </c>
    </row>
    <row r="1949" spans="1:20" ht="18" thickBot="1" x14ac:dyDescent="0.25">
      <c r="A1949" s="38" t="s">
        <v>13</v>
      </c>
      <c r="B1949" s="123"/>
      <c r="C1949" s="123"/>
      <c r="D1949" s="123"/>
      <c r="E1949" s="123"/>
      <c r="F1949" s="156"/>
      <c r="G1949" s="156"/>
      <c r="H1949" s="156"/>
      <c r="I1949" s="156"/>
      <c r="J1949" s="156"/>
      <c r="K1949" s="156"/>
      <c r="L1949" s="156"/>
      <c r="M1949" s="156"/>
      <c r="N1949" s="156"/>
      <c r="O1949" s="156"/>
      <c r="P1949" s="156"/>
      <c r="Q1949" s="156"/>
      <c r="R1949" s="156"/>
      <c r="S1949" s="156"/>
      <c r="T1949" s="185"/>
    </row>
    <row r="1950" spans="1:20" ht="18" thickBot="1" x14ac:dyDescent="0.25">
      <c r="A1950" s="60" t="s">
        <v>14</v>
      </c>
      <c r="B1950" s="123" t="s">
        <v>65</v>
      </c>
      <c r="C1950" s="123" t="s">
        <v>65</v>
      </c>
      <c r="D1950" s="159">
        <v>381</v>
      </c>
      <c r="E1950" s="159">
        <v>398</v>
      </c>
      <c r="F1950" s="159">
        <v>416</v>
      </c>
      <c r="G1950" s="159">
        <v>401</v>
      </c>
      <c r="H1950" s="159">
        <v>393</v>
      </c>
      <c r="I1950" s="159">
        <v>367</v>
      </c>
      <c r="J1950" s="159">
        <v>381</v>
      </c>
      <c r="K1950" s="159">
        <v>384</v>
      </c>
      <c r="L1950" s="159">
        <v>393</v>
      </c>
      <c r="M1950" s="159">
        <f t="shared" ref="M1950:R1950" si="985">SUM(M1936:M1948)</f>
        <v>381</v>
      </c>
      <c r="N1950" s="159">
        <f t="shared" si="985"/>
        <v>388</v>
      </c>
      <c r="O1950" s="159">
        <f t="shared" si="985"/>
        <v>369</v>
      </c>
      <c r="P1950" s="159">
        <f t="shared" si="985"/>
        <v>316</v>
      </c>
      <c r="Q1950" s="159">
        <f t="shared" si="985"/>
        <v>286</v>
      </c>
      <c r="R1950" s="159">
        <f t="shared" si="985"/>
        <v>292</v>
      </c>
      <c r="S1950" s="159">
        <f t="shared" ref="S1950:T1950" si="986">SUM(S1936:S1948)</f>
        <v>269</v>
      </c>
      <c r="T1950" s="162">
        <f t="shared" si="986"/>
        <v>267</v>
      </c>
    </row>
    <row r="1951" spans="1:20" ht="35" thickBot="1" x14ac:dyDescent="0.25">
      <c r="A1951" s="60" t="s">
        <v>51</v>
      </c>
      <c r="B1951" s="149"/>
      <c r="C1951" s="160" t="e">
        <f>((C1950-B1950)/B1950)</f>
        <v>#VALUE!</v>
      </c>
      <c r="D1951" s="160" t="e">
        <f>((D1950-C1950)/C1950)</f>
        <v>#VALUE!</v>
      </c>
      <c r="E1951" s="160">
        <f>((E1950-D1950)/D1950)</f>
        <v>4.4619422572178477E-2</v>
      </c>
      <c r="F1951" s="160">
        <f>((F1950-E1950)/E1950)</f>
        <v>4.5226130653266333E-2</v>
      </c>
      <c r="G1951" s="160">
        <f t="shared" ref="G1951:T1951" si="987">((G1950-F1950)/F1950)</f>
        <v>-3.6057692307692304E-2</v>
      </c>
      <c r="H1951" s="160">
        <f t="shared" si="987"/>
        <v>-1.9950124688279301E-2</v>
      </c>
      <c r="I1951" s="160">
        <f t="shared" si="987"/>
        <v>-6.6157760814249358E-2</v>
      </c>
      <c r="J1951" s="160">
        <f t="shared" si="987"/>
        <v>3.8147138964577658E-2</v>
      </c>
      <c r="K1951" s="160">
        <f t="shared" si="987"/>
        <v>7.874015748031496E-3</v>
      </c>
      <c r="L1951" s="160">
        <f t="shared" si="987"/>
        <v>2.34375E-2</v>
      </c>
      <c r="M1951" s="160">
        <f t="shared" si="987"/>
        <v>-3.0534351145038167E-2</v>
      </c>
      <c r="N1951" s="160">
        <f t="shared" si="987"/>
        <v>1.8372703412073491E-2</v>
      </c>
      <c r="O1951" s="160">
        <f t="shared" si="987"/>
        <v>-4.8969072164948453E-2</v>
      </c>
      <c r="P1951" s="160">
        <f t="shared" si="987"/>
        <v>-0.14363143631436315</v>
      </c>
      <c r="Q1951" s="160">
        <f t="shared" si="987"/>
        <v>-9.49367088607595E-2</v>
      </c>
      <c r="R1951" s="160">
        <f t="shared" si="987"/>
        <v>2.097902097902098E-2</v>
      </c>
      <c r="S1951" s="160">
        <f t="shared" si="987"/>
        <v>-7.8767123287671229E-2</v>
      </c>
      <c r="T1951" s="160">
        <f t="shared" si="987"/>
        <v>-7.4349442379182153E-3</v>
      </c>
    </row>
    <row r="1952" spans="1:20" ht="52" thickBot="1" x14ac:dyDescent="0.25">
      <c r="A1952" s="60" t="s">
        <v>16</v>
      </c>
      <c r="B1952" s="160"/>
      <c r="C1952" s="160"/>
      <c r="D1952" s="160"/>
      <c r="E1952" s="160"/>
      <c r="F1952" s="160"/>
      <c r="G1952" s="160" t="e">
        <f t="shared" ref="G1952:T1952" si="988">(G1950-B1950)/B1950</f>
        <v>#VALUE!</v>
      </c>
      <c r="H1952" s="160" t="e">
        <f t="shared" si="988"/>
        <v>#VALUE!</v>
      </c>
      <c r="I1952" s="160">
        <f t="shared" si="988"/>
        <v>-3.6745406824146981E-2</v>
      </c>
      <c r="J1952" s="160">
        <f t="shared" si="988"/>
        <v>-4.2713567839195977E-2</v>
      </c>
      <c r="K1952" s="160">
        <f t="shared" si="988"/>
        <v>-7.6923076923076927E-2</v>
      </c>
      <c r="L1952" s="160">
        <f t="shared" si="988"/>
        <v>-1.9950124688279301E-2</v>
      </c>
      <c r="M1952" s="160">
        <f t="shared" si="988"/>
        <v>-3.0534351145038167E-2</v>
      </c>
      <c r="N1952" s="160">
        <f t="shared" si="988"/>
        <v>5.7220708446866483E-2</v>
      </c>
      <c r="O1952" s="160">
        <f t="shared" si="988"/>
        <v>-3.1496062992125984E-2</v>
      </c>
      <c r="P1952" s="160">
        <f t="shared" si="988"/>
        <v>-0.17708333333333334</v>
      </c>
      <c r="Q1952" s="160">
        <f t="shared" si="988"/>
        <v>-0.27226463104325699</v>
      </c>
      <c r="R1952" s="160">
        <f t="shared" si="988"/>
        <v>-0.23359580052493439</v>
      </c>
      <c r="S1952" s="160">
        <f t="shared" si="988"/>
        <v>-0.30670103092783507</v>
      </c>
      <c r="T1952" s="160">
        <f t="shared" si="988"/>
        <v>-0.27642276422764228</v>
      </c>
    </row>
    <row r="1953" spans="1:21" ht="52" thickBot="1" x14ac:dyDescent="0.25">
      <c r="A1953" s="60" t="s">
        <v>17</v>
      </c>
      <c r="B1953" s="160"/>
      <c r="C1953" s="160"/>
      <c r="D1953" s="160"/>
      <c r="E1953" s="160"/>
      <c r="F1953" s="160"/>
      <c r="G1953" s="160"/>
      <c r="H1953" s="160"/>
      <c r="I1953" s="160"/>
      <c r="J1953" s="160"/>
      <c r="K1953" s="160"/>
      <c r="L1953" s="160" t="e">
        <f>(L1950-B1950)/B1950</f>
        <v>#VALUE!</v>
      </c>
      <c r="M1953" s="160" t="s">
        <v>68</v>
      </c>
      <c r="N1953" s="160" t="s">
        <v>68</v>
      </c>
      <c r="O1953" s="160" t="s">
        <v>68</v>
      </c>
      <c r="P1953" s="160" t="s">
        <v>68</v>
      </c>
      <c r="Q1953" s="160" t="s">
        <v>68</v>
      </c>
      <c r="R1953" s="160" t="s">
        <v>68</v>
      </c>
      <c r="S1953" s="160" t="s">
        <v>68</v>
      </c>
      <c r="T1953" s="160" t="s">
        <v>68</v>
      </c>
    </row>
    <row r="1954" spans="1:21" ht="35" thickBot="1" x14ac:dyDescent="0.25">
      <c r="A1954" s="60" t="s">
        <v>18</v>
      </c>
      <c r="B1954" s="154">
        <v>4851</v>
      </c>
      <c r="C1954" s="154">
        <v>4811</v>
      </c>
      <c r="D1954" s="154">
        <v>4627</v>
      </c>
      <c r="E1954" s="154">
        <v>4570</v>
      </c>
      <c r="F1954" s="154">
        <v>4500</v>
      </c>
      <c r="G1954" s="92">
        <v>4294</v>
      </c>
      <c r="H1954" s="92">
        <v>4131</v>
      </c>
      <c r="I1954" s="92">
        <v>4063</v>
      </c>
      <c r="J1954" s="92">
        <v>3853</v>
      </c>
      <c r="K1954" s="92">
        <v>3734</v>
      </c>
      <c r="L1954" s="92">
        <v>3646</v>
      </c>
      <c r="M1954" s="92">
        <v>3500</v>
      </c>
      <c r="N1954" s="92">
        <v>3444</v>
      </c>
      <c r="O1954" s="92">
        <v>3442</v>
      </c>
      <c r="P1954" s="92">
        <v>3488</v>
      </c>
      <c r="Q1954" s="92">
        <v>3585</v>
      </c>
      <c r="R1954" s="92">
        <v>3648</v>
      </c>
      <c r="S1954" s="92">
        <v>3562</v>
      </c>
      <c r="T1954" s="92">
        <v>3579</v>
      </c>
    </row>
    <row r="1955" spans="1:21" ht="52" thickBot="1" x14ac:dyDescent="0.25">
      <c r="A1955" s="60" t="s">
        <v>19</v>
      </c>
      <c r="B1955" s="160"/>
      <c r="C1955" s="160">
        <f t="shared" ref="C1955:T1955" si="989">(C1954-B1954)/B1954</f>
        <v>-8.2457225314368169E-3</v>
      </c>
      <c r="D1955" s="160">
        <f t="shared" si="989"/>
        <v>-3.8245686967366452E-2</v>
      </c>
      <c r="E1955" s="160">
        <f t="shared" si="989"/>
        <v>-1.2318997190404149E-2</v>
      </c>
      <c r="F1955" s="160">
        <f t="shared" si="989"/>
        <v>-1.5317286652078774E-2</v>
      </c>
      <c r="G1955" s="160">
        <f t="shared" si="989"/>
        <v>-4.5777777777777778E-2</v>
      </c>
      <c r="H1955" s="160">
        <f t="shared" si="989"/>
        <v>-3.7959944108057753E-2</v>
      </c>
      <c r="I1955" s="160">
        <f t="shared" si="989"/>
        <v>-1.646090534979424E-2</v>
      </c>
      <c r="J1955" s="160">
        <f t="shared" si="989"/>
        <v>-5.1685946345065223E-2</v>
      </c>
      <c r="K1955" s="160">
        <f t="shared" si="989"/>
        <v>-3.088502465611212E-2</v>
      </c>
      <c r="L1955" s="160">
        <f t="shared" si="989"/>
        <v>-2.3567220139260846E-2</v>
      </c>
      <c r="M1955" s="160">
        <f t="shared" si="989"/>
        <v>-4.0043883708173342E-2</v>
      </c>
      <c r="N1955" s="160">
        <f t="shared" si="989"/>
        <v>-1.6E-2</v>
      </c>
      <c r="O1955" s="160">
        <f t="shared" si="989"/>
        <v>-5.8072009291521487E-4</v>
      </c>
      <c r="P1955" s="160">
        <f t="shared" si="989"/>
        <v>1.3364323067983731E-2</v>
      </c>
      <c r="Q1955" s="160">
        <f t="shared" si="989"/>
        <v>2.7809633027522936E-2</v>
      </c>
      <c r="R1955" s="160">
        <f t="shared" si="989"/>
        <v>1.7573221757322177E-2</v>
      </c>
      <c r="S1955" s="160">
        <f t="shared" si="989"/>
        <v>-2.3574561403508772E-2</v>
      </c>
      <c r="T1955" s="160">
        <f t="shared" si="989"/>
        <v>4.7725996631106122E-3</v>
      </c>
    </row>
    <row r="1956" spans="1:21" ht="52" thickBot="1" x14ac:dyDescent="0.25">
      <c r="A1956" s="60" t="s">
        <v>20</v>
      </c>
      <c r="B1956" s="160"/>
      <c r="C1956" s="160"/>
      <c r="D1956" s="160"/>
      <c r="E1956" s="160"/>
      <c r="F1956" s="160"/>
      <c r="G1956" s="160">
        <f t="shared" ref="G1956:T1956" si="990">(G1954-B1954)/B1954</f>
        <v>-0.11482168625025768</v>
      </c>
      <c r="H1956" s="160">
        <f t="shared" si="990"/>
        <v>-0.14134275618374559</v>
      </c>
      <c r="I1956" s="160">
        <f t="shared" si="990"/>
        <v>-0.12189323535768316</v>
      </c>
      <c r="J1956" s="160">
        <f t="shared" si="990"/>
        <v>-0.15689277899343546</v>
      </c>
      <c r="K1956" s="160">
        <f t="shared" si="990"/>
        <v>-0.17022222222222222</v>
      </c>
      <c r="L1956" s="160">
        <f t="shared" si="990"/>
        <v>-0.15090824406148112</v>
      </c>
      <c r="M1956" s="160">
        <f t="shared" si="990"/>
        <v>-0.15274751876059064</v>
      </c>
      <c r="N1956" s="160">
        <f t="shared" si="990"/>
        <v>-0.15235047994093034</v>
      </c>
      <c r="O1956" s="160">
        <f t="shared" si="990"/>
        <v>-0.10667012717363093</v>
      </c>
      <c r="P1956" s="160">
        <f t="shared" si="990"/>
        <v>-6.5881092662024632E-2</v>
      </c>
      <c r="Q1956" s="160">
        <f t="shared" si="990"/>
        <v>-1.6730663741086123E-2</v>
      </c>
      <c r="R1956" s="160">
        <f t="shared" si="990"/>
        <v>4.2285714285714288E-2</v>
      </c>
      <c r="S1956" s="160">
        <f t="shared" si="990"/>
        <v>3.426248548199768E-2</v>
      </c>
      <c r="T1956" s="160">
        <f t="shared" si="990"/>
        <v>3.980244044160372E-2</v>
      </c>
    </row>
    <row r="1957" spans="1:21" ht="52" thickBot="1" x14ac:dyDescent="0.25">
      <c r="A1957" s="60" t="s">
        <v>21</v>
      </c>
      <c r="B1957" s="160"/>
      <c r="C1957" s="160"/>
      <c r="D1957" s="160"/>
      <c r="E1957" s="160"/>
      <c r="F1957" s="160"/>
      <c r="G1957" s="160"/>
      <c r="H1957" s="160"/>
      <c r="I1957" s="160"/>
      <c r="J1957" s="160"/>
      <c r="K1957" s="160"/>
      <c r="L1957" s="160">
        <f t="shared" ref="L1957:T1957" si="991">(L1954-B1954)/B1954</f>
        <v>-0.24840239125953412</v>
      </c>
      <c r="M1957" s="160">
        <f t="shared" si="991"/>
        <v>-0.27250051964248595</v>
      </c>
      <c r="N1957" s="160">
        <f t="shared" si="991"/>
        <v>-0.2556732223903177</v>
      </c>
      <c r="O1957" s="160">
        <f t="shared" si="991"/>
        <v>-0.24682713347921226</v>
      </c>
      <c r="P1957" s="160">
        <f t="shared" si="991"/>
        <v>-0.22488888888888889</v>
      </c>
      <c r="Q1957" s="160">
        <f t="shared" si="991"/>
        <v>-0.16511411271541687</v>
      </c>
      <c r="R1957" s="160">
        <f t="shared" si="991"/>
        <v>-0.11692084241103849</v>
      </c>
      <c r="S1957" s="160">
        <f t="shared" si="991"/>
        <v>-0.12330790056608418</v>
      </c>
      <c r="T1957" s="160">
        <f t="shared" si="991"/>
        <v>-7.111341811575396E-2</v>
      </c>
    </row>
    <row r="1958" spans="1:21" ht="18" thickBot="1" x14ac:dyDescent="0.25">
      <c r="A1958" s="60" t="s">
        <v>22</v>
      </c>
      <c r="B1958" s="160" t="e">
        <f>B1950/B1954</f>
        <v>#VALUE!</v>
      </c>
      <c r="C1958" s="160" t="e">
        <f>C1950/C1954</f>
        <v>#VALUE!</v>
      </c>
      <c r="D1958" s="160">
        <f>D1950/D1954</f>
        <v>8.234277069375405E-2</v>
      </c>
      <c r="E1958" s="160">
        <f>E1950/E1954</f>
        <v>8.7089715536105033E-2</v>
      </c>
      <c r="F1958" s="160">
        <f>F1950/F1954</f>
        <v>9.244444444444444E-2</v>
      </c>
      <c r="G1958" s="160">
        <f t="shared" ref="G1958:L1958" si="992">G1950/G1954</f>
        <v>9.3386120167675821E-2</v>
      </c>
      <c r="H1958" s="160">
        <f t="shared" si="992"/>
        <v>9.5134350036310822E-2</v>
      </c>
      <c r="I1958" s="160">
        <f t="shared" si="992"/>
        <v>9.0327344326852077E-2</v>
      </c>
      <c r="J1958" s="160">
        <f t="shared" si="992"/>
        <v>9.8883986504022844E-2</v>
      </c>
      <c r="K1958" s="160">
        <f t="shared" si="992"/>
        <v>0.10283877878950187</v>
      </c>
      <c r="L1958" s="160">
        <f t="shared" si="992"/>
        <v>0.10778935820076796</v>
      </c>
      <c r="M1958" s="160">
        <f t="shared" ref="M1958:N1958" si="993">M1950/M1954</f>
        <v>0.10885714285714286</v>
      </c>
      <c r="N1958" s="160">
        <f t="shared" si="993"/>
        <v>0.11265969802555169</v>
      </c>
      <c r="O1958" s="160">
        <f t="shared" ref="O1958:P1958" si="994">O1950/O1954</f>
        <v>0.10720511330621732</v>
      </c>
      <c r="P1958" s="160">
        <f t="shared" si="994"/>
        <v>9.0596330275229356E-2</v>
      </c>
      <c r="Q1958" s="160">
        <f t="shared" ref="Q1958:R1958" si="995">Q1950/Q1954</f>
        <v>7.9776847977684792E-2</v>
      </c>
      <c r="R1958" s="160">
        <f t="shared" si="995"/>
        <v>8.0043859649122806E-2</v>
      </c>
      <c r="S1958" s="160">
        <f t="shared" ref="S1958:T1958" si="996">S1950/S1954</f>
        <v>7.5519371139809097E-2</v>
      </c>
      <c r="T1958" s="160">
        <f t="shared" si="996"/>
        <v>7.4601844090528086E-2</v>
      </c>
    </row>
    <row r="1959" spans="1:21" ht="52" thickBot="1" x14ac:dyDescent="0.25">
      <c r="A1959" s="60" t="s">
        <v>23</v>
      </c>
      <c r="B1959" s="160"/>
      <c r="C1959" s="160" t="e">
        <f t="shared" ref="C1959:K1959" si="997">(C1958-B1958)</f>
        <v>#VALUE!</v>
      </c>
      <c r="D1959" s="160" t="e">
        <f t="shared" si="997"/>
        <v>#VALUE!</v>
      </c>
      <c r="E1959" s="160">
        <f t="shared" si="997"/>
        <v>4.7469448423509836E-3</v>
      </c>
      <c r="F1959" s="160">
        <f t="shared" si="997"/>
        <v>5.3547289083394067E-3</v>
      </c>
      <c r="G1959" s="160">
        <f t="shared" si="997"/>
        <v>9.4167572323138049E-4</v>
      </c>
      <c r="H1959" s="160">
        <f t="shared" si="997"/>
        <v>1.7482298686350012E-3</v>
      </c>
      <c r="I1959" s="160">
        <f t="shared" si="997"/>
        <v>-4.8070057094587448E-3</v>
      </c>
      <c r="J1959" s="160">
        <f t="shared" si="997"/>
        <v>8.5566421771707674E-3</v>
      </c>
      <c r="K1959" s="160">
        <f t="shared" si="997"/>
        <v>3.9547922854790279E-3</v>
      </c>
      <c r="L1959" s="160">
        <f t="shared" ref="L1959:T1959" si="998">(L1958-K1958)</f>
        <v>4.9505794112660872E-3</v>
      </c>
      <c r="M1959" s="160">
        <f t="shared" si="998"/>
        <v>1.0677846563749011E-3</v>
      </c>
      <c r="N1959" s="160">
        <f t="shared" si="998"/>
        <v>3.8025551684088277E-3</v>
      </c>
      <c r="O1959" s="160">
        <f t="shared" si="998"/>
        <v>-5.4545847193343683E-3</v>
      </c>
      <c r="P1959" s="160">
        <f t="shared" si="998"/>
        <v>-1.6608783030987964E-2</v>
      </c>
      <c r="Q1959" s="160">
        <f t="shared" si="998"/>
        <v>-1.0819482297544564E-2</v>
      </c>
      <c r="R1959" s="160">
        <f t="shared" si="998"/>
        <v>2.6701167143801385E-4</v>
      </c>
      <c r="S1959" s="160">
        <f t="shared" si="998"/>
        <v>-4.5244885093137094E-3</v>
      </c>
      <c r="T1959" s="160">
        <f t="shared" si="998"/>
        <v>-9.1752704928101114E-4</v>
      </c>
    </row>
    <row r="1960" spans="1:21" ht="52" thickBot="1" x14ac:dyDescent="0.25">
      <c r="A1960" s="60" t="s">
        <v>24</v>
      </c>
      <c r="B1960" s="160"/>
      <c r="C1960" s="160"/>
      <c r="D1960" s="160"/>
      <c r="E1960" s="160"/>
      <c r="F1960" s="160"/>
      <c r="G1960" s="160" t="e">
        <f>G1958-B1958</f>
        <v>#VALUE!</v>
      </c>
      <c r="H1960" s="160" t="e">
        <f t="shared" ref="H1960:K1960" si="999">H1958-C1958</f>
        <v>#VALUE!</v>
      </c>
      <c r="I1960" s="160">
        <f t="shared" si="999"/>
        <v>7.9845736330980271E-3</v>
      </c>
      <c r="J1960" s="160">
        <f t="shared" si="999"/>
        <v>1.1794270967917811E-2</v>
      </c>
      <c r="K1960" s="160">
        <f t="shared" si="999"/>
        <v>1.0394334345057432E-2</v>
      </c>
      <c r="L1960" s="160">
        <f t="shared" ref="L1960:T1960" si="1000">L1958-G1958</f>
        <v>1.4403238033092139E-2</v>
      </c>
      <c r="M1960" s="160">
        <f t="shared" si="1000"/>
        <v>1.3722792820832039E-2</v>
      </c>
      <c r="N1960" s="160">
        <f t="shared" si="1000"/>
        <v>2.2332353698699611E-2</v>
      </c>
      <c r="O1960" s="160">
        <f t="shared" si="1000"/>
        <v>8.3211268021944756E-3</v>
      </c>
      <c r="P1960" s="160">
        <f t="shared" si="1000"/>
        <v>-1.2242448514272516E-2</v>
      </c>
      <c r="Q1960" s="160">
        <f t="shared" si="1000"/>
        <v>-2.8012510223083167E-2</v>
      </c>
      <c r="R1960" s="160">
        <f t="shared" si="1000"/>
        <v>-2.8813283208020055E-2</v>
      </c>
      <c r="S1960" s="160">
        <f t="shared" si="1000"/>
        <v>-3.7140326885742592E-2</v>
      </c>
      <c r="T1960" s="160">
        <f t="shared" si="1000"/>
        <v>-3.2603269215689235E-2</v>
      </c>
    </row>
    <row r="1961" spans="1:21" ht="52" thickBot="1" x14ac:dyDescent="0.25">
      <c r="A1961" s="60" t="s">
        <v>25</v>
      </c>
      <c r="B1961" s="160"/>
      <c r="C1961" s="160"/>
      <c r="D1961" s="160"/>
      <c r="E1961" s="160"/>
      <c r="F1961" s="160"/>
      <c r="G1961" s="160"/>
      <c r="H1961" s="160"/>
      <c r="I1961" s="160"/>
      <c r="J1961" s="160"/>
      <c r="K1961" s="160"/>
      <c r="L1961" s="160" t="e">
        <f>L1958-B1958</f>
        <v>#VALUE!</v>
      </c>
      <c r="M1961" s="160" t="s">
        <v>68</v>
      </c>
      <c r="N1961" s="160" t="s">
        <v>68</v>
      </c>
      <c r="O1961" s="160" t="s">
        <v>68</v>
      </c>
      <c r="P1961" s="160" t="s">
        <v>68</v>
      </c>
      <c r="Q1961" s="160" t="s">
        <v>68</v>
      </c>
      <c r="R1961" s="160" t="s">
        <v>68</v>
      </c>
      <c r="S1961" s="160" t="s">
        <v>68</v>
      </c>
      <c r="T1961" s="160" t="s">
        <v>68</v>
      </c>
    </row>
    <row r="1962" spans="1:21" ht="16" x14ac:dyDescent="0.2">
      <c r="A1962" s="4"/>
      <c r="B1962" s="6"/>
      <c r="C1962" s="6"/>
      <c r="D1962" s="6"/>
      <c r="E1962" s="6"/>
      <c r="F1962" s="6"/>
      <c r="G1962" s="5"/>
      <c r="H1962" s="5"/>
      <c r="I1962" s="5"/>
      <c r="J1962" s="5"/>
      <c r="K1962" s="5"/>
      <c r="L1962" s="5"/>
    </row>
    <row r="1963" spans="1:21" ht="16" x14ac:dyDescent="0.2">
      <c r="A1963" s="7" t="s">
        <v>171</v>
      </c>
      <c r="B1963" s="7"/>
      <c r="C1963" s="7"/>
      <c r="D1963" s="7"/>
      <c r="E1963" s="7"/>
      <c r="F1963" s="7"/>
      <c r="G1963" s="8"/>
      <c r="H1963" s="8"/>
      <c r="I1963" s="8"/>
      <c r="J1963" s="8"/>
      <c r="K1963" s="8"/>
      <c r="L1963" s="8"/>
      <c r="M1963" s="9"/>
    </row>
    <row r="1964" spans="1:21" ht="17" thickBot="1" x14ac:dyDescent="0.25">
      <c r="A1964" s="10"/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9"/>
    </row>
    <row r="1965" spans="1:21" ht="35" thickBot="1" x14ac:dyDescent="0.25">
      <c r="A1965" s="70" t="s">
        <v>44</v>
      </c>
      <c r="B1965" s="70" t="s">
        <v>0</v>
      </c>
      <c r="C1965" s="70" t="s">
        <v>1</v>
      </c>
      <c r="D1965" s="70" t="s">
        <v>2</v>
      </c>
      <c r="E1965" s="70" t="s">
        <v>3</v>
      </c>
      <c r="F1965" s="70" t="s">
        <v>4</v>
      </c>
      <c r="G1965" s="70" t="s">
        <v>5</v>
      </c>
      <c r="H1965" s="70" t="s">
        <v>6</v>
      </c>
      <c r="I1965" s="70" t="s">
        <v>7</v>
      </c>
      <c r="J1965" s="70" t="s">
        <v>8</v>
      </c>
      <c r="K1965" s="70" t="s">
        <v>9</v>
      </c>
      <c r="L1965" s="70" t="s">
        <v>10</v>
      </c>
      <c r="M1965" s="70" t="s">
        <v>66</v>
      </c>
      <c r="N1965" s="70" t="s">
        <v>75</v>
      </c>
      <c r="O1965" s="70" t="s">
        <v>76</v>
      </c>
      <c r="P1965" s="70" t="s">
        <v>77</v>
      </c>
      <c r="Q1965" s="70" t="s">
        <v>78</v>
      </c>
      <c r="R1965" s="70" t="s">
        <v>79</v>
      </c>
      <c r="S1965" s="70" t="s">
        <v>81</v>
      </c>
      <c r="T1965" s="70" t="s">
        <v>87</v>
      </c>
      <c r="U1965" s="70" t="s">
        <v>52</v>
      </c>
    </row>
    <row r="1966" spans="1:21" ht="18" thickBot="1" x14ac:dyDescent="0.25">
      <c r="A1966" s="71" t="s">
        <v>28</v>
      </c>
      <c r="B1966" s="72"/>
      <c r="C1966" s="72">
        <f t="shared" ref="C1966:K1966" si="1001">-C1936</f>
        <v>-32</v>
      </c>
      <c r="D1966" s="72">
        <f t="shared" si="1001"/>
        <v>-51</v>
      </c>
      <c r="E1966" s="72">
        <f t="shared" si="1001"/>
        <v>-55</v>
      </c>
      <c r="F1966" s="72">
        <f t="shared" si="1001"/>
        <v>-58</v>
      </c>
      <c r="G1966" s="72">
        <f t="shared" si="1001"/>
        <v>-45</v>
      </c>
      <c r="H1966" s="72">
        <f t="shared" si="1001"/>
        <v>-43</v>
      </c>
      <c r="I1966" s="72">
        <f t="shared" si="1001"/>
        <v>-35</v>
      </c>
      <c r="J1966" s="72">
        <f t="shared" si="1001"/>
        <v>-53</v>
      </c>
      <c r="K1966" s="72">
        <f t="shared" si="1001"/>
        <v>-57</v>
      </c>
      <c r="L1966" s="72">
        <f t="shared" ref="L1966:Q1966" si="1002">-L1936</f>
        <v>-45</v>
      </c>
      <c r="M1966" s="76">
        <f t="shared" si="1002"/>
        <v>-38</v>
      </c>
      <c r="N1966" s="76">
        <f t="shared" si="1002"/>
        <v>-55</v>
      </c>
      <c r="O1966" s="76">
        <f t="shared" si="1002"/>
        <v>-39</v>
      </c>
      <c r="P1966" s="76">
        <f t="shared" si="1002"/>
        <v>-35</v>
      </c>
      <c r="Q1966" s="76">
        <f t="shared" si="1002"/>
        <v>-33</v>
      </c>
      <c r="R1966" s="76">
        <f t="shared" ref="R1966:S1966" si="1003">-R1936</f>
        <v>-44</v>
      </c>
      <c r="S1966" s="76">
        <f t="shared" si="1003"/>
        <v>-27</v>
      </c>
      <c r="T1966" s="76">
        <f t="shared" ref="T1966" si="1004">-T1936</f>
        <v>-33</v>
      </c>
      <c r="U1966" s="72">
        <f t="shared" ref="U1966:U1980" si="1005">_xlfn.AGGREGATE(1,6,C1966:S1966)</f>
        <v>-43.823529411764703</v>
      </c>
    </row>
    <row r="1967" spans="1:21" ht="18" thickBot="1" x14ac:dyDescent="0.25">
      <c r="A1967" s="78">
        <v>1</v>
      </c>
      <c r="B1967" s="48" t="s">
        <v>53</v>
      </c>
      <c r="C1967" s="79">
        <f t="shared" ref="C1967:T1978" si="1006">B1936-C1937</f>
        <v>-8</v>
      </c>
      <c r="D1967" s="79">
        <f t="shared" si="1006"/>
        <v>-16</v>
      </c>
      <c r="E1967" s="79">
        <f t="shared" si="1006"/>
        <v>-5</v>
      </c>
      <c r="F1967" s="79">
        <f t="shared" si="1006"/>
        <v>2</v>
      </c>
      <c r="G1967" s="79">
        <f t="shared" si="1006"/>
        <v>4</v>
      </c>
      <c r="H1967" s="72">
        <f t="shared" si="1006"/>
        <v>5</v>
      </c>
      <c r="I1967" s="72">
        <f t="shared" si="1006"/>
        <v>4</v>
      </c>
      <c r="J1967" s="72">
        <f t="shared" si="1006"/>
        <v>-2</v>
      </c>
      <c r="K1967" s="72">
        <f t="shared" si="1006"/>
        <v>5</v>
      </c>
      <c r="L1967" s="72">
        <f t="shared" si="1006"/>
        <v>-1</v>
      </c>
      <c r="M1967" s="72">
        <f t="shared" si="1006"/>
        <v>-1</v>
      </c>
      <c r="N1967" s="72">
        <f t="shared" si="1006"/>
        <v>3</v>
      </c>
      <c r="O1967" s="72">
        <f t="shared" si="1006"/>
        <v>9</v>
      </c>
      <c r="P1967" s="72">
        <f t="shared" si="1006"/>
        <v>4</v>
      </c>
      <c r="Q1967" s="72">
        <f t="shared" si="1006"/>
        <v>1</v>
      </c>
      <c r="R1967" s="72">
        <f t="shared" si="1006"/>
        <v>1</v>
      </c>
      <c r="S1967" s="72">
        <f t="shared" si="1006"/>
        <v>2</v>
      </c>
      <c r="T1967" s="76">
        <f t="shared" si="1006"/>
        <v>0</v>
      </c>
      <c r="U1967" s="72">
        <f t="shared" si="1005"/>
        <v>0.41176470588235292</v>
      </c>
    </row>
    <row r="1968" spans="1:21" ht="18" thickBot="1" x14ac:dyDescent="0.25">
      <c r="A1968" s="78">
        <v>2</v>
      </c>
      <c r="B1968" s="48" t="s">
        <v>53</v>
      </c>
      <c r="C1968" s="79">
        <f t="shared" si="1006"/>
        <v>-4</v>
      </c>
      <c r="D1968" s="79">
        <f t="shared" si="1006"/>
        <v>6</v>
      </c>
      <c r="E1968" s="79">
        <f t="shared" si="1006"/>
        <v>13</v>
      </c>
      <c r="F1968" s="79">
        <f t="shared" si="1006"/>
        <v>7</v>
      </c>
      <c r="G1968" s="79">
        <f t="shared" si="1006"/>
        <v>11</v>
      </c>
      <c r="H1968" s="72">
        <f t="shared" si="1006"/>
        <v>6</v>
      </c>
      <c r="I1968" s="72">
        <f t="shared" si="1006"/>
        <v>8</v>
      </c>
      <c r="J1968" s="72">
        <f t="shared" si="1006"/>
        <v>4</v>
      </c>
      <c r="K1968" s="72">
        <f t="shared" si="1006"/>
        <v>2</v>
      </c>
      <c r="L1968" s="72">
        <f t="shared" si="1006"/>
        <v>3</v>
      </c>
      <c r="M1968" s="72">
        <f t="shared" si="1006"/>
        <v>3</v>
      </c>
      <c r="N1968" s="72">
        <f t="shared" si="1006"/>
        <v>4</v>
      </c>
      <c r="O1968" s="72">
        <f t="shared" si="1006"/>
        <v>2</v>
      </c>
      <c r="P1968" s="72">
        <f t="shared" si="1006"/>
        <v>14</v>
      </c>
      <c r="Q1968" s="72">
        <f t="shared" si="1006"/>
        <v>3</v>
      </c>
      <c r="R1968" s="72">
        <f t="shared" si="1006"/>
        <v>5</v>
      </c>
      <c r="S1968" s="72">
        <f t="shared" si="1006"/>
        <v>3</v>
      </c>
      <c r="T1968" s="76">
        <f t="shared" si="1006"/>
        <v>6</v>
      </c>
      <c r="U1968" s="72">
        <f t="shared" si="1005"/>
        <v>5.2941176470588234</v>
      </c>
    </row>
    <row r="1969" spans="1:21" ht="18" thickBot="1" x14ac:dyDescent="0.25">
      <c r="A1969" s="78">
        <v>3</v>
      </c>
      <c r="B1969" s="48" t="s">
        <v>53</v>
      </c>
      <c r="C1969" s="79">
        <f t="shared" si="1006"/>
        <v>0</v>
      </c>
      <c r="D1969" s="79">
        <f t="shared" si="1006"/>
        <v>0</v>
      </c>
      <c r="E1969" s="79">
        <f t="shared" si="1006"/>
        <v>5</v>
      </c>
      <c r="F1969" s="79">
        <f t="shared" si="1006"/>
        <v>1</v>
      </c>
      <c r="G1969" s="79">
        <f t="shared" si="1006"/>
        <v>6</v>
      </c>
      <c r="H1969" s="72">
        <f t="shared" si="1006"/>
        <v>3</v>
      </c>
      <c r="I1969" s="72">
        <f t="shared" si="1006"/>
        <v>8</v>
      </c>
      <c r="J1969" s="72">
        <f t="shared" si="1006"/>
        <v>0</v>
      </c>
      <c r="K1969" s="72">
        <f t="shared" si="1006"/>
        <v>5</v>
      </c>
      <c r="L1969" s="72">
        <f t="shared" si="1006"/>
        <v>0</v>
      </c>
      <c r="M1969" s="72">
        <f t="shared" si="1006"/>
        <v>5</v>
      </c>
      <c r="N1969" s="72">
        <f t="shared" si="1006"/>
        <v>6</v>
      </c>
      <c r="O1969" s="72">
        <f t="shared" si="1006"/>
        <v>4</v>
      </c>
      <c r="P1969" s="72">
        <f t="shared" si="1006"/>
        <v>12</v>
      </c>
      <c r="Q1969" s="72">
        <f t="shared" si="1006"/>
        <v>2</v>
      </c>
      <c r="R1969" s="72">
        <f t="shared" si="1006"/>
        <v>1</v>
      </c>
      <c r="S1969" s="72">
        <f t="shared" si="1006"/>
        <v>4</v>
      </c>
      <c r="T1969" s="76">
        <f t="shared" si="1006"/>
        <v>1</v>
      </c>
      <c r="U1969" s="72">
        <f t="shared" si="1005"/>
        <v>3.6470588235294117</v>
      </c>
    </row>
    <row r="1970" spans="1:21" ht="18" thickBot="1" x14ac:dyDescent="0.25">
      <c r="A1970" s="78">
        <v>4</v>
      </c>
      <c r="B1970" s="48" t="s">
        <v>53</v>
      </c>
      <c r="C1970" s="79">
        <f t="shared" si="1006"/>
        <v>-1</v>
      </c>
      <c r="D1970" s="79">
        <f t="shared" si="1006"/>
        <v>3</v>
      </c>
      <c r="E1970" s="79">
        <f t="shared" si="1006"/>
        <v>1</v>
      </c>
      <c r="F1970" s="79">
        <f t="shared" si="1006"/>
        <v>2</v>
      </c>
      <c r="G1970" s="79">
        <f t="shared" si="1006"/>
        <v>6</v>
      </c>
      <c r="H1970" s="72">
        <f t="shared" si="1006"/>
        <v>3</v>
      </c>
      <c r="I1970" s="72">
        <f t="shared" si="1006"/>
        <v>9</v>
      </c>
      <c r="J1970" s="72">
        <f t="shared" si="1006"/>
        <v>3</v>
      </c>
      <c r="K1970" s="72">
        <f t="shared" si="1006"/>
        <v>4</v>
      </c>
      <c r="L1970" s="72">
        <f t="shared" si="1006"/>
        <v>2</v>
      </c>
      <c r="M1970" s="72">
        <f t="shared" si="1006"/>
        <v>9</v>
      </c>
      <c r="N1970" s="72">
        <f t="shared" si="1006"/>
        <v>5</v>
      </c>
      <c r="O1970" s="72">
        <f t="shared" si="1006"/>
        <v>12</v>
      </c>
      <c r="P1970" s="72">
        <f t="shared" si="1006"/>
        <v>8</v>
      </c>
      <c r="Q1970" s="72">
        <f t="shared" si="1006"/>
        <v>-1</v>
      </c>
      <c r="R1970" s="72">
        <f t="shared" si="1006"/>
        <v>2</v>
      </c>
      <c r="S1970" s="72">
        <f t="shared" si="1006"/>
        <v>5</v>
      </c>
      <c r="T1970" s="76">
        <f t="shared" si="1006"/>
        <v>1</v>
      </c>
      <c r="U1970" s="72">
        <f t="shared" si="1005"/>
        <v>4.2352941176470589</v>
      </c>
    </row>
    <row r="1971" spans="1:21" ht="18" thickBot="1" x14ac:dyDescent="0.25">
      <c r="A1971" s="78">
        <v>5</v>
      </c>
      <c r="B1971" s="48" t="s">
        <v>53</v>
      </c>
      <c r="C1971" s="79">
        <f t="shared" si="1006"/>
        <v>4</v>
      </c>
      <c r="D1971" s="79">
        <f t="shared" si="1006"/>
        <v>1</v>
      </c>
      <c r="E1971" s="79">
        <f t="shared" si="1006"/>
        <v>0</v>
      </c>
      <c r="F1971" s="79">
        <f t="shared" si="1006"/>
        <v>1</v>
      </c>
      <c r="G1971" s="79">
        <f t="shared" si="1006"/>
        <v>3</v>
      </c>
      <c r="H1971" s="72">
        <f t="shared" si="1006"/>
        <v>1</v>
      </c>
      <c r="I1971" s="72">
        <f t="shared" si="1006"/>
        <v>7</v>
      </c>
      <c r="J1971" s="72">
        <f t="shared" si="1006"/>
        <v>0</v>
      </c>
      <c r="K1971" s="72">
        <f t="shared" si="1006"/>
        <v>4</v>
      </c>
      <c r="L1971" s="72">
        <f t="shared" si="1006"/>
        <v>2</v>
      </c>
      <c r="M1971" s="72">
        <f t="shared" si="1006"/>
        <v>-2</v>
      </c>
      <c r="N1971" s="72">
        <f t="shared" si="1006"/>
        <v>4</v>
      </c>
      <c r="O1971" s="72">
        <f t="shared" si="1006"/>
        <v>8</v>
      </c>
      <c r="P1971" s="72">
        <f t="shared" si="1006"/>
        <v>10</v>
      </c>
      <c r="Q1971" s="72">
        <f t="shared" si="1006"/>
        <v>9</v>
      </c>
      <c r="R1971" s="72">
        <f t="shared" si="1006"/>
        <v>4</v>
      </c>
      <c r="S1971" s="72">
        <f t="shared" si="1006"/>
        <v>3</v>
      </c>
      <c r="T1971" s="76">
        <f t="shared" si="1006"/>
        <v>5</v>
      </c>
      <c r="U1971" s="72">
        <f t="shared" si="1005"/>
        <v>3.4705882352941178</v>
      </c>
    </row>
    <row r="1972" spans="1:21" ht="18" thickBot="1" x14ac:dyDescent="0.25">
      <c r="A1972" s="78">
        <v>6</v>
      </c>
      <c r="B1972" s="48" t="s">
        <v>53</v>
      </c>
      <c r="C1972" s="79">
        <f t="shared" si="1006"/>
        <v>1</v>
      </c>
      <c r="D1972" s="79">
        <f t="shared" si="1006"/>
        <v>6</v>
      </c>
      <c r="E1972" s="79">
        <f t="shared" si="1006"/>
        <v>-1</v>
      </c>
      <c r="F1972" s="79">
        <f t="shared" si="1006"/>
        <v>0</v>
      </c>
      <c r="G1972" s="79">
        <f t="shared" si="1006"/>
        <v>1</v>
      </c>
      <c r="H1972" s="72">
        <f t="shared" si="1006"/>
        <v>1</v>
      </c>
      <c r="I1972" s="72">
        <f t="shared" si="1006"/>
        <v>-1</v>
      </c>
      <c r="J1972" s="72">
        <f t="shared" si="1006"/>
        <v>2</v>
      </c>
      <c r="K1972" s="72">
        <f t="shared" si="1006"/>
        <v>1</v>
      </c>
      <c r="L1972" s="72">
        <f t="shared" si="1006"/>
        <v>3</v>
      </c>
      <c r="M1972" s="72">
        <f t="shared" si="1006"/>
        <v>2</v>
      </c>
      <c r="N1972" s="72">
        <f t="shared" si="1006"/>
        <v>1</v>
      </c>
      <c r="O1972" s="72">
        <f t="shared" si="1006"/>
        <v>2</v>
      </c>
      <c r="P1972" s="72">
        <f t="shared" si="1006"/>
        <v>5</v>
      </c>
      <c r="Q1972" s="72">
        <f t="shared" si="1006"/>
        <v>11</v>
      </c>
      <c r="R1972" s="72">
        <f t="shared" si="1006"/>
        <v>1</v>
      </c>
      <c r="S1972" s="72">
        <f t="shared" si="1006"/>
        <v>2</v>
      </c>
      <c r="T1972" s="76">
        <f t="shared" si="1006"/>
        <v>0</v>
      </c>
      <c r="U1972" s="72">
        <f t="shared" si="1005"/>
        <v>2.1764705882352939</v>
      </c>
    </row>
    <row r="1973" spans="1:21" ht="18" thickBot="1" x14ac:dyDescent="0.25">
      <c r="A1973" s="78">
        <v>7</v>
      </c>
      <c r="B1973" s="48" t="s">
        <v>53</v>
      </c>
      <c r="C1973" s="79">
        <f t="shared" si="1006"/>
        <v>0</v>
      </c>
      <c r="D1973" s="79">
        <f t="shared" si="1006"/>
        <v>1</v>
      </c>
      <c r="E1973" s="79">
        <f t="shared" si="1006"/>
        <v>1</v>
      </c>
      <c r="F1973" s="79">
        <f t="shared" si="1006"/>
        <v>5</v>
      </c>
      <c r="G1973" s="79">
        <f t="shared" si="1006"/>
        <v>3</v>
      </c>
      <c r="H1973" s="72">
        <f t="shared" si="1006"/>
        <v>2</v>
      </c>
      <c r="I1973" s="72">
        <f t="shared" si="1006"/>
        <v>4</v>
      </c>
      <c r="J1973" s="72">
        <f t="shared" si="1006"/>
        <v>2</v>
      </c>
      <c r="K1973" s="72">
        <f t="shared" si="1006"/>
        <v>1</v>
      </c>
      <c r="L1973" s="72">
        <f t="shared" si="1006"/>
        <v>0</v>
      </c>
      <c r="M1973" s="72">
        <f t="shared" si="1006"/>
        <v>2</v>
      </c>
      <c r="N1973" s="72">
        <f t="shared" si="1006"/>
        <v>2</v>
      </c>
      <c r="O1973" s="72">
        <f t="shared" si="1006"/>
        <v>2</v>
      </c>
      <c r="P1973" s="72">
        <f t="shared" si="1006"/>
        <v>0</v>
      </c>
      <c r="Q1973" s="72">
        <f t="shared" si="1006"/>
        <v>4</v>
      </c>
      <c r="R1973" s="72">
        <f t="shared" si="1006"/>
        <v>0</v>
      </c>
      <c r="S1973" s="72">
        <f t="shared" si="1006"/>
        <v>2</v>
      </c>
      <c r="T1973" s="76">
        <f t="shared" si="1006"/>
        <v>3</v>
      </c>
      <c r="U1973" s="72">
        <f t="shared" si="1005"/>
        <v>1.8235294117647058</v>
      </c>
    </row>
    <row r="1974" spans="1:21" ht="18" thickBot="1" x14ac:dyDescent="0.25">
      <c r="A1974" s="78">
        <v>8</v>
      </c>
      <c r="B1974" s="48" t="s">
        <v>53</v>
      </c>
      <c r="C1974" s="79">
        <f t="shared" si="1006"/>
        <v>4</v>
      </c>
      <c r="D1974" s="79">
        <f t="shared" si="1006"/>
        <v>1</v>
      </c>
      <c r="E1974" s="79">
        <f t="shared" si="1006"/>
        <v>1</v>
      </c>
      <c r="F1974" s="79">
        <f t="shared" si="1006"/>
        <v>0</v>
      </c>
      <c r="G1974" s="79">
        <f t="shared" si="1006"/>
        <v>2</v>
      </c>
      <c r="H1974" s="72">
        <f t="shared" si="1006"/>
        <v>1</v>
      </c>
      <c r="I1974" s="72">
        <f t="shared" si="1006"/>
        <v>1</v>
      </c>
      <c r="J1974" s="72">
        <f t="shared" si="1006"/>
        <v>2</v>
      </c>
      <c r="K1974" s="72">
        <f t="shared" si="1006"/>
        <v>3</v>
      </c>
      <c r="L1974" s="72">
        <f t="shared" si="1006"/>
        <v>3</v>
      </c>
      <c r="M1974" s="72">
        <f t="shared" si="1006"/>
        <v>2</v>
      </c>
      <c r="N1974" s="72">
        <f t="shared" si="1006"/>
        <v>3</v>
      </c>
      <c r="O1974" s="72">
        <f t="shared" si="1006"/>
        <v>5</v>
      </c>
      <c r="P1974" s="72">
        <f t="shared" si="1006"/>
        <v>5</v>
      </c>
      <c r="Q1974" s="72">
        <f t="shared" si="1006"/>
        <v>8</v>
      </c>
      <c r="R1974" s="72">
        <f t="shared" si="1006"/>
        <v>1</v>
      </c>
      <c r="S1974" s="72">
        <f t="shared" si="1006"/>
        <v>1</v>
      </c>
      <c r="T1974" s="76">
        <f t="shared" si="1006"/>
        <v>0</v>
      </c>
      <c r="U1974" s="72">
        <f t="shared" si="1005"/>
        <v>2.5294117647058822</v>
      </c>
    </row>
    <row r="1975" spans="1:21" ht="18" thickBot="1" x14ac:dyDescent="0.25">
      <c r="A1975" s="78">
        <v>9</v>
      </c>
      <c r="B1975" s="48" t="s">
        <v>53</v>
      </c>
      <c r="C1975" s="79">
        <f t="shared" si="1006"/>
        <v>3</v>
      </c>
      <c r="D1975" s="79">
        <f t="shared" si="1006"/>
        <v>-1</v>
      </c>
      <c r="E1975" s="79">
        <f t="shared" si="1006"/>
        <v>3</v>
      </c>
      <c r="F1975" s="79">
        <f t="shared" si="1006"/>
        <v>3</v>
      </c>
      <c r="G1975" s="79">
        <f t="shared" si="1006"/>
        <v>7</v>
      </c>
      <c r="H1975" s="72">
        <f t="shared" si="1006"/>
        <v>3</v>
      </c>
      <c r="I1975" s="72">
        <f t="shared" si="1006"/>
        <v>2</v>
      </c>
      <c r="J1975" s="72">
        <f t="shared" si="1006"/>
        <v>5</v>
      </c>
      <c r="K1975" s="72">
        <f t="shared" si="1006"/>
        <v>1</v>
      </c>
      <c r="L1975" s="72">
        <f t="shared" si="1006"/>
        <v>1</v>
      </c>
      <c r="M1975" s="72">
        <f t="shared" si="1006"/>
        <v>3</v>
      </c>
      <c r="N1975" s="72">
        <f t="shared" si="1006"/>
        <v>0</v>
      </c>
      <c r="O1975" s="72">
        <f t="shared" si="1006"/>
        <v>2</v>
      </c>
      <c r="P1975" s="72">
        <f t="shared" si="1006"/>
        <v>5</v>
      </c>
      <c r="Q1975" s="72">
        <f t="shared" si="1006"/>
        <v>0</v>
      </c>
      <c r="R1975" s="72">
        <f t="shared" si="1006"/>
        <v>3</v>
      </c>
      <c r="S1975" s="72">
        <f t="shared" si="1006"/>
        <v>2</v>
      </c>
      <c r="T1975" s="76">
        <f t="shared" si="1006"/>
        <v>0</v>
      </c>
      <c r="U1975" s="72">
        <f t="shared" si="1005"/>
        <v>2.4705882352941178</v>
      </c>
    </row>
    <row r="1976" spans="1:21" ht="18" thickBot="1" x14ac:dyDescent="0.25">
      <c r="A1976" s="78">
        <v>10</v>
      </c>
      <c r="B1976" s="48" t="s">
        <v>53</v>
      </c>
      <c r="C1976" s="79">
        <f t="shared" si="1006"/>
        <v>1</v>
      </c>
      <c r="D1976" s="79">
        <f t="shared" si="1006"/>
        <v>-1</v>
      </c>
      <c r="E1976" s="79">
        <f t="shared" si="1006"/>
        <v>0</v>
      </c>
      <c r="F1976" s="79">
        <f t="shared" si="1006"/>
        <v>7</v>
      </c>
      <c r="G1976" s="79">
        <f t="shared" si="1006"/>
        <v>0</v>
      </c>
      <c r="H1976" s="72">
        <f t="shared" si="1006"/>
        <v>0</v>
      </c>
      <c r="I1976" s="72">
        <f t="shared" si="1006"/>
        <v>3</v>
      </c>
      <c r="J1976" s="72">
        <f t="shared" si="1006"/>
        <v>2</v>
      </c>
      <c r="K1976" s="72">
        <f t="shared" si="1006"/>
        <v>4</v>
      </c>
      <c r="L1976" s="72">
        <f t="shared" si="1006"/>
        <v>0</v>
      </c>
      <c r="M1976" s="72">
        <f t="shared" si="1006"/>
        <v>5</v>
      </c>
      <c r="N1976" s="72">
        <f t="shared" si="1006"/>
        <v>1</v>
      </c>
      <c r="O1976" s="72">
        <f t="shared" si="1006"/>
        <v>2</v>
      </c>
      <c r="P1976" s="72">
        <f t="shared" si="1006"/>
        <v>2</v>
      </c>
      <c r="Q1976" s="72">
        <f t="shared" si="1006"/>
        <v>1</v>
      </c>
      <c r="R1976" s="72">
        <f t="shared" si="1006"/>
        <v>1</v>
      </c>
      <c r="S1976" s="72">
        <f t="shared" si="1006"/>
        <v>0</v>
      </c>
      <c r="T1976" s="76">
        <f t="shared" si="1006"/>
        <v>6</v>
      </c>
      <c r="U1976" s="72">
        <f t="shared" si="1005"/>
        <v>1.6470588235294117</v>
      </c>
    </row>
    <row r="1977" spans="1:21" ht="18" thickBot="1" x14ac:dyDescent="0.25">
      <c r="A1977" s="78">
        <v>11</v>
      </c>
      <c r="B1977" s="48" t="s">
        <v>53</v>
      </c>
      <c r="C1977" s="79">
        <f t="shared" si="1006"/>
        <v>-1</v>
      </c>
      <c r="D1977" s="79">
        <f t="shared" si="1006"/>
        <v>1</v>
      </c>
      <c r="E1977" s="79">
        <f t="shared" si="1006"/>
        <v>4</v>
      </c>
      <c r="F1977" s="79">
        <f t="shared" si="1006"/>
        <v>0</v>
      </c>
      <c r="G1977" s="79">
        <f t="shared" si="1006"/>
        <v>1</v>
      </c>
      <c r="H1977" s="72">
        <f t="shared" si="1006"/>
        <v>5</v>
      </c>
      <c r="I1977" s="72">
        <f t="shared" si="1006"/>
        <v>2</v>
      </c>
      <c r="J1977" s="72">
        <f t="shared" si="1006"/>
        <v>6</v>
      </c>
      <c r="K1977" s="72">
        <f t="shared" si="1006"/>
        <v>6</v>
      </c>
      <c r="L1977" s="72">
        <f t="shared" si="1006"/>
        <v>6</v>
      </c>
      <c r="M1977" s="72">
        <f t="shared" si="1006"/>
        <v>6</v>
      </c>
      <c r="N1977" s="72">
        <f t="shared" si="1006"/>
        <v>1</v>
      </c>
      <c r="O1977" s="72">
        <f t="shared" si="1006"/>
        <v>2</v>
      </c>
      <c r="P1977" s="72">
        <f t="shared" si="1006"/>
        <v>5</v>
      </c>
      <c r="Q1977" s="72">
        <f t="shared" si="1006"/>
        <v>4</v>
      </c>
      <c r="R1977" s="72">
        <f t="shared" si="1006"/>
        <v>0</v>
      </c>
      <c r="S1977" s="72">
        <f t="shared" si="1006"/>
        <v>7</v>
      </c>
      <c r="T1977" s="76">
        <f t="shared" si="1006"/>
        <v>3</v>
      </c>
      <c r="U1977" s="72">
        <f t="shared" si="1005"/>
        <v>3.2352941176470589</v>
      </c>
    </row>
    <row r="1978" spans="1:21" ht="18" thickBot="1" x14ac:dyDescent="0.25">
      <c r="A1978" s="78">
        <v>12</v>
      </c>
      <c r="B1978" s="48" t="s">
        <v>53</v>
      </c>
      <c r="C1978" s="79" t="s">
        <v>46</v>
      </c>
      <c r="D1978" s="79">
        <f t="shared" si="1006"/>
        <v>2</v>
      </c>
      <c r="E1978" s="79">
        <f t="shared" si="1006"/>
        <v>0</v>
      </c>
      <c r="F1978" s="79">
        <f t="shared" si="1006"/>
        <v>2</v>
      </c>
      <c r="G1978" s="79">
        <f t="shared" si="1006"/>
        <v>2</v>
      </c>
      <c r="H1978" s="72">
        <f t="shared" si="1006"/>
        <v>2</v>
      </c>
      <c r="I1978" s="72">
        <f t="shared" si="1006"/>
        <v>0</v>
      </c>
      <c r="J1978" s="72">
        <f t="shared" si="1006"/>
        <v>2</v>
      </c>
      <c r="K1978" s="72">
        <f t="shared" si="1006"/>
        <v>3</v>
      </c>
      <c r="L1978" s="72">
        <f t="shared" si="1006"/>
        <v>2</v>
      </c>
      <c r="M1978" s="72">
        <f t="shared" si="1006"/>
        <v>2</v>
      </c>
      <c r="N1978" s="72">
        <f t="shared" si="1006"/>
        <v>4</v>
      </c>
      <c r="O1978" s="72">
        <f t="shared" si="1006"/>
        <v>0</v>
      </c>
      <c r="P1978" s="72">
        <f t="shared" si="1006"/>
        <v>2</v>
      </c>
      <c r="Q1978" s="72">
        <f t="shared" si="1006"/>
        <v>2</v>
      </c>
      <c r="R1978" s="72">
        <f t="shared" si="1006"/>
        <v>1</v>
      </c>
      <c r="S1978" s="72">
        <f t="shared" si="1006"/>
        <v>3</v>
      </c>
      <c r="T1978" s="76">
        <f t="shared" si="1006"/>
        <v>2</v>
      </c>
      <c r="U1978" s="72">
        <f t="shared" si="1005"/>
        <v>1.8125</v>
      </c>
    </row>
    <row r="1979" spans="1:21" ht="18" thickBot="1" x14ac:dyDescent="0.25">
      <c r="A1979" s="47" t="s">
        <v>47</v>
      </c>
      <c r="B1979" s="48" t="s">
        <v>59</v>
      </c>
      <c r="C1979" s="75" t="s">
        <v>46</v>
      </c>
      <c r="D1979" s="75" t="s">
        <v>46</v>
      </c>
      <c r="E1979" s="75" t="s">
        <v>46</v>
      </c>
      <c r="F1979" s="79">
        <f t="shared" ref="F1979:T1979" si="1007">B1937-F1941</f>
        <v>-2</v>
      </c>
      <c r="G1979" s="79">
        <f t="shared" si="1007"/>
        <v>16</v>
      </c>
      <c r="H1979" s="79">
        <f t="shared" si="1007"/>
        <v>21</v>
      </c>
      <c r="I1979" s="79">
        <f t="shared" si="1007"/>
        <v>23</v>
      </c>
      <c r="J1979" s="79">
        <f t="shared" si="1007"/>
        <v>23</v>
      </c>
      <c r="K1979" s="79">
        <f t="shared" si="1007"/>
        <v>21</v>
      </c>
      <c r="L1979" s="79">
        <f t="shared" si="1007"/>
        <v>14</v>
      </c>
      <c r="M1979" s="79">
        <f t="shared" si="1007"/>
        <v>9</v>
      </c>
      <c r="N1979" s="79">
        <f t="shared" si="1007"/>
        <v>15</v>
      </c>
      <c r="O1979" s="79">
        <f t="shared" si="1007"/>
        <v>21</v>
      </c>
      <c r="P1979" s="79">
        <f t="shared" si="1007"/>
        <v>31</v>
      </c>
      <c r="Q1979" s="79">
        <f t="shared" si="1007"/>
        <v>25</v>
      </c>
      <c r="R1979" s="79">
        <f t="shared" si="1007"/>
        <v>17</v>
      </c>
      <c r="S1979" s="79">
        <f t="shared" si="1007"/>
        <v>21</v>
      </c>
      <c r="T1979" s="106">
        <f t="shared" si="1007"/>
        <v>14</v>
      </c>
      <c r="U1979" s="72">
        <f t="shared" si="1005"/>
        <v>18.214285714285715</v>
      </c>
    </row>
    <row r="1980" spans="1:21" ht="18" thickBot="1" x14ac:dyDescent="0.25">
      <c r="A1980" s="47" t="s">
        <v>54</v>
      </c>
      <c r="B1980" s="48" t="s">
        <v>59</v>
      </c>
      <c r="C1980" s="75" t="s">
        <v>46</v>
      </c>
      <c r="D1980" s="75" t="s">
        <v>46</v>
      </c>
      <c r="E1980" s="75" t="s">
        <v>46</v>
      </c>
      <c r="F1980" s="75" t="s">
        <v>46</v>
      </c>
      <c r="G1980" s="75">
        <f t="shared" ref="G1980:T1980" si="1008">B1943-G1948</f>
        <v>5</v>
      </c>
      <c r="H1980" s="75">
        <f t="shared" si="1008"/>
        <v>14</v>
      </c>
      <c r="I1980" s="75">
        <f t="shared" si="1008"/>
        <v>9</v>
      </c>
      <c r="J1980" s="75">
        <f t="shared" si="1008"/>
        <v>11</v>
      </c>
      <c r="K1980" s="75">
        <f t="shared" si="1008"/>
        <v>17</v>
      </c>
      <c r="L1980" s="75">
        <f t="shared" si="1008"/>
        <v>13</v>
      </c>
      <c r="M1980" s="75">
        <f t="shared" si="1008"/>
        <v>18</v>
      </c>
      <c r="N1980" s="75">
        <f t="shared" si="1008"/>
        <v>13</v>
      </c>
      <c r="O1980" s="75">
        <f t="shared" si="1008"/>
        <v>10</v>
      </c>
      <c r="P1980" s="75">
        <f t="shared" si="1008"/>
        <v>11</v>
      </c>
      <c r="Q1980" s="75">
        <f t="shared" si="1008"/>
        <v>11</v>
      </c>
      <c r="R1980" s="75">
        <f t="shared" si="1008"/>
        <v>12</v>
      </c>
      <c r="S1980" s="75">
        <f t="shared" si="1008"/>
        <v>14</v>
      </c>
      <c r="T1980" s="106">
        <f t="shared" si="1008"/>
        <v>15</v>
      </c>
      <c r="U1980" s="72">
        <f t="shared" si="1005"/>
        <v>12.153846153846153</v>
      </c>
    </row>
    <row r="1981" spans="1:21" ht="16" x14ac:dyDescent="0.2">
      <c r="A1981" s="32"/>
      <c r="B1981" s="33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</row>
    <row r="1982" spans="1:21" ht="16" x14ac:dyDescent="0.2">
      <c r="A1982" s="7" t="s">
        <v>172</v>
      </c>
      <c r="B1982" s="7"/>
      <c r="C1982" s="7"/>
      <c r="D1982" s="7"/>
      <c r="E1982" s="7"/>
      <c r="F1982" s="7"/>
      <c r="G1982" s="7"/>
      <c r="H1982" s="8"/>
      <c r="I1982" s="8"/>
      <c r="J1982" s="8"/>
      <c r="K1982" s="8"/>
      <c r="L1982" s="8"/>
      <c r="M1982" s="9"/>
    </row>
    <row r="1983" spans="1:21" ht="17" thickBot="1" x14ac:dyDescent="0.25">
      <c r="A1983" s="10"/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9"/>
    </row>
    <row r="1984" spans="1:21" ht="35" thickBot="1" x14ac:dyDescent="0.25">
      <c r="A1984" s="70" t="s">
        <v>44</v>
      </c>
      <c r="B1984" s="70" t="s">
        <v>0</v>
      </c>
      <c r="C1984" s="70" t="s">
        <v>1</v>
      </c>
      <c r="D1984" s="70" t="s">
        <v>2</v>
      </c>
      <c r="E1984" s="70" t="s">
        <v>3</v>
      </c>
      <c r="F1984" s="70" t="s">
        <v>4</v>
      </c>
      <c r="G1984" s="70" t="s">
        <v>5</v>
      </c>
      <c r="H1984" s="70" t="s">
        <v>6</v>
      </c>
      <c r="I1984" s="70" t="s">
        <v>7</v>
      </c>
      <c r="J1984" s="70" t="s">
        <v>8</v>
      </c>
      <c r="K1984" s="70" t="s">
        <v>9</v>
      </c>
      <c r="L1984" s="70" t="s">
        <v>10</v>
      </c>
      <c r="M1984" s="70" t="s">
        <v>66</v>
      </c>
      <c r="N1984" s="70" t="s">
        <v>75</v>
      </c>
      <c r="O1984" s="70" t="s">
        <v>76</v>
      </c>
      <c r="P1984" s="70" t="s">
        <v>77</v>
      </c>
      <c r="Q1984" s="70" t="s">
        <v>78</v>
      </c>
      <c r="R1984" s="70" t="s">
        <v>79</v>
      </c>
      <c r="S1984" s="70" t="s">
        <v>81</v>
      </c>
      <c r="T1984" s="70" t="s">
        <v>87</v>
      </c>
      <c r="U1984" s="70" t="s">
        <v>52</v>
      </c>
    </row>
    <row r="1985" spans="1:21" ht="18" thickBot="1" x14ac:dyDescent="0.25">
      <c r="A1985" s="78">
        <v>1</v>
      </c>
      <c r="B1985" s="93" t="s">
        <v>42</v>
      </c>
      <c r="C1985" s="45">
        <f t="shared" ref="C1985:T1996" si="1009">(B1936-C1937)/B1936</f>
        <v>-0.23529411764705882</v>
      </c>
      <c r="D1985" s="45">
        <f t="shared" si="1009"/>
        <v>-0.5</v>
      </c>
      <c r="E1985" s="45">
        <f t="shared" si="1009"/>
        <v>-9.8039215686274508E-2</v>
      </c>
      <c r="F1985" s="45">
        <f t="shared" si="1009"/>
        <v>3.6363636363636362E-2</v>
      </c>
      <c r="G1985" s="45">
        <f t="shared" si="1009"/>
        <v>6.8965517241379309E-2</v>
      </c>
      <c r="H1985" s="45">
        <f t="shared" si="1009"/>
        <v>0.1111111111111111</v>
      </c>
      <c r="I1985" s="45">
        <f t="shared" si="1009"/>
        <v>9.3023255813953487E-2</v>
      </c>
      <c r="J1985" s="45">
        <f t="shared" si="1009"/>
        <v>-5.7142857142857141E-2</v>
      </c>
      <c r="K1985" s="45">
        <f t="shared" si="1009"/>
        <v>9.4339622641509441E-2</v>
      </c>
      <c r="L1985" s="45">
        <f t="shared" si="1009"/>
        <v>-1.7543859649122806E-2</v>
      </c>
      <c r="M1985" s="45">
        <f t="shared" si="1009"/>
        <v>-2.2222222222222223E-2</v>
      </c>
      <c r="N1985" s="45">
        <f t="shared" si="1009"/>
        <v>7.8947368421052627E-2</v>
      </c>
      <c r="O1985" s="45">
        <f t="shared" si="1009"/>
        <v>0.16363636363636364</v>
      </c>
      <c r="P1985" s="45">
        <f t="shared" si="1009"/>
        <v>0.10256410256410256</v>
      </c>
      <c r="Q1985" s="45">
        <f t="shared" si="1009"/>
        <v>2.8571428571428571E-2</v>
      </c>
      <c r="R1985" s="45">
        <f t="shared" si="1009"/>
        <v>3.0303030303030304E-2</v>
      </c>
      <c r="S1985" s="45">
        <f t="shared" si="1009"/>
        <v>4.5454545454545456E-2</v>
      </c>
      <c r="T1985" s="96">
        <f t="shared" si="1009"/>
        <v>0</v>
      </c>
      <c r="U1985" s="44">
        <f t="shared" ref="U1985:U2000" si="1010">_xlfn.AGGREGATE(1,6,C1985:S1985)</f>
        <v>-4.5271935426719262E-3</v>
      </c>
    </row>
    <row r="1986" spans="1:21" ht="18" thickBot="1" x14ac:dyDescent="0.25">
      <c r="A1986" s="78">
        <v>2</v>
      </c>
      <c r="B1986" s="93" t="s">
        <v>42</v>
      </c>
      <c r="C1986" s="45">
        <f t="shared" si="1009"/>
        <v>-0.12121212121212122</v>
      </c>
      <c r="D1986" s="45">
        <f t="shared" si="1009"/>
        <v>0.14285714285714285</v>
      </c>
      <c r="E1986" s="45">
        <f t="shared" si="1009"/>
        <v>0.27083333333333331</v>
      </c>
      <c r="F1986" s="45">
        <f t="shared" si="1009"/>
        <v>0.125</v>
      </c>
      <c r="G1986" s="45">
        <f t="shared" si="1009"/>
        <v>0.20754716981132076</v>
      </c>
      <c r="H1986" s="45">
        <f t="shared" si="1009"/>
        <v>0.1111111111111111</v>
      </c>
      <c r="I1986" s="45">
        <f t="shared" si="1009"/>
        <v>0.2</v>
      </c>
      <c r="J1986" s="45">
        <f t="shared" si="1009"/>
        <v>0.10256410256410256</v>
      </c>
      <c r="K1986" s="45">
        <f t="shared" si="1009"/>
        <v>5.4054054054054057E-2</v>
      </c>
      <c r="L1986" s="45">
        <f t="shared" si="1009"/>
        <v>6.25E-2</v>
      </c>
      <c r="M1986" s="45">
        <f t="shared" si="1009"/>
        <v>5.1724137931034482E-2</v>
      </c>
      <c r="N1986" s="45">
        <f t="shared" si="1009"/>
        <v>8.6956521739130432E-2</v>
      </c>
      <c r="O1986" s="45">
        <f t="shared" si="1009"/>
        <v>5.7142857142857141E-2</v>
      </c>
      <c r="P1986" s="45">
        <f t="shared" si="1009"/>
        <v>0.30434782608695654</v>
      </c>
      <c r="Q1986" s="45">
        <f t="shared" si="1009"/>
        <v>8.5714285714285715E-2</v>
      </c>
      <c r="R1986" s="45">
        <f t="shared" si="1009"/>
        <v>0.14705882352941177</v>
      </c>
      <c r="S1986" s="45">
        <f t="shared" si="1009"/>
        <v>9.375E-2</v>
      </c>
      <c r="T1986" s="96">
        <f t="shared" si="1009"/>
        <v>0.14285714285714285</v>
      </c>
      <c r="U1986" s="44">
        <f t="shared" si="1010"/>
        <v>0.11658524968603644</v>
      </c>
    </row>
    <row r="1987" spans="1:21" ht="18" thickBot="1" x14ac:dyDescent="0.25">
      <c r="A1987" s="78">
        <v>3</v>
      </c>
      <c r="B1987" s="93" t="s">
        <v>42</v>
      </c>
      <c r="C1987" s="45">
        <f t="shared" si="1009"/>
        <v>0</v>
      </c>
      <c r="D1987" s="45">
        <f t="shared" si="1009"/>
        <v>0</v>
      </c>
      <c r="E1987" s="45">
        <f t="shared" si="1009"/>
        <v>0.1388888888888889</v>
      </c>
      <c r="F1987" s="45">
        <f t="shared" si="1009"/>
        <v>2.8571428571428571E-2</v>
      </c>
      <c r="G1987" s="45">
        <f t="shared" si="1009"/>
        <v>0.12244897959183673</v>
      </c>
      <c r="H1987" s="45">
        <f t="shared" si="1009"/>
        <v>7.1428571428571425E-2</v>
      </c>
      <c r="I1987" s="45">
        <f t="shared" si="1009"/>
        <v>0.16666666666666666</v>
      </c>
      <c r="J1987" s="45">
        <f t="shared" si="1009"/>
        <v>0</v>
      </c>
      <c r="K1987" s="45">
        <f t="shared" si="1009"/>
        <v>0.14285714285714285</v>
      </c>
      <c r="L1987" s="45">
        <f t="shared" si="1009"/>
        <v>0</v>
      </c>
      <c r="M1987" s="45">
        <f t="shared" si="1009"/>
        <v>0.1111111111111111</v>
      </c>
      <c r="N1987" s="45">
        <f t="shared" si="1009"/>
        <v>0.10909090909090909</v>
      </c>
      <c r="O1987" s="45">
        <f t="shared" si="1009"/>
        <v>9.5238095238095233E-2</v>
      </c>
      <c r="P1987" s="45">
        <f t="shared" si="1009"/>
        <v>0.36363636363636365</v>
      </c>
      <c r="Q1987" s="45">
        <f t="shared" si="1009"/>
        <v>6.25E-2</v>
      </c>
      <c r="R1987" s="45">
        <f t="shared" si="1009"/>
        <v>3.125E-2</v>
      </c>
      <c r="S1987" s="45">
        <f t="shared" si="1009"/>
        <v>0.13793103448275862</v>
      </c>
      <c r="T1987" s="96">
        <f t="shared" si="1009"/>
        <v>3.4482758620689655E-2</v>
      </c>
      <c r="U1987" s="44">
        <f t="shared" si="1010"/>
        <v>9.3036423033163118E-2</v>
      </c>
    </row>
    <row r="1988" spans="1:21" ht="18" thickBot="1" x14ac:dyDescent="0.25">
      <c r="A1988" s="78">
        <v>4</v>
      </c>
      <c r="B1988" s="93" t="s">
        <v>42</v>
      </c>
      <c r="C1988" s="45">
        <f t="shared" si="1009"/>
        <v>-2.7777777777777776E-2</v>
      </c>
      <c r="D1988" s="45">
        <f t="shared" si="1009"/>
        <v>9.0909090909090912E-2</v>
      </c>
      <c r="E1988" s="45">
        <f t="shared" si="1009"/>
        <v>2.7027027027027029E-2</v>
      </c>
      <c r="F1988" s="45">
        <f t="shared" si="1009"/>
        <v>6.4516129032258063E-2</v>
      </c>
      <c r="G1988" s="45">
        <f t="shared" si="1009"/>
        <v>0.17647058823529413</v>
      </c>
      <c r="H1988" s="45">
        <f t="shared" si="1009"/>
        <v>6.9767441860465115E-2</v>
      </c>
      <c r="I1988" s="45">
        <f t="shared" si="1009"/>
        <v>0.23076923076923078</v>
      </c>
      <c r="J1988" s="45">
        <f t="shared" si="1009"/>
        <v>7.4999999999999997E-2</v>
      </c>
      <c r="K1988" s="45">
        <f t="shared" si="1009"/>
        <v>0.125</v>
      </c>
      <c r="L1988" s="45">
        <f t="shared" si="1009"/>
        <v>6.6666666666666666E-2</v>
      </c>
      <c r="M1988" s="45">
        <f t="shared" si="1009"/>
        <v>0.25714285714285712</v>
      </c>
      <c r="N1988" s="45">
        <f t="shared" si="1009"/>
        <v>0.125</v>
      </c>
      <c r="O1988" s="45">
        <f t="shared" si="1009"/>
        <v>0.24489795918367346</v>
      </c>
      <c r="P1988" s="45">
        <f t="shared" si="1009"/>
        <v>0.21052631578947367</v>
      </c>
      <c r="Q1988" s="45">
        <f t="shared" si="1009"/>
        <v>-4.7619047619047616E-2</v>
      </c>
      <c r="R1988" s="45">
        <f t="shared" si="1009"/>
        <v>6.6666666666666666E-2</v>
      </c>
      <c r="S1988" s="45">
        <f t="shared" si="1009"/>
        <v>0.16129032258064516</v>
      </c>
      <c r="T1988" s="96">
        <f t="shared" si="1009"/>
        <v>0.04</v>
      </c>
      <c r="U1988" s="44">
        <f t="shared" si="1010"/>
        <v>0.11272079238038374</v>
      </c>
    </row>
    <row r="1989" spans="1:21" ht="18" thickBot="1" x14ac:dyDescent="0.25">
      <c r="A1989" s="78">
        <v>5</v>
      </c>
      <c r="B1989" s="93" t="s">
        <v>42</v>
      </c>
      <c r="C1989" s="45">
        <f t="shared" si="1009"/>
        <v>0.10810810810810811</v>
      </c>
      <c r="D1989" s="45">
        <f t="shared" si="1009"/>
        <v>2.7027027027027029E-2</v>
      </c>
      <c r="E1989" s="45">
        <f t="shared" si="1009"/>
        <v>0</v>
      </c>
      <c r="F1989" s="45">
        <f t="shared" si="1009"/>
        <v>2.7777777777777776E-2</v>
      </c>
      <c r="G1989" s="45">
        <f t="shared" si="1009"/>
        <v>0.10344827586206896</v>
      </c>
      <c r="H1989" s="45">
        <f t="shared" si="1009"/>
        <v>3.5714285714285712E-2</v>
      </c>
      <c r="I1989" s="45">
        <f t="shared" si="1009"/>
        <v>0.17499999999999999</v>
      </c>
      <c r="J1989" s="45">
        <f t="shared" si="1009"/>
        <v>0</v>
      </c>
      <c r="K1989" s="45">
        <f t="shared" si="1009"/>
        <v>0.10810810810810811</v>
      </c>
      <c r="L1989" s="45">
        <f t="shared" si="1009"/>
        <v>7.1428571428571425E-2</v>
      </c>
      <c r="M1989" s="45">
        <f t="shared" si="1009"/>
        <v>-7.1428571428571425E-2</v>
      </c>
      <c r="N1989" s="45">
        <f t="shared" si="1009"/>
        <v>0.15384615384615385</v>
      </c>
      <c r="O1989" s="45">
        <f t="shared" si="1009"/>
        <v>0.22857142857142856</v>
      </c>
      <c r="P1989" s="45">
        <f t="shared" si="1009"/>
        <v>0.27027027027027029</v>
      </c>
      <c r="Q1989" s="45">
        <f t="shared" si="1009"/>
        <v>0.3</v>
      </c>
      <c r="R1989" s="45">
        <f t="shared" si="1009"/>
        <v>0.18181818181818182</v>
      </c>
      <c r="S1989" s="45">
        <f t="shared" si="1009"/>
        <v>0.10714285714285714</v>
      </c>
      <c r="T1989" s="96">
        <f t="shared" si="1009"/>
        <v>0.19230769230769232</v>
      </c>
      <c r="U1989" s="44">
        <f t="shared" si="1010"/>
        <v>0.10746073377919221</v>
      </c>
    </row>
    <row r="1990" spans="1:21" ht="18" thickBot="1" x14ac:dyDescent="0.25">
      <c r="A1990" s="78">
        <v>6</v>
      </c>
      <c r="B1990" s="93" t="s">
        <v>42</v>
      </c>
      <c r="C1990" s="45">
        <f t="shared" si="1009"/>
        <v>4.1666666666666664E-2</v>
      </c>
      <c r="D1990" s="45">
        <f t="shared" si="1009"/>
        <v>0.18181818181818182</v>
      </c>
      <c r="E1990" s="45">
        <f t="shared" si="1009"/>
        <v>-2.7777777777777776E-2</v>
      </c>
      <c r="F1990" s="45">
        <f t="shared" si="1009"/>
        <v>0</v>
      </c>
      <c r="G1990" s="45">
        <f t="shared" si="1009"/>
        <v>2.8571428571428571E-2</v>
      </c>
      <c r="H1990" s="45">
        <f t="shared" si="1009"/>
        <v>3.8461538461538464E-2</v>
      </c>
      <c r="I1990" s="45">
        <f t="shared" si="1009"/>
        <v>-3.7037037037037035E-2</v>
      </c>
      <c r="J1990" s="45">
        <f t="shared" si="1009"/>
        <v>6.0606060606060608E-2</v>
      </c>
      <c r="K1990" s="45">
        <f t="shared" si="1009"/>
        <v>3.3333333333333333E-2</v>
      </c>
      <c r="L1990" s="45">
        <f t="shared" si="1009"/>
        <v>9.0909090909090912E-2</v>
      </c>
      <c r="M1990" s="45">
        <f t="shared" si="1009"/>
        <v>7.6923076923076927E-2</v>
      </c>
      <c r="N1990" s="45">
        <f t="shared" si="1009"/>
        <v>3.3333333333333333E-2</v>
      </c>
      <c r="O1990" s="45">
        <f t="shared" si="1009"/>
        <v>9.0909090909090912E-2</v>
      </c>
      <c r="P1990" s="45">
        <f t="shared" si="1009"/>
        <v>0.18518518518518517</v>
      </c>
      <c r="Q1990" s="45">
        <f t="shared" si="1009"/>
        <v>0.40740740740740738</v>
      </c>
      <c r="R1990" s="45">
        <f t="shared" si="1009"/>
        <v>4.7619047619047616E-2</v>
      </c>
      <c r="S1990" s="45">
        <f t="shared" si="1009"/>
        <v>0.1111111111111111</v>
      </c>
      <c r="T1990" s="96">
        <f t="shared" si="1009"/>
        <v>0</v>
      </c>
      <c r="U1990" s="44">
        <f t="shared" si="1010"/>
        <v>8.017880811998461E-2</v>
      </c>
    </row>
    <row r="1991" spans="1:21" ht="18" thickBot="1" x14ac:dyDescent="0.25">
      <c r="A1991" s="78">
        <v>7</v>
      </c>
      <c r="B1991" s="93" t="s">
        <v>42</v>
      </c>
      <c r="C1991" s="45">
        <f t="shared" si="1009"/>
        <v>0</v>
      </c>
      <c r="D1991" s="45">
        <f t="shared" si="1009"/>
        <v>4.3478260869565216E-2</v>
      </c>
      <c r="E1991" s="45">
        <f t="shared" si="1009"/>
        <v>3.7037037037037035E-2</v>
      </c>
      <c r="F1991" s="45">
        <f t="shared" si="1009"/>
        <v>0.13513513513513514</v>
      </c>
      <c r="G1991" s="45">
        <f t="shared" si="1009"/>
        <v>0.1</v>
      </c>
      <c r="H1991" s="45">
        <f t="shared" si="1009"/>
        <v>5.8823529411764705E-2</v>
      </c>
      <c r="I1991" s="45">
        <f t="shared" si="1009"/>
        <v>0.16</v>
      </c>
      <c r="J1991" s="45">
        <f t="shared" si="1009"/>
        <v>7.1428571428571425E-2</v>
      </c>
      <c r="K1991" s="45">
        <f t="shared" si="1009"/>
        <v>3.2258064516129031E-2</v>
      </c>
      <c r="L1991" s="45">
        <f t="shared" si="1009"/>
        <v>0</v>
      </c>
      <c r="M1991" s="45">
        <f t="shared" si="1009"/>
        <v>6.6666666666666666E-2</v>
      </c>
      <c r="N1991" s="45">
        <f t="shared" si="1009"/>
        <v>8.3333333333333329E-2</v>
      </c>
      <c r="O1991" s="45">
        <f t="shared" si="1009"/>
        <v>6.8965517241379309E-2</v>
      </c>
      <c r="P1991" s="45">
        <f t="shared" si="1009"/>
        <v>0</v>
      </c>
      <c r="Q1991" s="45">
        <f t="shared" si="1009"/>
        <v>0.18181818181818182</v>
      </c>
      <c r="R1991" s="45">
        <f t="shared" si="1009"/>
        <v>0</v>
      </c>
      <c r="S1991" s="45">
        <f t="shared" si="1009"/>
        <v>0.1</v>
      </c>
      <c r="T1991" s="96">
        <f t="shared" si="1009"/>
        <v>0.1875</v>
      </c>
      <c r="U1991" s="44">
        <f t="shared" si="1010"/>
        <v>6.699672337986845E-2</v>
      </c>
    </row>
    <row r="1992" spans="1:21" ht="18" thickBot="1" x14ac:dyDescent="0.25">
      <c r="A1992" s="78">
        <v>8</v>
      </c>
      <c r="B1992" s="93" t="s">
        <v>42</v>
      </c>
      <c r="C1992" s="45">
        <f t="shared" si="1009"/>
        <v>0.16666666666666666</v>
      </c>
      <c r="D1992" s="45">
        <f t="shared" si="1009"/>
        <v>3.5714285714285712E-2</v>
      </c>
      <c r="E1992" s="45">
        <f t="shared" si="1009"/>
        <v>4.5454545454545456E-2</v>
      </c>
      <c r="F1992" s="45">
        <f t="shared" si="1009"/>
        <v>0</v>
      </c>
      <c r="G1992" s="45">
        <f t="shared" si="1009"/>
        <v>6.25E-2</v>
      </c>
      <c r="H1992" s="45">
        <f t="shared" si="1009"/>
        <v>3.7037037037037035E-2</v>
      </c>
      <c r="I1992" s="45">
        <f t="shared" si="1009"/>
        <v>3.125E-2</v>
      </c>
      <c r="J1992" s="45">
        <f t="shared" si="1009"/>
        <v>9.5238095238095233E-2</v>
      </c>
      <c r="K1992" s="45">
        <f t="shared" si="1009"/>
        <v>0.11538461538461539</v>
      </c>
      <c r="L1992" s="45">
        <f t="shared" si="1009"/>
        <v>0.1</v>
      </c>
      <c r="M1992" s="45">
        <f t="shared" si="1009"/>
        <v>6.8965517241379309E-2</v>
      </c>
      <c r="N1992" s="45">
        <f t="shared" si="1009"/>
        <v>0.10714285714285714</v>
      </c>
      <c r="O1992" s="45">
        <f t="shared" si="1009"/>
        <v>0.22727272727272727</v>
      </c>
      <c r="P1992" s="45">
        <f t="shared" si="1009"/>
        <v>0.18518518518518517</v>
      </c>
      <c r="Q1992" s="45">
        <f t="shared" si="1009"/>
        <v>0.4</v>
      </c>
      <c r="R1992" s="45">
        <f t="shared" si="1009"/>
        <v>5.5555555555555552E-2</v>
      </c>
      <c r="S1992" s="45">
        <f t="shared" si="1009"/>
        <v>6.25E-2</v>
      </c>
      <c r="T1992" s="96">
        <f t="shared" si="1009"/>
        <v>0</v>
      </c>
      <c r="U1992" s="44">
        <f t="shared" si="1010"/>
        <v>0.10563924046429117</v>
      </c>
    </row>
    <row r="1993" spans="1:21" ht="18" thickBot="1" x14ac:dyDescent="0.25">
      <c r="A1993" s="78">
        <v>9</v>
      </c>
      <c r="B1993" s="93" t="s">
        <v>42</v>
      </c>
      <c r="C1993" s="45">
        <f t="shared" si="1009"/>
        <v>0.13636363636363635</v>
      </c>
      <c r="D1993" s="45">
        <f t="shared" si="1009"/>
        <v>-0.05</v>
      </c>
      <c r="E1993" s="45">
        <f t="shared" si="1009"/>
        <v>0.1111111111111111</v>
      </c>
      <c r="F1993" s="45">
        <f t="shared" si="1009"/>
        <v>0.14285714285714285</v>
      </c>
      <c r="G1993" s="45">
        <f t="shared" si="1009"/>
        <v>0.26923076923076922</v>
      </c>
      <c r="H1993" s="45">
        <f t="shared" si="1009"/>
        <v>0.1</v>
      </c>
      <c r="I1993" s="45">
        <f t="shared" si="1009"/>
        <v>7.6923076923076927E-2</v>
      </c>
      <c r="J1993" s="45">
        <f t="shared" si="1009"/>
        <v>0.16129032258064516</v>
      </c>
      <c r="K1993" s="45">
        <f t="shared" si="1009"/>
        <v>5.2631578947368418E-2</v>
      </c>
      <c r="L1993" s="45">
        <f t="shared" si="1009"/>
        <v>4.3478260869565216E-2</v>
      </c>
      <c r="M1993" s="45">
        <f t="shared" si="1009"/>
        <v>0.1111111111111111</v>
      </c>
      <c r="N1993" s="45">
        <f t="shared" si="1009"/>
        <v>0</v>
      </c>
      <c r="O1993" s="45">
        <f t="shared" si="1009"/>
        <v>0.08</v>
      </c>
      <c r="P1993" s="45">
        <f t="shared" si="1009"/>
        <v>0.29411764705882354</v>
      </c>
      <c r="Q1993" s="45">
        <f t="shared" si="1009"/>
        <v>0</v>
      </c>
      <c r="R1993" s="45">
        <f t="shared" si="1009"/>
        <v>0.25</v>
      </c>
      <c r="S1993" s="45">
        <f t="shared" si="1009"/>
        <v>0.11764705882352941</v>
      </c>
      <c r="T1993" s="96">
        <f t="shared" si="1009"/>
        <v>0</v>
      </c>
      <c r="U1993" s="44">
        <f t="shared" si="1010"/>
        <v>0.11157421858098704</v>
      </c>
    </row>
    <row r="1994" spans="1:21" ht="18" thickBot="1" x14ac:dyDescent="0.25">
      <c r="A1994" s="78">
        <v>10</v>
      </c>
      <c r="B1994" s="93" t="s">
        <v>42</v>
      </c>
      <c r="C1994" s="45">
        <f t="shared" si="1009"/>
        <v>8.3333333333333329E-2</v>
      </c>
      <c r="D1994" s="45">
        <f t="shared" si="1009"/>
        <v>-5.2631578947368418E-2</v>
      </c>
      <c r="E1994" s="45">
        <f t="shared" si="1009"/>
        <v>0</v>
      </c>
      <c r="F1994" s="45">
        <f t="shared" si="1009"/>
        <v>0.29166666666666669</v>
      </c>
      <c r="G1994" s="45">
        <f t="shared" si="1009"/>
        <v>0</v>
      </c>
      <c r="H1994" s="45">
        <f t="shared" si="1009"/>
        <v>0</v>
      </c>
      <c r="I1994" s="45">
        <f t="shared" si="1009"/>
        <v>0.1111111111111111</v>
      </c>
      <c r="J1994" s="45">
        <f t="shared" si="1009"/>
        <v>8.3333333333333329E-2</v>
      </c>
      <c r="K1994" s="45">
        <f t="shared" si="1009"/>
        <v>0.15384615384615385</v>
      </c>
      <c r="L1994" s="45">
        <f t="shared" si="1009"/>
        <v>0</v>
      </c>
      <c r="M1994" s="45">
        <f t="shared" si="1009"/>
        <v>0.22727272727272727</v>
      </c>
      <c r="N1994" s="45">
        <f t="shared" si="1009"/>
        <v>4.1666666666666664E-2</v>
      </c>
      <c r="O1994" s="45">
        <f t="shared" si="1009"/>
        <v>7.407407407407407E-2</v>
      </c>
      <c r="P1994" s="45">
        <f t="shared" si="1009"/>
        <v>8.6956521739130432E-2</v>
      </c>
      <c r="Q1994" s="45">
        <f t="shared" si="1009"/>
        <v>8.3333333333333329E-2</v>
      </c>
      <c r="R1994" s="45">
        <f t="shared" si="1009"/>
        <v>4.5454545454545456E-2</v>
      </c>
      <c r="S1994" s="45">
        <f t="shared" si="1009"/>
        <v>0</v>
      </c>
      <c r="T1994" s="96">
        <f t="shared" si="1009"/>
        <v>0.4</v>
      </c>
      <c r="U1994" s="44">
        <f t="shared" si="1010"/>
        <v>7.2318640463747461E-2</v>
      </c>
    </row>
    <row r="1995" spans="1:21" ht="18" thickBot="1" x14ac:dyDescent="0.25">
      <c r="A1995" s="78">
        <v>11</v>
      </c>
      <c r="B1995" s="93" t="s">
        <v>42</v>
      </c>
      <c r="C1995" s="45">
        <f t="shared" si="1009"/>
        <v>-5.8823529411764705E-2</v>
      </c>
      <c r="D1995" s="45">
        <f t="shared" si="1009"/>
        <v>9.0909090909090912E-2</v>
      </c>
      <c r="E1995" s="45">
        <f t="shared" si="1009"/>
        <v>0.2</v>
      </c>
      <c r="F1995" s="45">
        <f t="shared" si="1009"/>
        <v>0</v>
      </c>
      <c r="G1995" s="45">
        <f t="shared" si="1009"/>
        <v>5.8823529411764705E-2</v>
      </c>
      <c r="H1995" s="45">
        <f t="shared" si="1009"/>
        <v>0.27777777777777779</v>
      </c>
      <c r="I1995" s="45">
        <f t="shared" si="1009"/>
        <v>0.10526315789473684</v>
      </c>
      <c r="J1995" s="45">
        <f t="shared" si="1009"/>
        <v>0.25</v>
      </c>
      <c r="K1995" s="45">
        <f t="shared" si="1009"/>
        <v>0.27272727272727271</v>
      </c>
      <c r="L1995" s="45">
        <f t="shared" si="1009"/>
        <v>0.27272727272727271</v>
      </c>
      <c r="M1995" s="45">
        <f t="shared" si="1009"/>
        <v>0.33333333333333331</v>
      </c>
      <c r="N1995" s="45">
        <f t="shared" si="1009"/>
        <v>5.8823529411764705E-2</v>
      </c>
      <c r="O1995" s="45">
        <f t="shared" si="1009"/>
        <v>8.6956521739130432E-2</v>
      </c>
      <c r="P1995" s="45">
        <f t="shared" si="1009"/>
        <v>0.2</v>
      </c>
      <c r="Q1995" s="45">
        <f t="shared" si="1009"/>
        <v>0.19047619047619047</v>
      </c>
      <c r="R1995" s="45">
        <f t="shared" si="1009"/>
        <v>0</v>
      </c>
      <c r="S1995" s="45">
        <f t="shared" si="1009"/>
        <v>0.33333333333333331</v>
      </c>
      <c r="T1995" s="96">
        <f t="shared" si="1009"/>
        <v>0.33333333333333331</v>
      </c>
      <c r="U1995" s="44">
        <f t="shared" si="1010"/>
        <v>0.15719573413705315</v>
      </c>
    </row>
    <row r="1996" spans="1:21" ht="18" thickBot="1" x14ac:dyDescent="0.25">
      <c r="A1996" s="78">
        <v>12</v>
      </c>
      <c r="B1996" s="93" t="s">
        <v>42</v>
      </c>
      <c r="C1996" s="45" t="s">
        <v>46</v>
      </c>
      <c r="D1996" s="45">
        <f t="shared" si="1009"/>
        <v>0.1111111111111111</v>
      </c>
      <c r="E1996" s="45">
        <f t="shared" si="1009"/>
        <v>0</v>
      </c>
      <c r="F1996" s="45">
        <f t="shared" si="1009"/>
        <v>0.125</v>
      </c>
      <c r="G1996" s="45">
        <f t="shared" si="1009"/>
        <v>9.5238095238095233E-2</v>
      </c>
      <c r="H1996" s="45">
        <f t="shared" si="1009"/>
        <v>0.125</v>
      </c>
      <c r="I1996" s="45">
        <f t="shared" si="1009"/>
        <v>0</v>
      </c>
      <c r="J1996" s="45">
        <f t="shared" si="1009"/>
        <v>0.11764705882352941</v>
      </c>
      <c r="K1996" s="45">
        <f t="shared" si="1009"/>
        <v>0.16666666666666666</v>
      </c>
      <c r="L1996" s="45">
        <f t="shared" si="1009"/>
        <v>0.125</v>
      </c>
      <c r="M1996" s="45">
        <f t="shared" si="1009"/>
        <v>0.125</v>
      </c>
      <c r="N1996" s="45">
        <f t="shared" si="1009"/>
        <v>0.33333333333333331</v>
      </c>
      <c r="O1996" s="45">
        <f t="shared" si="1009"/>
        <v>0</v>
      </c>
      <c r="P1996" s="45">
        <f t="shared" si="1009"/>
        <v>9.5238095238095233E-2</v>
      </c>
      <c r="Q1996" s="45">
        <f t="shared" si="1009"/>
        <v>0.1</v>
      </c>
      <c r="R1996" s="45">
        <f t="shared" si="1009"/>
        <v>5.8823529411764705E-2</v>
      </c>
      <c r="S1996" s="45">
        <f t="shared" si="1009"/>
        <v>0.27272727272727271</v>
      </c>
      <c r="T1996" s="96">
        <f t="shared" si="1009"/>
        <v>0.14285714285714285</v>
      </c>
      <c r="U1996" s="44">
        <f t="shared" si="1010"/>
        <v>0.11567407265936677</v>
      </c>
    </row>
    <row r="1997" spans="1:21" ht="18" thickBot="1" x14ac:dyDescent="0.25">
      <c r="A1997" s="47" t="s">
        <v>47</v>
      </c>
      <c r="B1997" s="48" t="s">
        <v>57</v>
      </c>
      <c r="C1997" s="75" t="s">
        <v>46</v>
      </c>
      <c r="D1997" s="75" t="s">
        <v>46</v>
      </c>
      <c r="E1997" s="49"/>
      <c r="F1997" s="49">
        <f t="shared" ref="F1997:T1997" si="1011">(B1937-F1941)/B1937</f>
        <v>-6.0606060606060608E-2</v>
      </c>
      <c r="G1997" s="49">
        <f t="shared" si="1011"/>
        <v>0.38095238095238093</v>
      </c>
      <c r="H1997" s="49">
        <f>(D1937-H1941)/D1937</f>
        <v>0.4375</v>
      </c>
      <c r="I1997" s="49">
        <f t="shared" si="1011"/>
        <v>0.4107142857142857</v>
      </c>
      <c r="J1997" s="49">
        <f t="shared" si="1011"/>
        <v>0.43396226415094341</v>
      </c>
      <c r="K1997" s="49">
        <f t="shared" si="1011"/>
        <v>0.3888888888888889</v>
      </c>
      <c r="L1997" s="49">
        <f t="shared" si="1011"/>
        <v>0.35</v>
      </c>
      <c r="M1997" s="49">
        <f t="shared" si="1011"/>
        <v>0.23076923076923078</v>
      </c>
      <c r="N1997" s="49">
        <f t="shared" si="1011"/>
        <v>0.40540540540540543</v>
      </c>
      <c r="O1997" s="49">
        <f t="shared" si="1011"/>
        <v>0.4375</v>
      </c>
      <c r="P1997" s="49">
        <f t="shared" si="1011"/>
        <v>0.53448275862068961</v>
      </c>
      <c r="Q1997" s="49">
        <f t="shared" si="1011"/>
        <v>0.54347826086956519</v>
      </c>
      <c r="R1997" s="49">
        <f t="shared" si="1011"/>
        <v>0.48571428571428571</v>
      </c>
      <c r="S1997" s="49">
        <f t="shared" si="1011"/>
        <v>0.45652173913043476</v>
      </c>
      <c r="T1997" s="96">
        <f t="shared" si="1011"/>
        <v>0.4</v>
      </c>
      <c r="U1997" s="44">
        <f t="shared" si="1010"/>
        <v>0.38823453140071784</v>
      </c>
    </row>
    <row r="1998" spans="1:21" ht="35" thickBot="1" x14ac:dyDescent="0.25">
      <c r="A1998" s="47" t="s">
        <v>48</v>
      </c>
      <c r="B1998" s="48"/>
      <c r="C1998" s="49"/>
      <c r="D1998" s="49"/>
      <c r="E1998" s="49"/>
      <c r="F1998" s="49"/>
      <c r="G1998" s="49"/>
      <c r="H1998" s="49"/>
      <c r="I1998" s="49"/>
      <c r="J1998" s="49">
        <f t="shared" ref="J1998:T1998" si="1012">AVERAGE(F1997:J1997)</f>
        <v>0.32050457404230992</v>
      </c>
      <c r="K1998" s="49">
        <f t="shared" si="1012"/>
        <v>0.41040356394129979</v>
      </c>
      <c r="L1998" s="49">
        <f t="shared" si="1012"/>
        <v>0.4042130877508236</v>
      </c>
      <c r="M1998" s="49">
        <f t="shared" si="1012"/>
        <v>0.36286693390466979</v>
      </c>
      <c r="N1998" s="49">
        <f t="shared" si="1012"/>
        <v>0.36180515784289374</v>
      </c>
      <c r="O1998" s="49">
        <f t="shared" si="1012"/>
        <v>0.36251270501270505</v>
      </c>
      <c r="P1998" s="49">
        <f t="shared" si="1012"/>
        <v>0.39163147895906514</v>
      </c>
      <c r="Q1998" s="49">
        <f t="shared" si="1012"/>
        <v>0.43032713113297821</v>
      </c>
      <c r="R1998" s="49">
        <f t="shared" si="1012"/>
        <v>0.4813161421219892</v>
      </c>
      <c r="S1998" s="49">
        <f t="shared" si="1012"/>
        <v>0.49153940886699504</v>
      </c>
      <c r="T1998" s="96">
        <f t="shared" si="1012"/>
        <v>0.48403940886699504</v>
      </c>
      <c r="U1998" s="44">
        <f t="shared" si="1010"/>
        <v>0.40171201835757298</v>
      </c>
    </row>
    <row r="1999" spans="1:21" ht="18" thickBot="1" x14ac:dyDescent="0.25">
      <c r="A1999" s="47" t="s">
        <v>54</v>
      </c>
      <c r="B1999" s="48" t="s">
        <v>57</v>
      </c>
      <c r="C1999" s="75" t="s">
        <v>46</v>
      </c>
      <c r="D1999" s="75" t="s">
        <v>46</v>
      </c>
      <c r="E1999" s="75" t="s">
        <v>46</v>
      </c>
      <c r="F1999" s="75" t="s">
        <v>46</v>
      </c>
      <c r="G1999" s="52">
        <f t="shared" ref="G1999:T1999" si="1013">(B1943-G1948)/B1943</f>
        <v>0.20833333333333334</v>
      </c>
      <c r="H1999" s="52">
        <f>(C1943-H1948)/C1943</f>
        <v>0.5</v>
      </c>
      <c r="I1999" s="52">
        <f t="shared" si="1013"/>
        <v>0.40909090909090912</v>
      </c>
      <c r="J1999" s="52">
        <f t="shared" si="1013"/>
        <v>0.42307692307692307</v>
      </c>
      <c r="K1999" s="52">
        <f t="shared" si="1013"/>
        <v>0.53125</v>
      </c>
      <c r="L1999" s="52">
        <f t="shared" si="1013"/>
        <v>0.48148148148148145</v>
      </c>
      <c r="M1999" s="52">
        <f t="shared" si="1013"/>
        <v>0.5625</v>
      </c>
      <c r="N1999" s="52">
        <f t="shared" si="1013"/>
        <v>0.61904761904761907</v>
      </c>
      <c r="O1999" s="52">
        <f t="shared" si="1013"/>
        <v>0.38461538461538464</v>
      </c>
      <c r="P1999" s="52">
        <f t="shared" si="1013"/>
        <v>0.36666666666666664</v>
      </c>
      <c r="Q1999" s="52">
        <f t="shared" si="1013"/>
        <v>0.37931034482758619</v>
      </c>
      <c r="R1999" s="52">
        <f t="shared" si="1013"/>
        <v>0.42857142857142855</v>
      </c>
      <c r="S1999" s="52">
        <f t="shared" si="1013"/>
        <v>0.63636363636363635</v>
      </c>
      <c r="T1999" s="107">
        <f t="shared" si="1013"/>
        <v>0.55555555555555558</v>
      </c>
      <c r="U1999" s="44">
        <f t="shared" si="1010"/>
        <v>0.45617751746730534</v>
      </c>
    </row>
    <row r="2000" spans="1:21" ht="35" thickBot="1" x14ac:dyDescent="0.25">
      <c r="A2000" s="51" t="s">
        <v>50</v>
      </c>
      <c r="B2000" s="52"/>
      <c r="C2000" s="52"/>
      <c r="D2000" s="52"/>
      <c r="E2000" s="52"/>
      <c r="F2000" s="52"/>
      <c r="G2000" s="52"/>
      <c r="H2000" s="52"/>
      <c r="I2000" s="52"/>
      <c r="J2000" s="49"/>
      <c r="K2000" s="49">
        <f t="shared" ref="K2000:T2000" si="1014">AVERAGE(G1999:K1999)</f>
        <v>0.41435023310023311</v>
      </c>
      <c r="L2000" s="49">
        <f t="shared" si="1014"/>
        <v>0.46897986272986281</v>
      </c>
      <c r="M2000" s="49">
        <f t="shared" si="1014"/>
        <v>0.48147986272986271</v>
      </c>
      <c r="N2000" s="49">
        <f t="shared" si="1014"/>
        <v>0.52347120472120479</v>
      </c>
      <c r="O2000" s="49">
        <f t="shared" si="1014"/>
        <v>0.51577889702889701</v>
      </c>
      <c r="P2000" s="49">
        <f t="shared" si="1014"/>
        <v>0.48286223036223036</v>
      </c>
      <c r="Q2000" s="49">
        <f t="shared" si="1014"/>
        <v>0.46242800303145132</v>
      </c>
      <c r="R2000" s="49">
        <f t="shared" si="1014"/>
        <v>0.43564228874573702</v>
      </c>
      <c r="S2000" s="49">
        <f t="shared" si="1014"/>
        <v>0.43910549220894052</v>
      </c>
      <c r="T2000" s="96">
        <f t="shared" si="1014"/>
        <v>0.4732935263969747</v>
      </c>
      <c r="U2000" s="44">
        <f t="shared" si="1010"/>
        <v>0.46934423051760216</v>
      </c>
    </row>
    <row r="2002" spans="1:20" ht="16" x14ac:dyDescent="0.2">
      <c r="A2002" s="140" t="s">
        <v>173</v>
      </c>
      <c r="B2002" s="141"/>
      <c r="C2002" s="141"/>
      <c r="D2002" s="141"/>
      <c r="E2002" s="141"/>
      <c r="F2002" s="141"/>
      <c r="G2002" s="141"/>
      <c r="H2002" s="141"/>
      <c r="I2002" s="141"/>
      <c r="J2002" s="141"/>
      <c r="K2002" s="141"/>
      <c r="L2002" s="141"/>
      <c r="M2002" s="142"/>
    </row>
    <row r="2003" spans="1:20" ht="17" thickBot="1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</row>
    <row r="2004" spans="1:20" ht="18" thickBot="1" x14ac:dyDescent="0.25">
      <c r="A2004" s="54"/>
      <c r="B2004" s="54" t="s">
        <v>0</v>
      </c>
      <c r="C2004" s="54" t="s">
        <v>1</v>
      </c>
      <c r="D2004" s="54" t="s">
        <v>2</v>
      </c>
      <c r="E2004" s="54" t="s">
        <v>3</v>
      </c>
      <c r="F2004" s="54" t="s">
        <v>4</v>
      </c>
      <c r="G2004" s="54" t="s">
        <v>5</v>
      </c>
      <c r="H2004" s="54" t="s">
        <v>6</v>
      </c>
      <c r="I2004" s="54" t="s">
        <v>7</v>
      </c>
      <c r="J2004" s="54" t="s">
        <v>8</v>
      </c>
      <c r="K2004" s="54" t="s">
        <v>9</v>
      </c>
      <c r="L2004" s="54" t="s">
        <v>10</v>
      </c>
      <c r="M2004" s="54" t="s">
        <v>66</v>
      </c>
      <c r="N2004" s="54" t="s">
        <v>75</v>
      </c>
      <c r="O2004" s="54" t="s">
        <v>76</v>
      </c>
      <c r="P2004" s="54" t="s">
        <v>77</v>
      </c>
      <c r="Q2004" s="54" t="s">
        <v>78</v>
      </c>
      <c r="R2004" s="54" t="s">
        <v>79</v>
      </c>
      <c r="S2004" s="54" t="s">
        <v>81</v>
      </c>
      <c r="T2004" s="54" t="s">
        <v>87</v>
      </c>
    </row>
    <row r="2005" spans="1:20" ht="18" thickBot="1" x14ac:dyDescent="0.25">
      <c r="A2005" s="38" t="s">
        <v>11</v>
      </c>
      <c r="B2005" s="147">
        <v>44</v>
      </c>
      <c r="C2005" s="147">
        <v>38</v>
      </c>
      <c r="D2005" s="147">
        <v>44</v>
      </c>
      <c r="E2005" s="147">
        <v>40</v>
      </c>
      <c r="F2005" s="156">
        <v>42</v>
      </c>
      <c r="G2005" s="156">
        <v>43</v>
      </c>
      <c r="H2005" s="156">
        <v>41</v>
      </c>
      <c r="I2005" s="156">
        <v>30</v>
      </c>
      <c r="J2005" s="156">
        <v>34</v>
      </c>
      <c r="K2005" s="156">
        <v>34</v>
      </c>
      <c r="L2005" s="156">
        <v>66</v>
      </c>
      <c r="M2005" s="185">
        <v>44</v>
      </c>
      <c r="N2005" s="185">
        <v>44</v>
      </c>
      <c r="O2005" s="185">
        <v>43</v>
      </c>
      <c r="P2005" s="185">
        <v>43</v>
      </c>
      <c r="Q2005" s="185">
        <v>44</v>
      </c>
      <c r="R2005" s="185">
        <v>40</v>
      </c>
      <c r="S2005" s="185">
        <v>41</v>
      </c>
      <c r="T2005" s="185">
        <v>39</v>
      </c>
    </row>
    <row r="2006" spans="1:20" ht="17" thickBot="1" x14ac:dyDescent="0.25">
      <c r="A2006" s="38">
        <v>1</v>
      </c>
      <c r="B2006" s="147">
        <v>39</v>
      </c>
      <c r="C2006" s="147">
        <v>41</v>
      </c>
      <c r="D2006" s="147">
        <v>43</v>
      </c>
      <c r="E2006" s="147">
        <v>43</v>
      </c>
      <c r="F2006" s="156">
        <v>29</v>
      </c>
      <c r="G2006" s="156">
        <v>49</v>
      </c>
      <c r="H2006" s="156">
        <v>44</v>
      </c>
      <c r="I2006" s="156">
        <v>43</v>
      </c>
      <c r="J2006" s="156">
        <v>30</v>
      </c>
      <c r="K2006" s="156">
        <v>36</v>
      </c>
      <c r="L2006" s="156">
        <v>34</v>
      </c>
      <c r="M2006" s="156">
        <v>60</v>
      </c>
      <c r="N2006" s="186">
        <v>48</v>
      </c>
      <c r="O2006" s="187">
        <v>42</v>
      </c>
      <c r="P2006" s="186">
        <v>42</v>
      </c>
      <c r="Q2006" s="187">
        <v>50</v>
      </c>
      <c r="R2006" s="187">
        <v>40</v>
      </c>
      <c r="S2006" s="187">
        <v>35</v>
      </c>
      <c r="T2006" s="195">
        <v>43</v>
      </c>
    </row>
    <row r="2007" spans="1:20" ht="17" thickBot="1" x14ac:dyDescent="0.25">
      <c r="A2007" s="38">
        <v>2</v>
      </c>
      <c r="B2007" s="147">
        <v>30</v>
      </c>
      <c r="C2007" s="147">
        <v>35</v>
      </c>
      <c r="D2007" s="147">
        <v>35</v>
      </c>
      <c r="E2007" s="147">
        <v>33</v>
      </c>
      <c r="F2007" s="156">
        <v>34</v>
      </c>
      <c r="G2007" s="156">
        <v>22</v>
      </c>
      <c r="H2007" s="156">
        <v>43</v>
      </c>
      <c r="I2007" s="156">
        <v>41</v>
      </c>
      <c r="J2007" s="156">
        <v>34</v>
      </c>
      <c r="K2007" s="156">
        <v>29</v>
      </c>
      <c r="L2007" s="156">
        <v>33</v>
      </c>
      <c r="M2007" s="156">
        <v>28</v>
      </c>
      <c r="N2007" s="186">
        <v>53</v>
      </c>
      <c r="O2007" s="187">
        <v>48</v>
      </c>
      <c r="P2007" s="186">
        <v>40</v>
      </c>
      <c r="Q2007" s="187">
        <v>42</v>
      </c>
      <c r="R2007" s="187">
        <v>46</v>
      </c>
      <c r="S2007" s="187">
        <v>33</v>
      </c>
      <c r="T2007" s="195">
        <v>35</v>
      </c>
    </row>
    <row r="2008" spans="1:20" ht="17" thickBot="1" x14ac:dyDescent="0.25">
      <c r="A2008" s="38">
        <v>3</v>
      </c>
      <c r="B2008" s="147">
        <v>29</v>
      </c>
      <c r="C2008" s="147">
        <v>31</v>
      </c>
      <c r="D2008" s="147">
        <v>29</v>
      </c>
      <c r="E2008" s="147">
        <v>29</v>
      </c>
      <c r="F2008" s="156">
        <v>30</v>
      </c>
      <c r="G2008" s="156">
        <v>32</v>
      </c>
      <c r="H2008" s="156">
        <v>25</v>
      </c>
      <c r="I2008" s="156">
        <v>39</v>
      </c>
      <c r="J2008" s="156">
        <v>39</v>
      </c>
      <c r="K2008" s="156">
        <v>31</v>
      </c>
      <c r="L2008" s="156">
        <v>28</v>
      </c>
      <c r="M2008" s="156">
        <v>33</v>
      </c>
      <c r="N2008" s="186">
        <v>25</v>
      </c>
      <c r="O2008" s="187">
        <v>52</v>
      </c>
      <c r="P2008" s="186">
        <v>44</v>
      </c>
      <c r="Q2008" s="187">
        <v>40</v>
      </c>
      <c r="R2008" s="187">
        <v>38</v>
      </c>
      <c r="S2008" s="187">
        <v>40</v>
      </c>
      <c r="T2008" s="195">
        <v>33</v>
      </c>
    </row>
    <row r="2009" spans="1:20" ht="17" thickBot="1" x14ac:dyDescent="0.25">
      <c r="A2009" s="38">
        <v>4</v>
      </c>
      <c r="B2009" s="147">
        <v>26</v>
      </c>
      <c r="C2009" s="147">
        <v>30</v>
      </c>
      <c r="D2009" s="147">
        <v>30</v>
      </c>
      <c r="E2009" s="147">
        <v>26</v>
      </c>
      <c r="F2009" s="156">
        <v>24</v>
      </c>
      <c r="G2009" s="156">
        <v>27</v>
      </c>
      <c r="H2009" s="156">
        <v>30</v>
      </c>
      <c r="I2009" s="156">
        <v>24</v>
      </c>
      <c r="J2009" s="156">
        <v>33</v>
      </c>
      <c r="K2009" s="156">
        <v>32</v>
      </c>
      <c r="L2009" s="156">
        <v>26</v>
      </c>
      <c r="M2009" s="156">
        <v>24</v>
      </c>
      <c r="N2009" s="186">
        <v>37</v>
      </c>
      <c r="O2009" s="187">
        <v>26</v>
      </c>
      <c r="P2009" s="186">
        <v>49</v>
      </c>
      <c r="Q2009" s="187">
        <v>39</v>
      </c>
      <c r="R2009" s="187">
        <v>40</v>
      </c>
      <c r="S2009" s="187">
        <v>33</v>
      </c>
      <c r="T2009" s="195">
        <v>39</v>
      </c>
    </row>
    <row r="2010" spans="1:20" ht="17" thickBot="1" x14ac:dyDescent="0.25">
      <c r="A2010" s="38">
        <v>5</v>
      </c>
      <c r="B2010" s="147">
        <v>19</v>
      </c>
      <c r="C2010" s="147">
        <v>20</v>
      </c>
      <c r="D2010" s="147">
        <v>22</v>
      </c>
      <c r="E2010" s="147">
        <v>24</v>
      </c>
      <c r="F2010" s="156">
        <v>25</v>
      </c>
      <c r="G2010" s="156">
        <v>25</v>
      </c>
      <c r="H2010" s="156">
        <v>27</v>
      </c>
      <c r="I2010" s="156">
        <v>26</v>
      </c>
      <c r="J2010" s="156">
        <v>24</v>
      </c>
      <c r="K2010" s="156">
        <v>29</v>
      </c>
      <c r="L2010" s="156">
        <v>28</v>
      </c>
      <c r="M2010" s="156">
        <v>25</v>
      </c>
      <c r="N2010" s="186">
        <v>24</v>
      </c>
      <c r="O2010" s="187">
        <v>35</v>
      </c>
      <c r="P2010" s="186">
        <v>25</v>
      </c>
      <c r="Q2010" s="187">
        <v>48</v>
      </c>
      <c r="R2010" s="187">
        <v>35</v>
      </c>
      <c r="S2010" s="187">
        <v>32</v>
      </c>
      <c r="T2010" s="195">
        <v>33</v>
      </c>
    </row>
    <row r="2011" spans="1:20" ht="17" thickBot="1" x14ac:dyDescent="0.25">
      <c r="A2011" s="38">
        <v>6</v>
      </c>
      <c r="B2011" s="147">
        <v>26</v>
      </c>
      <c r="C2011" s="147">
        <v>43</v>
      </c>
      <c r="D2011" s="147">
        <v>40</v>
      </c>
      <c r="E2011" s="147">
        <v>46</v>
      </c>
      <c r="F2011" s="156">
        <v>47</v>
      </c>
      <c r="G2011" s="156">
        <v>31</v>
      </c>
      <c r="H2011" s="156">
        <v>38</v>
      </c>
      <c r="I2011" s="156">
        <v>24</v>
      </c>
      <c r="J2011" s="156">
        <v>23</v>
      </c>
      <c r="K2011" s="156">
        <v>22</v>
      </c>
      <c r="L2011" s="156">
        <v>28</v>
      </c>
      <c r="M2011" s="156">
        <v>26</v>
      </c>
      <c r="N2011" s="186">
        <v>23</v>
      </c>
      <c r="O2011" s="187">
        <v>26</v>
      </c>
      <c r="P2011" s="186">
        <v>35</v>
      </c>
      <c r="Q2011" s="187">
        <v>23</v>
      </c>
      <c r="R2011" s="187">
        <v>46</v>
      </c>
      <c r="S2011" s="187">
        <v>32</v>
      </c>
      <c r="T2011" s="195">
        <v>29</v>
      </c>
    </row>
    <row r="2012" spans="1:20" ht="17" thickBot="1" x14ac:dyDescent="0.25">
      <c r="A2012" s="38">
        <v>7</v>
      </c>
      <c r="B2012" s="147">
        <v>34</v>
      </c>
      <c r="C2012" s="147">
        <v>24</v>
      </c>
      <c r="D2012" s="147">
        <v>37</v>
      </c>
      <c r="E2012" s="147">
        <v>35</v>
      </c>
      <c r="F2012" s="156">
        <v>37</v>
      </c>
      <c r="G2012" s="156">
        <v>39</v>
      </c>
      <c r="H2012" s="156">
        <v>31</v>
      </c>
      <c r="I2012" s="156">
        <v>33</v>
      </c>
      <c r="J2012" s="156">
        <v>22</v>
      </c>
      <c r="K2012" s="156">
        <v>21</v>
      </c>
      <c r="L2012" s="156">
        <v>22</v>
      </c>
      <c r="M2012" s="156">
        <v>29</v>
      </c>
      <c r="N2012" s="186">
        <v>22</v>
      </c>
      <c r="O2012" s="187">
        <v>23</v>
      </c>
      <c r="P2012" s="186">
        <v>22</v>
      </c>
      <c r="Q2012" s="187">
        <v>31</v>
      </c>
      <c r="R2012" s="187">
        <v>23</v>
      </c>
      <c r="S2012" s="187">
        <v>40</v>
      </c>
      <c r="T2012" s="195">
        <v>32</v>
      </c>
    </row>
    <row r="2013" spans="1:20" ht="17" thickBot="1" x14ac:dyDescent="0.25">
      <c r="A2013" s="38">
        <v>8</v>
      </c>
      <c r="B2013" s="147">
        <v>31</v>
      </c>
      <c r="C2013" s="147">
        <v>21</v>
      </c>
      <c r="D2013" s="147">
        <v>19</v>
      </c>
      <c r="E2013" s="147">
        <v>30</v>
      </c>
      <c r="F2013" s="156">
        <v>29</v>
      </c>
      <c r="G2013" s="156">
        <v>24</v>
      </c>
      <c r="H2013" s="156">
        <v>37</v>
      </c>
      <c r="I2013" s="156">
        <v>22</v>
      </c>
      <c r="J2013" s="156">
        <v>28</v>
      </c>
      <c r="K2013" s="156">
        <v>23</v>
      </c>
      <c r="L2013" s="156">
        <v>17</v>
      </c>
      <c r="M2013" s="156">
        <v>24</v>
      </c>
      <c r="N2013" s="186">
        <v>27</v>
      </c>
      <c r="O2013" s="187">
        <v>20</v>
      </c>
      <c r="P2013" s="186">
        <v>22</v>
      </c>
      <c r="Q2013" s="187">
        <v>22</v>
      </c>
      <c r="R2013" s="187">
        <v>29</v>
      </c>
      <c r="S2013" s="187">
        <v>21</v>
      </c>
      <c r="T2013" s="195">
        <v>19</v>
      </c>
    </row>
    <row r="2014" spans="1:20" ht="17" thickBot="1" x14ac:dyDescent="0.25">
      <c r="A2014" s="38">
        <v>9</v>
      </c>
      <c r="B2014" s="147">
        <v>25</v>
      </c>
      <c r="C2014" s="147">
        <v>23</v>
      </c>
      <c r="D2014" s="147">
        <v>15</v>
      </c>
      <c r="E2014" s="147">
        <v>17</v>
      </c>
      <c r="F2014" s="156">
        <v>25</v>
      </c>
      <c r="G2014" s="156">
        <v>24</v>
      </c>
      <c r="H2014" s="156">
        <v>25</v>
      </c>
      <c r="I2014" s="156">
        <v>35</v>
      </c>
      <c r="J2014" s="156">
        <v>19</v>
      </c>
      <c r="K2014" s="156">
        <v>26</v>
      </c>
      <c r="L2014" s="156">
        <v>21</v>
      </c>
      <c r="M2014" s="156">
        <v>14</v>
      </c>
      <c r="N2014" s="186">
        <v>22</v>
      </c>
      <c r="O2014" s="187">
        <v>25</v>
      </c>
      <c r="P2014" s="186">
        <v>17</v>
      </c>
      <c r="Q2014" s="187">
        <v>17</v>
      </c>
      <c r="R2014" s="187">
        <v>21</v>
      </c>
      <c r="S2014" s="187">
        <v>24</v>
      </c>
      <c r="T2014" s="195">
        <v>20</v>
      </c>
    </row>
    <row r="2015" spans="1:20" ht="17" thickBot="1" x14ac:dyDescent="0.25">
      <c r="A2015" s="38">
        <v>10</v>
      </c>
      <c r="B2015" s="147">
        <v>14</v>
      </c>
      <c r="C2015" s="147">
        <v>16</v>
      </c>
      <c r="D2015" s="147">
        <v>21</v>
      </c>
      <c r="E2015" s="147" t="s">
        <v>65</v>
      </c>
      <c r="F2015" s="156">
        <v>12</v>
      </c>
      <c r="G2015" s="156">
        <v>22</v>
      </c>
      <c r="H2015" s="156">
        <v>19</v>
      </c>
      <c r="I2015" s="156">
        <v>18</v>
      </c>
      <c r="J2015" s="156">
        <v>25</v>
      </c>
      <c r="K2015" s="156">
        <v>16</v>
      </c>
      <c r="L2015" s="156">
        <v>16</v>
      </c>
      <c r="M2015" s="156">
        <v>14</v>
      </c>
      <c r="N2015" s="186">
        <v>13</v>
      </c>
      <c r="O2015" s="187">
        <v>17</v>
      </c>
      <c r="P2015" s="186">
        <v>22</v>
      </c>
      <c r="Q2015" s="187">
        <v>13</v>
      </c>
      <c r="R2015" s="187">
        <v>14</v>
      </c>
      <c r="S2015" s="187">
        <v>16</v>
      </c>
      <c r="T2015" s="195">
        <v>23</v>
      </c>
    </row>
    <row r="2016" spans="1:20" ht="17" thickBot="1" x14ac:dyDescent="0.25">
      <c r="A2016" s="38">
        <v>11</v>
      </c>
      <c r="B2016" s="147">
        <v>27</v>
      </c>
      <c r="C2016" s="158" t="s">
        <v>12</v>
      </c>
      <c r="D2016" s="147">
        <v>15</v>
      </c>
      <c r="E2016" s="147">
        <v>15</v>
      </c>
      <c r="F2016" s="147" t="s">
        <v>65</v>
      </c>
      <c r="G2016" s="156">
        <v>10</v>
      </c>
      <c r="H2016" s="156">
        <v>17</v>
      </c>
      <c r="I2016" s="156">
        <v>17</v>
      </c>
      <c r="J2016" s="156">
        <v>13</v>
      </c>
      <c r="K2016" s="156">
        <v>17</v>
      </c>
      <c r="L2016" s="156">
        <v>10</v>
      </c>
      <c r="M2016" s="156">
        <v>14</v>
      </c>
      <c r="N2016" s="186">
        <v>11</v>
      </c>
      <c r="O2016" s="187">
        <v>13</v>
      </c>
      <c r="P2016" s="186">
        <v>16</v>
      </c>
      <c r="Q2016" s="187">
        <v>20</v>
      </c>
      <c r="R2016" s="187">
        <v>14</v>
      </c>
      <c r="S2016" s="187">
        <v>13</v>
      </c>
      <c r="T2016" s="195">
        <v>15</v>
      </c>
    </row>
    <row r="2017" spans="1:20" ht="17" thickBot="1" x14ac:dyDescent="0.25">
      <c r="A2017" s="38">
        <v>12</v>
      </c>
      <c r="B2017" s="147">
        <v>15</v>
      </c>
      <c r="C2017" s="158" t="s">
        <v>12</v>
      </c>
      <c r="D2017" s="147">
        <v>13</v>
      </c>
      <c r="E2017" s="147">
        <v>13</v>
      </c>
      <c r="F2017" s="156">
        <v>11</v>
      </c>
      <c r="G2017" s="147" t="s">
        <v>65</v>
      </c>
      <c r="H2017" s="147" t="s">
        <v>65</v>
      </c>
      <c r="I2017" s="156">
        <v>13</v>
      </c>
      <c r="J2017" s="156">
        <v>15</v>
      </c>
      <c r="K2017" s="156">
        <v>12</v>
      </c>
      <c r="L2017" s="156">
        <v>14</v>
      </c>
      <c r="M2017" s="156">
        <v>8</v>
      </c>
      <c r="N2017" s="186">
        <v>12</v>
      </c>
      <c r="O2017" s="187">
        <v>13</v>
      </c>
      <c r="P2017" s="186">
        <v>12</v>
      </c>
      <c r="Q2017" s="187">
        <v>18</v>
      </c>
      <c r="R2017" s="187">
        <v>19</v>
      </c>
      <c r="S2017" s="187">
        <v>13</v>
      </c>
      <c r="T2017" s="195">
        <v>13</v>
      </c>
    </row>
    <row r="2018" spans="1:20" ht="18" thickBot="1" x14ac:dyDescent="0.25">
      <c r="A2018" s="38" t="s">
        <v>13</v>
      </c>
      <c r="B2018" s="147"/>
      <c r="C2018" s="158"/>
      <c r="D2018" s="147"/>
      <c r="E2018" s="147"/>
      <c r="F2018" s="156"/>
      <c r="G2018" s="156"/>
      <c r="H2018" s="156"/>
      <c r="I2018" s="156"/>
      <c r="J2018" s="156"/>
      <c r="K2018" s="156"/>
      <c r="L2018" s="156"/>
      <c r="M2018" s="156"/>
      <c r="N2018" s="156"/>
      <c r="O2018" s="156"/>
      <c r="P2018" s="156"/>
      <c r="Q2018" s="156"/>
      <c r="R2018" s="156"/>
      <c r="S2018" s="156"/>
      <c r="T2018" s="185"/>
    </row>
    <row r="2019" spans="1:20" ht="18" thickBot="1" x14ac:dyDescent="0.25">
      <c r="A2019" s="60" t="s">
        <v>14</v>
      </c>
      <c r="B2019" s="159">
        <v>359</v>
      </c>
      <c r="C2019" s="159">
        <v>322</v>
      </c>
      <c r="D2019" s="159">
        <v>363</v>
      </c>
      <c r="E2019" s="147">
        <v>360</v>
      </c>
      <c r="F2019" s="147">
        <v>351</v>
      </c>
      <c r="G2019" s="147">
        <v>354</v>
      </c>
      <c r="H2019" s="147">
        <v>383</v>
      </c>
      <c r="I2019" s="159">
        <v>365</v>
      </c>
      <c r="J2019" s="159">
        <v>339</v>
      </c>
      <c r="K2019" s="159">
        <v>328</v>
      </c>
      <c r="L2019" s="159">
        <v>343</v>
      </c>
      <c r="M2019" s="159">
        <f t="shared" ref="M2019:R2019" si="1015">SUM(M2005:M2017)</f>
        <v>343</v>
      </c>
      <c r="N2019" s="159">
        <f t="shared" si="1015"/>
        <v>361</v>
      </c>
      <c r="O2019" s="159">
        <f t="shared" si="1015"/>
        <v>383</v>
      </c>
      <c r="P2019" s="159">
        <f t="shared" si="1015"/>
        <v>389</v>
      </c>
      <c r="Q2019" s="159">
        <f t="shared" si="1015"/>
        <v>407</v>
      </c>
      <c r="R2019" s="159">
        <f t="shared" si="1015"/>
        <v>405</v>
      </c>
      <c r="S2019" s="159">
        <f t="shared" ref="S2019:T2019" si="1016">SUM(S2005:S2017)</f>
        <v>373</v>
      </c>
      <c r="T2019" s="162">
        <f t="shared" si="1016"/>
        <v>373</v>
      </c>
    </row>
    <row r="2020" spans="1:20" ht="35" thickBot="1" x14ac:dyDescent="0.25">
      <c r="A2020" s="60" t="s">
        <v>51</v>
      </c>
      <c r="B2020" s="149"/>
      <c r="C2020" s="160">
        <f>((C2019-B2019)/B2019)</f>
        <v>-0.10306406685236769</v>
      </c>
      <c r="D2020" s="160">
        <f>((D2019-C2019)/C2019)</f>
        <v>0.12732919254658384</v>
      </c>
      <c r="E2020" s="160">
        <f>((E2019-D2019)/D2019)</f>
        <v>-8.2644628099173556E-3</v>
      </c>
      <c r="F2020" s="160">
        <f>((F2019-E2019)/E2019)</f>
        <v>-2.5000000000000001E-2</v>
      </c>
      <c r="G2020" s="160">
        <f t="shared" ref="G2020:T2020" si="1017">((G2019-F2019)/F2019)</f>
        <v>8.5470085470085479E-3</v>
      </c>
      <c r="H2020" s="160">
        <f t="shared" si="1017"/>
        <v>8.1920903954802254E-2</v>
      </c>
      <c r="I2020" s="160">
        <f t="shared" si="1017"/>
        <v>-4.6997389033942558E-2</v>
      </c>
      <c r="J2020" s="160">
        <f t="shared" si="1017"/>
        <v>-7.1232876712328766E-2</v>
      </c>
      <c r="K2020" s="160">
        <f t="shared" si="1017"/>
        <v>-3.2448377581120944E-2</v>
      </c>
      <c r="L2020" s="160">
        <f t="shared" si="1017"/>
        <v>4.573170731707317E-2</v>
      </c>
      <c r="M2020" s="160">
        <f t="shared" si="1017"/>
        <v>0</v>
      </c>
      <c r="N2020" s="160">
        <f t="shared" si="1017"/>
        <v>5.2478134110787174E-2</v>
      </c>
      <c r="O2020" s="160">
        <f t="shared" si="1017"/>
        <v>6.0941828254847646E-2</v>
      </c>
      <c r="P2020" s="160">
        <f t="shared" si="1017"/>
        <v>1.5665796344647518E-2</v>
      </c>
      <c r="Q2020" s="160">
        <f t="shared" si="1017"/>
        <v>4.6272493573264781E-2</v>
      </c>
      <c r="R2020" s="160">
        <f t="shared" si="1017"/>
        <v>-4.9140049140049139E-3</v>
      </c>
      <c r="S2020" s="160">
        <f t="shared" si="1017"/>
        <v>-7.9012345679012344E-2</v>
      </c>
      <c r="T2020" s="160">
        <f t="shared" si="1017"/>
        <v>0</v>
      </c>
    </row>
    <row r="2021" spans="1:20" ht="52" thickBot="1" x14ac:dyDescent="0.25">
      <c r="A2021" s="60" t="s">
        <v>16</v>
      </c>
      <c r="B2021" s="160"/>
      <c r="C2021" s="160"/>
      <c r="D2021" s="160"/>
      <c r="E2021" s="160"/>
      <c r="F2021" s="160"/>
      <c r="G2021" s="160">
        <f t="shared" ref="G2021:T2021" si="1018">(G2019-B2019)/B2019</f>
        <v>-1.3927576601671309E-2</v>
      </c>
      <c r="H2021" s="160">
        <f t="shared" si="1018"/>
        <v>0.18944099378881987</v>
      </c>
      <c r="I2021" s="160">
        <f t="shared" si="1018"/>
        <v>5.5096418732782371E-3</v>
      </c>
      <c r="J2021" s="160">
        <f t="shared" si="1018"/>
        <v>-5.8333333333333334E-2</v>
      </c>
      <c r="K2021" s="160">
        <f t="shared" si="1018"/>
        <v>-6.5527065527065526E-2</v>
      </c>
      <c r="L2021" s="160">
        <f t="shared" si="1018"/>
        <v>-3.1073446327683617E-2</v>
      </c>
      <c r="M2021" s="160">
        <f t="shared" si="1018"/>
        <v>-0.10443864229765012</v>
      </c>
      <c r="N2021" s="160">
        <f t="shared" si="1018"/>
        <v>-1.0958904109589041E-2</v>
      </c>
      <c r="O2021" s="160">
        <f t="shared" si="1018"/>
        <v>0.12979351032448377</v>
      </c>
      <c r="P2021" s="160">
        <f t="shared" si="1018"/>
        <v>0.18597560975609756</v>
      </c>
      <c r="Q2021" s="160">
        <f t="shared" si="1018"/>
        <v>0.18658892128279883</v>
      </c>
      <c r="R2021" s="160">
        <f t="shared" si="1018"/>
        <v>0.18075801749271136</v>
      </c>
      <c r="S2021" s="160">
        <f t="shared" si="1018"/>
        <v>3.3240997229916899E-2</v>
      </c>
      <c r="T2021" s="160">
        <f t="shared" si="1018"/>
        <v>-2.6109660574412531E-2</v>
      </c>
    </row>
    <row r="2022" spans="1:20" ht="52" thickBot="1" x14ac:dyDescent="0.25">
      <c r="A2022" s="60" t="s">
        <v>17</v>
      </c>
      <c r="B2022" s="160"/>
      <c r="C2022" s="160"/>
      <c r="D2022" s="160"/>
      <c r="E2022" s="160"/>
      <c r="F2022" s="160"/>
      <c r="G2022" s="160"/>
      <c r="H2022" s="160"/>
      <c r="I2022" s="160"/>
      <c r="J2022" s="160"/>
      <c r="K2022" s="160"/>
      <c r="L2022" s="160">
        <f t="shared" ref="L2022:T2022" si="1019">(L2019-B2019)/B2019</f>
        <v>-4.456824512534819E-2</v>
      </c>
      <c r="M2022" s="160">
        <f t="shared" si="1019"/>
        <v>6.5217391304347824E-2</v>
      </c>
      <c r="N2022" s="160">
        <f t="shared" si="1019"/>
        <v>-5.5096418732782371E-3</v>
      </c>
      <c r="O2022" s="160">
        <f t="shared" si="1019"/>
        <v>6.3888888888888884E-2</v>
      </c>
      <c r="P2022" s="160">
        <f t="shared" si="1019"/>
        <v>0.10826210826210826</v>
      </c>
      <c r="Q2022" s="160">
        <f t="shared" si="1019"/>
        <v>0.14971751412429379</v>
      </c>
      <c r="R2022" s="160">
        <f t="shared" si="1019"/>
        <v>5.7441253263707574E-2</v>
      </c>
      <c r="S2022" s="160">
        <f t="shared" si="1019"/>
        <v>2.1917808219178082E-2</v>
      </c>
      <c r="T2022" s="160">
        <f t="shared" si="1019"/>
        <v>0.10029498525073746</v>
      </c>
    </row>
    <row r="2023" spans="1:20" ht="35" thickBot="1" x14ac:dyDescent="0.25">
      <c r="A2023" s="60" t="s">
        <v>18</v>
      </c>
      <c r="B2023" s="161">
        <v>6046</v>
      </c>
      <c r="C2023" s="161">
        <v>6014</v>
      </c>
      <c r="D2023" s="161">
        <v>6118</v>
      </c>
      <c r="E2023" s="161">
        <v>5934</v>
      </c>
      <c r="F2023" s="161">
        <v>5940</v>
      </c>
      <c r="G2023" s="92">
        <v>6013</v>
      </c>
      <c r="H2023" s="92">
        <v>6052</v>
      </c>
      <c r="I2023" s="92">
        <v>5873</v>
      </c>
      <c r="J2023" s="92">
        <v>5742</v>
      </c>
      <c r="K2023" s="92">
        <v>5861</v>
      </c>
      <c r="L2023" s="92">
        <v>5927</v>
      </c>
      <c r="M2023" s="92">
        <v>6060</v>
      </c>
      <c r="N2023" s="92">
        <v>6265</v>
      </c>
      <c r="O2023" s="92">
        <v>6180</v>
      </c>
      <c r="P2023" s="92">
        <v>6359</v>
      </c>
      <c r="Q2023" s="92">
        <v>6399</v>
      </c>
      <c r="R2023" s="92">
        <v>6483</v>
      </c>
      <c r="S2023" s="92">
        <v>6284</v>
      </c>
      <c r="T2023" s="92">
        <v>5882</v>
      </c>
    </row>
    <row r="2024" spans="1:20" ht="52" thickBot="1" x14ac:dyDescent="0.25">
      <c r="A2024" s="60" t="s">
        <v>19</v>
      </c>
      <c r="B2024" s="160"/>
      <c r="C2024" s="160">
        <f t="shared" ref="C2024:T2024" si="1020">(C2023-B2023)/B2023</f>
        <v>-5.2927555408534572E-3</v>
      </c>
      <c r="D2024" s="160">
        <f t="shared" si="1020"/>
        <v>1.7292983039574328E-2</v>
      </c>
      <c r="E2024" s="160">
        <f t="shared" si="1020"/>
        <v>-3.007518796992481E-2</v>
      </c>
      <c r="F2024" s="160">
        <f t="shared" si="1020"/>
        <v>1.0111223458038423E-3</v>
      </c>
      <c r="G2024" s="160">
        <f t="shared" si="1020"/>
        <v>1.2289562289562289E-2</v>
      </c>
      <c r="H2024" s="160">
        <f t="shared" si="1020"/>
        <v>6.485947114585066E-3</v>
      </c>
      <c r="I2024" s="160">
        <f t="shared" si="1020"/>
        <v>-2.9576999339061466E-2</v>
      </c>
      <c r="J2024" s="160">
        <f t="shared" si="1020"/>
        <v>-2.2305465690447814E-2</v>
      </c>
      <c r="K2024" s="160">
        <f t="shared" si="1020"/>
        <v>2.0724486241727621E-2</v>
      </c>
      <c r="L2024" s="160">
        <f t="shared" si="1020"/>
        <v>1.1260876983449923E-2</v>
      </c>
      <c r="M2024" s="160">
        <f t="shared" si="1020"/>
        <v>2.2439682807491142E-2</v>
      </c>
      <c r="N2024" s="160">
        <f t="shared" si="1020"/>
        <v>3.3828382838283828E-2</v>
      </c>
      <c r="O2024" s="160">
        <f t="shared" si="1020"/>
        <v>-1.3567438148443736E-2</v>
      </c>
      <c r="P2024" s="160">
        <f t="shared" si="1020"/>
        <v>2.8964401294498381E-2</v>
      </c>
      <c r="Q2024" s="160">
        <f t="shared" si="1020"/>
        <v>6.2902972165434813E-3</v>
      </c>
      <c r="R2024" s="160">
        <f t="shared" si="1020"/>
        <v>1.3127051101734646E-2</v>
      </c>
      <c r="S2024" s="160">
        <f t="shared" si="1020"/>
        <v>-3.0695665586919635E-2</v>
      </c>
      <c r="T2024" s="160">
        <f t="shared" si="1020"/>
        <v>-6.3971992361553154E-2</v>
      </c>
    </row>
    <row r="2025" spans="1:20" ht="52" thickBot="1" x14ac:dyDescent="0.25">
      <c r="A2025" s="60" t="s">
        <v>20</v>
      </c>
      <c r="B2025" s="160"/>
      <c r="C2025" s="160"/>
      <c r="D2025" s="160"/>
      <c r="E2025" s="160"/>
      <c r="F2025" s="160"/>
      <c r="G2025" s="160">
        <f t="shared" ref="G2025:T2025" si="1021">(G2023-B2023)/B2023</f>
        <v>-5.4581541515051277E-3</v>
      </c>
      <c r="H2025" s="160">
        <f t="shared" si="1021"/>
        <v>6.3185899567675423E-3</v>
      </c>
      <c r="I2025" s="160">
        <f t="shared" si="1021"/>
        <v>-4.0045766590389019E-2</v>
      </c>
      <c r="J2025" s="160">
        <f t="shared" si="1021"/>
        <v>-3.2355915065722954E-2</v>
      </c>
      <c r="K2025" s="160">
        <f t="shared" si="1021"/>
        <v>-1.3299663299663299E-2</v>
      </c>
      <c r="L2025" s="160">
        <f t="shared" si="1021"/>
        <v>-1.4302344919341427E-2</v>
      </c>
      <c r="M2025" s="160">
        <f t="shared" si="1021"/>
        <v>1.3218770654329147E-3</v>
      </c>
      <c r="N2025" s="160">
        <f t="shared" si="1021"/>
        <v>6.6746126340882006E-2</v>
      </c>
      <c r="O2025" s="160">
        <f t="shared" si="1021"/>
        <v>7.6280041797283177E-2</v>
      </c>
      <c r="P2025" s="160">
        <f t="shared" si="1021"/>
        <v>8.4968435420576693E-2</v>
      </c>
      <c r="Q2025" s="160">
        <f t="shared" si="1021"/>
        <v>7.9635566053652782E-2</v>
      </c>
      <c r="R2025" s="160">
        <f t="shared" si="1021"/>
        <v>6.9801980198019808E-2</v>
      </c>
      <c r="S2025" s="160">
        <f t="shared" si="1021"/>
        <v>3.0327214684756584E-3</v>
      </c>
      <c r="T2025" s="160">
        <f t="shared" si="1021"/>
        <v>-4.8220064724919097E-2</v>
      </c>
    </row>
    <row r="2026" spans="1:20" ht="52" thickBot="1" x14ac:dyDescent="0.25">
      <c r="A2026" s="60" t="s">
        <v>21</v>
      </c>
      <c r="B2026" s="160"/>
      <c r="C2026" s="160"/>
      <c r="D2026" s="160"/>
      <c r="E2026" s="160"/>
      <c r="F2026" s="160"/>
      <c r="G2026" s="160"/>
      <c r="H2026" s="160"/>
      <c r="I2026" s="160"/>
      <c r="J2026" s="160"/>
      <c r="K2026" s="160"/>
      <c r="L2026" s="160">
        <f t="shared" ref="L2026:T2026" si="1022">(L2023-B2023)/B2023</f>
        <v>-1.9682434667548793E-2</v>
      </c>
      <c r="M2026" s="160">
        <f t="shared" si="1022"/>
        <v>7.6488194213501833E-3</v>
      </c>
      <c r="N2026" s="160">
        <f t="shared" si="1022"/>
        <v>2.4027459954233409E-2</v>
      </c>
      <c r="O2026" s="160">
        <f t="shared" si="1022"/>
        <v>4.1456016177957536E-2</v>
      </c>
      <c r="P2026" s="160">
        <f t="shared" si="1022"/>
        <v>7.053872053872054E-2</v>
      </c>
      <c r="Q2026" s="160">
        <f t="shared" si="1022"/>
        <v>6.4194245800765007E-2</v>
      </c>
      <c r="R2026" s="160">
        <f t="shared" si="1022"/>
        <v>7.1216126900198282E-2</v>
      </c>
      <c r="S2026" s="160">
        <f t="shared" si="1022"/>
        <v>6.9981270219649241E-2</v>
      </c>
      <c r="T2026" s="160">
        <f t="shared" si="1022"/>
        <v>2.4381748519679555E-2</v>
      </c>
    </row>
    <row r="2027" spans="1:20" ht="18" thickBot="1" x14ac:dyDescent="0.25">
      <c r="A2027" s="60" t="s">
        <v>22</v>
      </c>
      <c r="B2027" s="160">
        <f>B2019/B2023</f>
        <v>5.9378101223949716E-2</v>
      </c>
      <c r="C2027" s="160">
        <f>C2019/C2023</f>
        <v>5.3541735949451282E-2</v>
      </c>
      <c r="D2027" s="160">
        <f>D2019/D2023</f>
        <v>5.9333115397188621E-2</v>
      </c>
      <c r="E2027" s="160">
        <f>E2019/E2023</f>
        <v>6.0667340748230533E-2</v>
      </c>
      <c r="F2027" s="160">
        <f>F2019/F2023</f>
        <v>5.909090909090909E-2</v>
      </c>
      <c r="G2027" s="160">
        <f t="shared" ref="G2027:L2027" si="1023">G2019/G2023</f>
        <v>5.8872443040079825E-2</v>
      </c>
      <c r="H2027" s="160">
        <f t="shared" si="1023"/>
        <v>6.3284864507600791E-2</v>
      </c>
      <c r="I2027" s="160">
        <f t="shared" si="1023"/>
        <v>6.2148816618423294E-2</v>
      </c>
      <c r="J2027" s="160">
        <f t="shared" si="1023"/>
        <v>5.9038662486938349E-2</v>
      </c>
      <c r="K2027" s="160">
        <f t="shared" si="1023"/>
        <v>5.596314622078144E-2</v>
      </c>
      <c r="L2027" s="160">
        <f t="shared" si="1023"/>
        <v>5.7870760924582418E-2</v>
      </c>
      <c r="M2027" s="160">
        <f t="shared" ref="M2027:N2027" si="1024">M2019/M2023</f>
        <v>5.66006600660066E-2</v>
      </c>
      <c r="N2027" s="160">
        <f t="shared" si="1024"/>
        <v>5.762170790103751E-2</v>
      </c>
      <c r="O2027" s="160">
        <f t="shared" ref="O2027:P2027" si="1025">O2019/O2023</f>
        <v>6.1974110032362459E-2</v>
      </c>
      <c r="P2027" s="160">
        <f t="shared" si="1025"/>
        <v>6.1173140430885356E-2</v>
      </c>
      <c r="Q2027" s="160">
        <f t="shared" ref="Q2027:R2027" si="1026">Q2019/Q2023</f>
        <v>6.3603688076261919E-2</v>
      </c>
      <c r="R2027" s="160">
        <f t="shared" si="1026"/>
        <v>6.2471078204534937E-2</v>
      </c>
      <c r="S2027" s="160">
        <f t="shared" ref="S2027:T2027" si="1027">S2019/S2023</f>
        <v>5.9357097390197323E-2</v>
      </c>
      <c r="T2027" s="160">
        <f t="shared" si="1027"/>
        <v>6.3413804828289691E-2</v>
      </c>
    </row>
    <row r="2028" spans="1:20" ht="52" thickBot="1" x14ac:dyDescent="0.25">
      <c r="A2028" s="60" t="s">
        <v>23</v>
      </c>
      <c r="B2028" s="160"/>
      <c r="C2028" s="160">
        <f t="shared" ref="C2028:K2028" si="1028">(C2027-B2027)</f>
        <v>-5.836365274498434E-3</v>
      </c>
      <c r="D2028" s="160">
        <f t="shared" si="1028"/>
        <v>5.7913794477373395E-3</v>
      </c>
      <c r="E2028" s="160">
        <f t="shared" si="1028"/>
        <v>1.3342253510419122E-3</v>
      </c>
      <c r="F2028" s="160">
        <f t="shared" si="1028"/>
        <v>-1.5764316573214435E-3</v>
      </c>
      <c r="G2028" s="160">
        <f t="shared" si="1028"/>
        <v>-2.184660508292649E-4</v>
      </c>
      <c r="H2028" s="160">
        <f t="shared" si="1028"/>
        <v>4.4124214675209661E-3</v>
      </c>
      <c r="I2028" s="160">
        <f t="shared" si="1028"/>
        <v>-1.1360478891774967E-3</v>
      </c>
      <c r="J2028" s="160">
        <f t="shared" si="1028"/>
        <v>-3.1101541314849449E-3</v>
      </c>
      <c r="K2028" s="160">
        <f t="shared" si="1028"/>
        <v>-3.0755162661569094E-3</v>
      </c>
      <c r="L2028" s="160">
        <f t="shared" ref="L2028:T2028" si="1029">(L2027-K2027)</f>
        <v>1.9076147038009778E-3</v>
      </c>
      <c r="M2028" s="160">
        <f t="shared" si="1029"/>
        <v>-1.2701008585758178E-3</v>
      </c>
      <c r="N2028" s="160">
        <f t="shared" si="1029"/>
        <v>1.0210478350309096E-3</v>
      </c>
      <c r="O2028" s="160">
        <f t="shared" si="1029"/>
        <v>4.3524021313249492E-3</v>
      </c>
      <c r="P2028" s="160">
        <f t="shared" si="1029"/>
        <v>-8.0096960147710283E-4</v>
      </c>
      <c r="Q2028" s="160">
        <f t="shared" si="1029"/>
        <v>2.4305476453765629E-3</v>
      </c>
      <c r="R2028" s="160">
        <f t="shared" si="1029"/>
        <v>-1.132609871726982E-3</v>
      </c>
      <c r="S2028" s="160">
        <f t="shared" si="1029"/>
        <v>-3.1139808143376135E-3</v>
      </c>
      <c r="T2028" s="160">
        <f t="shared" si="1029"/>
        <v>4.0567074380923676E-3</v>
      </c>
    </row>
    <row r="2029" spans="1:20" ht="52" thickBot="1" x14ac:dyDescent="0.25">
      <c r="A2029" s="60" t="s">
        <v>24</v>
      </c>
      <c r="B2029" s="160"/>
      <c r="C2029" s="160"/>
      <c r="D2029" s="160"/>
      <c r="E2029" s="160"/>
      <c r="F2029" s="160"/>
      <c r="G2029" s="160">
        <f>G2027-B2027</f>
        <v>-5.0565818386989064E-4</v>
      </c>
      <c r="H2029" s="160">
        <f t="shared" ref="H2029:K2029" si="1030">H2027-C2027</f>
        <v>9.7431285581495095E-3</v>
      </c>
      <c r="I2029" s="160">
        <f t="shared" si="1030"/>
        <v>2.8157012212346733E-3</v>
      </c>
      <c r="J2029" s="160">
        <f t="shared" si="1030"/>
        <v>-1.6286782612921838E-3</v>
      </c>
      <c r="K2029" s="160">
        <f t="shared" si="1030"/>
        <v>-3.1277628701276497E-3</v>
      </c>
      <c r="L2029" s="160">
        <f t="shared" ref="L2029:T2029" si="1031">L2027-G2027</f>
        <v>-1.001682115497407E-3</v>
      </c>
      <c r="M2029" s="160">
        <f t="shared" si="1031"/>
        <v>-6.6842044415941909E-3</v>
      </c>
      <c r="N2029" s="160">
        <f t="shared" si="1031"/>
        <v>-4.5271087173857846E-3</v>
      </c>
      <c r="O2029" s="160">
        <f t="shared" si="1031"/>
        <v>2.9354475454241094E-3</v>
      </c>
      <c r="P2029" s="160">
        <f t="shared" si="1031"/>
        <v>5.2099942101039159E-3</v>
      </c>
      <c r="Q2029" s="160">
        <f t="shared" si="1031"/>
        <v>5.7329271516795011E-3</v>
      </c>
      <c r="R2029" s="160">
        <f t="shared" si="1031"/>
        <v>5.8704181385283369E-3</v>
      </c>
      <c r="S2029" s="160">
        <f t="shared" si="1031"/>
        <v>1.7353894891598137E-3</v>
      </c>
      <c r="T2029" s="160">
        <f t="shared" si="1031"/>
        <v>1.4396947959272322E-3</v>
      </c>
    </row>
    <row r="2030" spans="1:20" ht="52" thickBot="1" x14ac:dyDescent="0.25">
      <c r="A2030" s="60" t="s">
        <v>25</v>
      </c>
      <c r="B2030" s="160"/>
      <c r="C2030" s="160"/>
      <c r="D2030" s="160"/>
      <c r="E2030" s="160"/>
      <c r="F2030" s="160"/>
      <c r="G2030" s="160"/>
      <c r="H2030" s="160"/>
      <c r="I2030" s="160"/>
      <c r="J2030" s="160"/>
      <c r="K2030" s="160"/>
      <c r="L2030" s="160">
        <f t="shared" ref="L2030:T2030" si="1032">L2027-B2027</f>
        <v>-1.5073402993672977E-3</v>
      </c>
      <c r="M2030" s="160">
        <f t="shared" si="1032"/>
        <v>3.0589241165553185E-3</v>
      </c>
      <c r="N2030" s="160">
        <f t="shared" si="1032"/>
        <v>-1.7114074961511114E-3</v>
      </c>
      <c r="O2030" s="160">
        <f t="shared" si="1032"/>
        <v>1.3067692841319256E-3</v>
      </c>
      <c r="P2030" s="160">
        <f t="shared" si="1032"/>
        <v>2.0822313399762662E-3</v>
      </c>
      <c r="Q2030" s="160">
        <f t="shared" si="1032"/>
        <v>4.731245036182094E-3</v>
      </c>
      <c r="R2030" s="160">
        <f t="shared" si="1032"/>
        <v>-8.1378630306585403E-4</v>
      </c>
      <c r="S2030" s="160">
        <f t="shared" si="1032"/>
        <v>-2.7917192282259709E-3</v>
      </c>
      <c r="T2030" s="160">
        <f t="shared" si="1032"/>
        <v>4.3751423413513416E-3</v>
      </c>
    </row>
    <row r="2031" spans="1:20" ht="16" x14ac:dyDescent="0.2">
      <c r="A2031" s="4"/>
      <c r="B2031" s="6"/>
      <c r="C2031" s="6"/>
      <c r="D2031" s="6"/>
      <c r="E2031" s="6"/>
      <c r="F2031" s="6"/>
      <c r="G2031" s="5"/>
      <c r="H2031" s="5"/>
      <c r="I2031" s="5"/>
      <c r="J2031" s="5"/>
      <c r="K2031" s="5"/>
      <c r="L2031" s="5"/>
    </row>
    <row r="2032" spans="1:20" ht="16" x14ac:dyDescent="0.2">
      <c r="A2032" s="7" t="s">
        <v>174</v>
      </c>
      <c r="B2032" s="7"/>
      <c r="C2032" s="7"/>
      <c r="D2032" s="7"/>
      <c r="E2032" s="7"/>
      <c r="F2032" s="7"/>
      <c r="G2032" s="8"/>
      <c r="H2032" s="8"/>
      <c r="I2032" s="8"/>
      <c r="J2032" s="8"/>
      <c r="K2032" s="8"/>
      <c r="L2032" s="8"/>
      <c r="M2032" s="9"/>
    </row>
    <row r="2033" spans="1:21" ht="17" thickBot="1" x14ac:dyDescent="0.25">
      <c r="A2033" s="10"/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9"/>
    </row>
    <row r="2034" spans="1:21" ht="35" thickBot="1" x14ac:dyDescent="0.25">
      <c r="A2034" s="70" t="s">
        <v>44</v>
      </c>
      <c r="B2034" s="70" t="s">
        <v>0</v>
      </c>
      <c r="C2034" s="70" t="s">
        <v>1</v>
      </c>
      <c r="D2034" s="70" t="s">
        <v>2</v>
      </c>
      <c r="E2034" s="70" t="s">
        <v>3</v>
      </c>
      <c r="F2034" s="70" t="s">
        <v>4</v>
      </c>
      <c r="G2034" s="70" t="s">
        <v>5</v>
      </c>
      <c r="H2034" s="70" t="s">
        <v>6</v>
      </c>
      <c r="I2034" s="70" t="s">
        <v>7</v>
      </c>
      <c r="J2034" s="70" t="s">
        <v>8</v>
      </c>
      <c r="K2034" s="70" t="s">
        <v>9</v>
      </c>
      <c r="L2034" s="70" t="s">
        <v>10</v>
      </c>
      <c r="M2034" s="70" t="s">
        <v>66</v>
      </c>
      <c r="N2034" s="70" t="s">
        <v>75</v>
      </c>
      <c r="O2034" s="70" t="s">
        <v>76</v>
      </c>
      <c r="P2034" s="70" t="s">
        <v>77</v>
      </c>
      <c r="Q2034" s="70" t="s">
        <v>78</v>
      </c>
      <c r="R2034" s="70" t="s">
        <v>79</v>
      </c>
      <c r="S2034" s="70" t="s">
        <v>81</v>
      </c>
      <c r="T2034" s="70" t="s">
        <v>87</v>
      </c>
      <c r="U2034" s="70" t="s">
        <v>52</v>
      </c>
    </row>
    <row r="2035" spans="1:21" ht="18" thickBot="1" x14ac:dyDescent="0.25">
      <c r="A2035" s="71" t="s">
        <v>28</v>
      </c>
      <c r="B2035" s="72"/>
      <c r="C2035" s="72">
        <f t="shared" ref="C2035:K2035" si="1033">-C2005</f>
        <v>-38</v>
      </c>
      <c r="D2035" s="72">
        <f t="shared" si="1033"/>
        <v>-44</v>
      </c>
      <c r="E2035" s="72">
        <f t="shared" si="1033"/>
        <v>-40</v>
      </c>
      <c r="F2035" s="72">
        <f t="shared" si="1033"/>
        <v>-42</v>
      </c>
      <c r="G2035" s="72">
        <f t="shared" si="1033"/>
        <v>-43</v>
      </c>
      <c r="H2035" s="72">
        <f t="shared" si="1033"/>
        <v>-41</v>
      </c>
      <c r="I2035" s="72">
        <f t="shared" si="1033"/>
        <v>-30</v>
      </c>
      <c r="J2035" s="72">
        <f t="shared" si="1033"/>
        <v>-34</v>
      </c>
      <c r="K2035" s="72">
        <f t="shared" si="1033"/>
        <v>-34</v>
      </c>
      <c r="L2035" s="72">
        <f t="shared" ref="L2035:Q2035" si="1034">-L2005</f>
        <v>-66</v>
      </c>
      <c r="M2035" s="72">
        <f t="shared" si="1034"/>
        <v>-44</v>
      </c>
      <c r="N2035" s="72">
        <f t="shared" si="1034"/>
        <v>-44</v>
      </c>
      <c r="O2035" s="72">
        <f t="shared" si="1034"/>
        <v>-43</v>
      </c>
      <c r="P2035" s="72">
        <f t="shared" si="1034"/>
        <v>-43</v>
      </c>
      <c r="Q2035" s="72">
        <f t="shared" si="1034"/>
        <v>-44</v>
      </c>
      <c r="R2035" s="72">
        <f t="shared" ref="R2035:S2035" si="1035">-R2005</f>
        <v>-40</v>
      </c>
      <c r="S2035" s="72">
        <f t="shared" si="1035"/>
        <v>-41</v>
      </c>
      <c r="T2035" s="76">
        <f t="shared" ref="T2035" si="1036">-T2005</f>
        <v>-39</v>
      </c>
      <c r="U2035" s="72">
        <f t="shared" ref="U2035:U2049" si="1037">_xlfn.AGGREGATE(1,6,C2035:S2035)</f>
        <v>-41.823529411764703</v>
      </c>
    </row>
    <row r="2036" spans="1:21" ht="18" thickBot="1" x14ac:dyDescent="0.25">
      <c r="A2036" s="78">
        <v>1</v>
      </c>
      <c r="B2036" s="48" t="s">
        <v>53</v>
      </c>
      <c r="C2036" s="79">
        <f t="shared" ref="C2036:T2047" si="1038">B2005-C2006</f>
        <v>3</v>
      </c>
      <c r="D2036" s="79">
        <f t="shared" si="1038"/>
        <v>-5</v>
      </c>
      <c r="E2036" s="79">
        <f t="shared" si="1038"/>
        <v>1</v>
      </c>
      <c r="F2036" s="79">
        <f t="shared" si="1038"/>
        <v>11</v>
      </c>
      <c r="G2036" s="79">
        <f t="shared" si="1038"/>
        <v>-7</v>
      </c>
      <c r="H2036" s="72">
        <f t="shared" si="1038"/>
        <v>-1</v>
      </c>
      <c r="I2036" s="72">
        <f t="shared" si="1038"/>
        <v>-2</v>
      </c>
      <c r="J2036" s="72">
        <f t="shared" si="1038"/>
        <v>0</v>
      </c>
      <c r="K2036" s="72">
        <f t="shared" si="1038"/>
        <v>-2</v>
      </c>
      <c r="L2036" s="72">
        <f t="shared" si="1038"/>
        <v>0</v>
      </c>
      <c r="M2036" s="72">
        <f t="shared" si="1038"/>
        <v>6</v>
      </c>
      <c r="N2036" s="72">
        <f t="shared" si="1038"/>
        <v>-4</v>
      </c>
      <c r="O2036" s="72">
        <f t="shared" si="1038"/>
        <v>2</v>
      </c>
      <c r="P2036" s="72">
        <f t="shared" si="1038"/>
        <v>1</v>
      </c>
      <c r="Q2036" s="72">
        <f t="shared" si="1038"/>
        <v>-7</v>
      </c>
      <c r="R2036" s="72">
        <f t="shared" si="1038"/>
        <v>4</v>
      </c>
      <c r="S2036" s="72">
        <f t="shared" si="1038"/>
        <v>5</v>
      </c>
      <c r="T2036" s="76">
        <f t="shared" si="1038"/>
        <v>-2</v>
      </c>
      <c r="U2036" s="72">
        <f t="shared" si="1037"/>
        <v>0.29411764705882354</v>
      </c>
    </row>
    <row r="2037" spans="1:21" ht="18" thickBot="1" x14ac:dyDescent="0.25">
      <c r="A2037" s="78">
        <v>2</v>
      </c>
      <c r="B2037" s="48" t="s">
        <v>53</v>
      </c>
      <c r="C2037" s="79">
        <f t="shared" si="1038"/>
        <v>4</v>
      </c>
      <c r="D2037" s="79">
        <f t="shared" si="1038"/>
        <v>6</v>
      </c>
      <c r="E2037" s="79">
        <f t="shared" si="1038"/>
        <v>10</v>
      </c>
      <c r="F2037" s="79">
        <f t="shared" si="1038"/>
        <v>9</v>
      </c>
      <c r="G2037" s="79">
        <f t="shared" si="1038"/>
        <v>7</v>
      </c>
      <c r="H2037" s="72">
        <f t="shared" si="1038"/>
        <v>6</v>
      </c>
      <c r="I2037" s="72">
        <f t="shared" si="1038"/>
        <v>3</v>
      </c>
      <c r="J2037" s="72">
        <f t="shared" si="1038"/>
        <v>9</v>
      </c>
      <c r="K2037" s="72">
        <f t="shared" si="1038"/>
        <v>1</v>
      </c>
      <c r="L2037" s="72">
        <f t="shared" si="1038"/>
        <v>3</v>
      </c>
      <c r="M2037" s="72">
        <f t="shared" si="1038"/>
        <v>6</v>
      </c>
      <c r="N2037" s="72">
        <f t="shared" si="1038"/>
        <v>7</v>
      </c>
      <c r="O2037" s="72">
        <f t="shared" si="1038"/>
        <v>0</v>
      </c>
      <c r="P2037" s="72">
        <f t="shared" si="1038"/>
        <v>2</v>
      </c>
      <c r="Q2037" s="72">
        <f t="shared" si="1038"/>
        <v>0</v>
      </c>
      <c r="R2037" s="72">
        <f t="shared" si="1038"/>
        <v>4</v>
      </c>
      <c r="S2037" s="72">
        <f t="shared" si="1038"/>
        <v>7</v>
      </c>
      <c r="T2037" s="76">
        <f t="shared" si="1038"/>
        <v>0</v>
      </c>
      <c r="U2037" s="72">
        <f t="shared" si="1037"/>
        <v>4.9411764705882355</v>
      </c>
    </row>
    <row r="2038" spans="1:21" ht="18" thickBot="1" x14ac:dyDescent="0.25">
      <c r="A2038" s="78">
        <v>3</v>
      </c>
      <c r="B2038" s="48" t="s">
        <v>53</v>
      </c>
      <c r="C2038" s="79">
        <f t="shared" si="1038"/>
        <v>-1</v>
      </c>
      <c r="D2038" s="79">
        <f t="shared" si="1038"/>
        <v>6</v>
      </c>
      <c r="E2038" s="79">
        <f t="shared" si="1038"/>
        <v>6</v>
      </c>
      <c r="F2038" s="79">
        <f t="shared" si="1038"/>
        <v>3</v>
      </c>
      <c r="G2038" s="79">
        <f t="shared" si="1038"/>
        <v>2</v>
      </c>
      <c r="H2038" s="72">
        <f t="shared" si="1038"/>
        <v>-3</v>
      </c>
      <c r="I2038" s="72">
        <f t="shared" si="1038"/>
        <v>4</v>
      </c>
      <c r="J2038" s="72">
        <f t="shared" si="1038"/>
        <v>2</v>
      </c>
      <c r="K2038" s="72">
        <f t="shared" si="1038"/>
        <v>3</v>
      </c>
      <c r="L2038" s="72">
        <f t="shared" si="1038"/>
        <v>1</v>
      </c>
      <c r="M2038" s="72">
        <f t="shared" si="1038"/>
        <v>0</v>
      </c>
      <c r="N2038" s="72">
        <f t="shared" si="1038"/>
        <v>3</v>
      </c>
      <c r="O2038" s="72">
        <f t="shared" si="1038"/>
        <v>1</v>
      </c>
      <c r="P2038" s="72">
        <f t="shared" si="1038"/>
        <v>4</v>
      </c>
      <c r="Q2038" s="72">
        <f t="shared" si="1038"/>
        <v>0</v>
      </c>
      <c r="R2038" s="72">
        <f t="shared" si="1038"/>
        <v>4</v>
      </c>
      <c r="S2038" s="72">
        <f t="shared" si="1038"/>
        <v>6</v>
      </c>
      <c r="T2038" s="76">
        <f t="shared" si="1038"/>
        <v>0</v>
      </c>
      <c r="U2038" s="72">
        <f t="shared" si="1037"/>
        <v>2.4117647058823528</v>
      </c>
    </row>
    <row r="2039" spans="1:21" ht="18" thickBot="1" x14ac:dyDescent="0.25">
      <c r="A2039" s="78">
        <v>4</v>
      </c>
      <c r="B2039" s="48" t="s">
        <v>53</v>
      </c>
      <c r="C2039" s="79">
        <f t="shared" si="1038"/>
        <v>-1</v>
      </c>
      <c r="D2039" s="79">
        <f t="shared" si="1038"/>
        <v>1</v>
      </c>
      <c r="E2039" s="79">
        <f t="shared" si="1038"/>
        <v>3</v>
      </c>
      <c r="F2039" s="79">
        <f t="shared" si="1038"/>
        <v>5</v>
      </c>
      <c r="G2039" s="79">
        <f t="shared" si="1038"/>
        <v>3</v>
      </c>
      <c r="H2039" s="72">
        <f t="shared" si="1038"/>
        <v>2</v>
      </c>
      <c r="I2039" s="72">
        <f t="shared" si="1038"/>
        <v>1</v>
      </c>
      <c r="J2039" s="72">
        <f t="shared" si="1038"/>
        <v>6</v>
      </c>
      <c r="K2039" s="72">
        <f t="shared" si="1038"/>
        <v>7</v>
      </c>
      <c r="L2039" s="72">
        <f t="shared" si="1038"/>
        <v>5</v>
      </c>
      <c r="M2039" s="72">
        <f t="shared" si="1038"/>
        <v>4</v>
      </c>
      <c r="N2039" s="72">
        <f t="shared" si="1038"/>
        <v>-4</v>
      </c>
      <c r="O2039" s="72">
        <f t="shared" si="1038"/>
        <v>-1</v>
      </c>
      <c r="P2039" s="72">
        <f t="shared" si="1038"/>
        <v>3</v>
      </c>
      <c r="Q2039" s="72">
        <f t="shared" si="1038"/>
        <v>5</v>
      </c>
      <c r="R2039" s="72">
        <f t="shared" si="1038"/>
        <v>0</v>
      </c>
      <c r="S2039" s="72">
        <f t="shared" si="1038"/>
        <v>5</v>
      </c>
      <c r="T2039" s="76">
        <f t="shared" si="1038"/>
        <v>1</v>
      </c>
      <c r="U2039" s="72">
        <f t="shared" si="1037"/>
        <v>2.5882352941176472</v>
      </c>
    </row>
    <row r="2040" spans="1:21" ht="18" thickBot="1" x14ac:dyDescent="0.25">
      <c r="A2040" s="78">
        <v>5</v>
      </c>
      <c r="B2040" s="48" t="s">
        <v>53</v>
      </c>
      <c r="C2040" s="79">
        <f t="shared" si="1038"/>
        <v>6</v>
      </c>
      <c r="D2040" s="79">
        <f t="shared" si="1038"/>
        <v>8</v>
      </c>
      <c r="E2040" s="79">
        <f t="shared" si="1038"/>
        <v>6</v>
      </c>
      <c r="F2040" s="79">
        <f t="shared" si="1038"/>
        <v>1</v>
      </c>
      <c r="G2040" s="79">
        <f t="shared" si="1038"/>
        <v>-1</v>
      </c>
      <c r="H2040" s="72">
        <f t="shared" si="1038"/>
        <v>0</v>
      </c>
      <c r="I2040" s="72">
        <f t="shared" si="1038"/>
        <v>4</v>
      </c>
      <c r="J2040" s="72">
        <f t="shared" si="1038"/>
        <v>0</v>
      </c>
      <c r="K2040" s="72">
        <f t="shared" si="1038"/>
        <v>4</v>
      </c>
      <c r="L2040" s="72">
        <f t="shared" si="1038"/>
        <v>4</v>
      </c>
      <c r="M2040" s="72">
        <f t="shared" si="1038"/>
        <v>1</v>
      </c>
      <c r="N2040" s="72">
        <f t="shared" si="1038"/>
        <v>0</v>
      </c>
      <c r="O2040" s="72">
        <f t="shared" si="1038"/>
        <v>2</v>
      </c>
      <c r="P2040" s="72">
        <f t="shared" si="1038"/>
        <v>1</v>
      </c>
      <c r="Q2040" s="72">
        <f t="shared" si="1038"/>
        <v>1</v>
      </c>
      <c r="R2040" s="72">
        <f t="shared" si="1038"/>
        <v>4</v>
      </c>
      <c r="S2040" s="72">
        <f t="shared" si="1038"/>
        <v>8</v>
      </c>
      <c r="T2040" s="76">
        <f t="shared" si="1038"/>
        <v>0</v>
      </c>
      <c r="U2040" s="72">
        <f t="shared" si="1037"/>
        <v>2.8823529411764706</v>
      </c>
    </row>
    <row r="2041" spans="1:21" ht="18" thickBot="1" x14ac:dyDescent="0.25">
      <c r="A2041" s="78">
        <v>6</v>
      </c>
      <c r="B2041" s="48" t="s">
        <v>53</v>
      </c>
      <c r="C2041" s="79">
        <f t="shared" si="1038"/>
        <v>-24</v>
      </c>
      <c r="D2041" s="79">
        <f t="shared" si="1038"/>
        <v>-20</v>
      </c>
      <c r="E2041" s="79">
        <f t="shared" si="1038"/>
        <v>-24</v>
      </c>
      <c r="F2041" s="79">
        <f t="shared" si="1038"/>
        <v>-23</v>
      </c>
      <c r="G2041" s="79">
        <f t="shared" si="1038"/>
        <v>-6</v>
      </c>
      <c r="H2041" s="72">
        <f t="shared" si="1038"/>
        <v>-13</v>
      </c>
      <c r="I2041" s="72">
        <f t="shared" si="1038"/>
        <v>3</v>
      </c>
      <c r="J2041" s="72">
        <f t="shared" si="1038"/>
        <v>3</v>
      </c>
      <c r="K2041" s="72">
        <f t="shared" si="1038"/>
        <v>2</v>
      </c>
      <c r="L2041" s="72">
        <f t="shared" si="1038"/>
        <v>1</v>
      </c>
      <c r="M2041" s="72">
        <f t="shared" si="1038"/>
        <v>2</v>
      </c>
      <c r="N2041" s="72">
        <f t="shared" si="1038"/>
        <v>2</v>
      </c>
      <c r="O2041" s="72">
        <f t="shared" si="1038"/>
        <v>-2</v>
      </c>
      <c r="P2041" s="72">
        <f t="shared" si="1038"/>
        <v>0</v>
      </c>
      <c r="Q2041" s="72">
        <f t="shared" si="1038"/>
        <v>2</v>
      </c>
      <c r="R2041" s="72">
        <f t="shared" si="1038"/>
        <v>2</v>
      </c>
      <c r="S2041" s="72">
        <f t="shared" si="1038"/>
        <v>3</v>
      </c>
      <c r="T2041" s="76">
        <f t="shared" si="1038"/>
        <v>3</v>
      </c>
      <c r="U2041" s="72">
        <f t="shared" si="1037"/>
        <v>-5.4117647058823533</v>
      </c>
    </row>
    <row r="2042" spans="1:21" ht="18" thickBot="1" x14ac:dyDescent="0.25">
      <c r="A2042" s="78">
        <v>7</v>
      </c>
      <c r="B2042" s="48" t="s">
        <v>53</v>
      </c>
      <c r="C2042" s="79">
        <f t="shared" si="1038"/>
        <v>2</v>
      </c>
      <c r="D2042" s="79">
        <f t="shared" si="1038"/>
        <v>6</v>
      </c>
      <c r="E2042" s="79">
        <f t="shared" si="1038"/>
        <v>5</v>
      </c>
      <c r="F2042" s="79">
        <f t="shared" si="1038"/>
        <v>9</v>
      </c>
      <c r="G2042" s="79">
        <f t="shared" si="1038"/>
        <v>8</v>
      </c>
      <c r="H2042" s="72">
        <f t="shared" si="1038"/>
        <v>0</v>
      </c>
      <c r="I2042" s="72">
        <f t="shared" si="1038"/>
        <v>5</v>
      </c>
      <c r="J2042" s="72">
        <f t="shared" si="1038"/>
        <v>2</v>
      </c>
      <c r="K2042" s="72">
        <f t="shared" si="1038"/>
        <v>2</v>
      </c>
      <c r="L2042" s="72">
        <f t="shared" si="1038"/>
        <v>0</v>
      </c>
      <c r="M2042" s="72">
        <f t="shared" si="1038"/>
        <v>-1</v>
      </c>
      <c r="N2042" s="72">
        <f t="shared" si="1038"/>
        <v>4</v>
      </c>
      <c r="O2042" s="72">
        <f t="shared" si="1038"/>
        <v>0</v>
      </c>
      <c r="P2042" s="72">
        <f t="shared" si="1038"/>
        <v>4</v>
      </c>
      <c r="Q2042" s="72">
        <f t="shared" si="1038"/>
        <v>4</v>
      </c>
      <c r="R2042" s="72">
        <f t="shared" si="1038"/>
        <v>0</v>
      </c>
      <c r="S2042" s="72">
        <f t="shared" si="1038"/>
        <v>6</v>
      </c>
      <c r="T2042" s="76">
        <f t="shared" si="1038"/>
        <v>0</v>
      </c>
      <c r="U2042" s="72">
        <f t="shared" si="1037"/>
        <v>3.2941176470588234</v>
      </c>
    </row>
    <row r="2043" spans="1:21" ht="18" thickBot="1" x14ac:dyDescent="0.25">
      <c r="A2043" s="78">
        <v>8</v>
      </c>
      <c r="B2043" s="48" t="s">
        <v>53</v>
      </c>
      <c r="C2043" s="79">
        <f t="shared" si="1038"/>
        <v>13</v>
      </c>
      <c r="D2043" s="79">
        <f t="shared" si="1038"/>
        <v>5</v>
      </c>
      <c r="E2043" s="79">
        <f t="shared" si="1038"/>
        <v>7</v>
      </c>
      <c r="F2043" s="79">
        <f t="shared" si="1038"/>
        <v>6</v>
      </c>
      <c r="G2043" s="79">
        <f t="shared" si="1038"/>
        <v>13</v>
      </c>
      <c r="H2043" s="72">
        <f t="shared" si="1038"/>
        <v>2</v>
      </c>
      <c r="I2043" s="72">
        <f t="shared" si="1038"/>
        <v>9</v>
      </c>
      <c r="J2043" s="72">
        <f t="shared" si="1038"/>
        <v>5</v>
      </c>
      <c r="K2043" s="72">
        <f t="shared" si="1038"/>
        <v>-1</v>
      </c>
      <c r="L2043" s="72">
        <f t="shared" si="1038"/>
        <v>4</v>
      </c>
      <c r="M2043" s="72">
        <f t="shared" si="1038"/>
        <v>-2</v>
      </c>
      <c r="N2043" s="72">
        <f t="shared" si="1038"/>
        <v>2</v>
      </c>
      <c r="O2043" s="72">
        <f t="shared" si="1038"/>
        <v>2</v>
      </c>
      <c r="P2043" s="72">
        <f t="shared" si="1038"/>
        <v>1</v>
      </c>
      <c r="Q2043" s="72">
        <f t="shared" si="1038"/>
        <v>0</v>
      </c>
      <c r="R2043" s="72">
        <f t="shared" si="1038"/>
        <v>2</v>
      </c>
      <c r="S2043" s="72">
        <f t="shared" si="1038"/>
        <v>2</v>
      </c>
      <c r="T2043" s="76">
        <f t="shared" si="1038"/>
        <v>21</v>
      </c>
      <c r="U2043" s="72">
        <f t="shared" si="1037"/>
        <v>4.117647058823529</v>
      </c>
    </row>
    <row r="2044" spans="1:21" ht="18" thickBot="1" x14ac:dyDescent="0.25">
      <c r="A2044" s="78">
        <v>9</v>
      </c>
      <c r="B2044" s="48" t="s">
        <v>53</v>
      </c>
      <c r="C2044" s="79">
        <f t="shared" si="1038"/>
        <v>8</v>
      </c>
      <c r="D2044" s="79">
        <f t="shared" si="1038"/>
        <v>6</v>
      </c>
      <c r="E2044" s="79">
        <f t="shared" si="1038"/>
        <v>2</v>
      </c>
      <c r="F2044" s="79">
        <f t="shared" si="1038"/>
        <v>5</v>
      </c>
      <c r="G2044" s="79">
        <f t="shared" si="1038"/>
        <v>5</v>
      </c>
      <c r="H2044" s="72">
        <f t="shared" si="1038"/>
        <v>-1</v>
      </c>
      <c r="I2044" s="72">
        <f t="shared" si="1038"/>
        <v>2</v>
      </c>
      <c r="J2044" s="72">
        <f t="shared" si="1038"/>
        <v>3</v>
      </c>
      <c r="K2044" s="72">
        <f t="shared" si="1038"/>
        <v>2</v>
      </c>
      <c r="L2044" s="72">
        <f t="shared" si="1038"/>
        <v>2</v>
      </c>
      <c r="M2044" s="72">
        <f t="shared" si="1038"/>
        <v>3</v>
      </c>
      <c r="N2044" s="72">
        <f t="shared" si="1038"/>
        <v>2</v>
      </c>
      <c r="O2044" s="72">
        <f t="shared" si="1038"/>
        <v>2</v>
      </c>
      <c r="P2044" s="72">
        <f t="shared" si="1038"/>
        <v>3</v>
      </c>
      <c r="Q2044" s="72">
        <f t="shared" si="1038"/>
        <v>5</v>
      </c>
      <c r="R2044" s="72">
        <f t="shared" si="1038"/>
        <v>1</v>
      </c>
      <c r="S2044" s="72">
        <f t="shared" si="1038"/>
        <v>5</v>
      </c>
      <c r="T2044" s="76">
        <f t="shared" si="1038"/>
        <v>1</v>
      </c>
      <c r="U2044" s="72">
        <f t="shared" si="1037"/>
        <v>3.2352941176470589</v>
      </c>
    </row>
    <row r="2045" spans="1:21" ht="18" thickBot="1" x14ac:dyDescent="0.25">
      <c r="A2045" s="78">
        <v>10</v>
      </c>
      <c r="B2045" s="48" t="s">
        <v>53</v>
      </c>
      <c r="C2045" s="79">
        <f t="shared" si="1038"/>
        <v>9</v>
      </c>
      <c r="D2045" s="79">
        <f t="shared" si="1038"/>
        <v>2</v>
      </c>
      <c r="E2045" s="79" t="s">
        <v>46</v>
      </c>
      <c r="F2045" s="79">
        <f t="shared" si="1038"/>
        <v>5</v>
      </c>
      <c r="G2045" s="79">
        <f t="shared" si="1038"/>
        <v>3</v>
      </c>
      <c r="H2045" s="72">
        <f t="shared" si="1038"/>
        <v>5</v>
      </c>
      <c r="I2045" s="72">
        <f t="shared" si="1038"/>
        <v>7</v>
      </c>
      <c r="J2045" s="72">
        <f t="shared" si="1038"/>
        <v>10</v>
      </c>
      <c r="K2045" s="72">
        <f t="shared" si="1038"/>
        <v>3</v>
      </c>
      <c r="L2045" s="72">
        <f t="shared" si="1038"/>
        <v>10</v>
      </c>
      <c r="M2045" s="72">
        <f t="shared" si="1038"/>
        <v>7</v>
      </c>
      <c r="N2045" s="72">
        <f t="shared" si="1038"/>
        <v>1</v>
      </c>
      <c r="O2045" s="72">
        <f t="shared" si="1038"/>
        <v>5</v>
      </c>
      <c r="P2045" s="72">
        <f t="shared" si="1038"/>
        <v>3</v>
      </c>
      <c r="Q2045" s="72">
        <f t="shared" si="1038"/>
        <v>4</v>
      </c>
      <c r="R2045" s="72">
        <f t="shared" si="1038"/>
        <v>3</v>
      </c>
      <c r="S2045" s="72">
        <f t="shared" si="1038"/>
        <v>5</v>
      </c>
      <c r="T2045" s="76">
        <f t="shared" si="1038"/>
        <v>1</v>
      </c>
      <c r="U2045" s="72">
        <f t="shared" si="1037"/>
        <v>5.125</v>
      </c>
    </row>
    <row r="2046" spans="1:21" ht="18" thickBot="1" x14ac:dyDescent="0.25">
      <c r="A2046" s="78">
        <v>11</v>
      </c>
      <c r="B2046" s="48" t="s">
        <v>53</v>
      </c>
      <c r="C2046" s="79" t="s">
        <v>12</v>
      </c>
      <c r="D2046" s="79">
        <f>C2015-D2016</f>
        <v>1</v>
      </c>
      <c r="E2046" s="79">
        <f t="shared" si="1038"/>
        <v>6</v>
      </c>
      <c r="F2046" s="79" t="s">
        <v>46</v>
      </c>
      <c r="G2046" s="79">
        <f t="shared" si="1038"/>
        <v>2</v>
      </c>
      <c r="H2046" s="72">
        <f t="shared" si="1038"/>
        <v>5</v>
      </c>
      <c r="I2046" s="72">
        <f t="shared" si="1038"/>
        <v>2</v>
      </c>
      <c r="J2046" s="72">
        <f t="shared" si="1038"/>
        <v>5</v>
      </c>
      <c r="K2046" s="72">
        <f t="shared" si="1038"/>
        <v>8</v>
      </c>
      <c r="L2046" s="72">
        <f t="shared" si="1038"/>
        <v>6</v>
      </c>
      <c r="M2046" s="72">
        <f t="shared" si="1038"/>
        <v>2</v>
      </c>
      <c r="N2046" s="72">
        <f t="shared" si="1038"/>
        <v>3</v>
      </c>
      <c r="O2046" s="72">
        <f t="shared" si="1038"/>
        <v>0</v>
      </c>
      <c r="P2046" s="72">
        <f t="shared" si="1038"/>
        <v>1</v>
      </c>
      <c r="Q2046" s="72">
        <f t="shared" si="1038"/>
        <v>2</v>
      </c>
      <c r="R2046" s="72">
        <f t="shared" si="1038"/>
        <v>-1</v>
      </c>
      <c r="S2046" s="72">
        <f t="shared" si="1038"/>
        <v>1</v>
      </c>
      <c r="T2046" s="76">
        <f t="shared" si="1038"/>
        <v>1</v>
      </c>
      <c r="U2046" s="72">
        <f t="shared" si="1037"/>
        <v>2.8666666666666667</v>
      </c>
    </row>
    <row r="2047" spans="1:21" ht="18" thickBot="1" x14ac:dyDescent="0.25">
      <c r="A2047" s="78">
        <v>12</v>
      </c>
      <c r="B2047" s="48" t="s">
        <v>53</v>
      </c>
      <c r="C2047" s="79" t="s">
        <v>12</v>
      </c>
      <c r="D2047" s="79" t="s">
        <v>12</v>
      </c>
      <c r="E2047" s="79">
        <f t="shared" si="1038"/>
        <v>2</v>
      </c>
      <c r="F2047" s="79">
        <f t="shared" si="1038"/>
        <v>4</v>
      </c>
      <c r="G2047" s="79" t="s">
        <v>46</v>
      </c>
      <c r="H2047" s="72" t="s">
        <v>46</v>
      </c>
      <c r="I2047" s="72">
        <f t="shared" si="1038"/>
        <v>4</v>
      </c>
      <c r="J2047" s="72">
        <f t="shared" si="1038"/>
        <v>2</v>
      </c>
      <c r="K2047" s="72">
        <f t="shared" si="1038"/>
        <v>1</v>
      </c>
      <c r="L2047" s="72">
        <f t="shared" si="1038"/>
        <v>3</v>
      </c>
      <c r="M2047" s="72">
        <f t="shared" si="1038"/>
        <v>2</v>
      </c>
      <c r="N2047" s="72">
        <f t="shared" si="1038"/>
        <v>2</v>
      </c>
      <c r="O2047" s="72">
        <f t="shared" si="1038"/>
        <v>-2</v>
      </c>
      <c r="P2047" s="72">
        <f t="shared" si="1038"/>
        <v>1</v>
      </c>
      <c r="Q2047" s="72">
        <f t="shared" si="1038"/>
        <v>-2</v>
      </c>
      <c r="R2047" s="72">
        <f t="shared" si="1038"/>
        <v>1</v>
      </c>
      <c r="S2047" s="72">
        <f t="shared" si="1038"/>
        <v>1</v>
      </c>
      <c r="T2047" s="76">
        <f t="shared" si="1038"/>
        <v>0</v>
      </c>
      <c r="U2047" s="72">
        <f t="shared" si="1037"/>
        <v>1.4615384615384615</v>
      </c>
    </row>
    <row r="2048" spans="1:21" ht="18" thickBot="1" x14ac:dyDescent="0.25">
      <c r="A2048" s="47" t="s">
        <v>47</v>
      </c>
      <c r="B2048" s="48" t="s">
        <v>59</v>
      </c>
      <c r="C2048" s="75" t="s">
        <v>46</v>
      </c>
      <c r="D2048" s="75" t="s">
        <v>46</v>
      </c>
      <c r="E2048" s="75" t="s">
        <v>46</v>
      </c>
      <c r="F2048" s="75">
        <f t="shared" ref="F2048:T2048" si="1039">B2006-F2010</f>
        <v>14</v>
      </c>
      <c r="G2048" s="75">
        <f t="shared" si="1039"/>
        <v>16</v>
      </c>
      <c r="H2048" s="75">
        <f t="shared" si="1039"/>
        <v>16</v>
      </c>
      <c r="I2048" s="75">
        <f t="shared" si="1039"/>
        <v>17</v>
      </c>
      <c r="J2048" s="75">
        <f t="shared" si="1039"/>
        <v>5</v>
      </c>
      <c r="K2048" s="75">
        <f t="shared" si="1039"/>
        <v>20</v>
      </c>
      <c r="L2048" s="75">
        <f t="shared" si="1039"/>
        <v>16</v>
      </c>
      <c r="M2048" s="75">
        <f t="shared" si="1039"/>
        <v>18</v>
      </c>
      <c r="N2048" s="75">
        <f t="shared" si="1039"/>
        <v>6</v>
      </c>
      <c r="O2048" s="75">
        <f t="shared" si="1039"/>
        <v>1</v>
      </c>
      <c r="P2048" s="75">
        <f t="shared" si="1039"/>
        <v>9</v>
      </c>
      <c r="Q2048" s="75">
        <f t="shared" si="1039"/>
        <v>12</v>
      </c>
      <c r="R2048" s="75">
        <f t="shared" si="1039"/>
        <v>13</v>
      </c>
      <c r="S2048" s="75">
        <f t="shared" si="1039"/>
        <v>10</v>
      </c>
      <c r="T2048" s="106">
        <f t="shared" si="1039"/>
        <v>9</v>
      </c>
      <c r="U2048" s="72">
        <f t="shared" si="1037"/>
        <v>12.357142857142858</v>
      </c>
    </row>
    <row r="2049" spans="1:21" ht="18" thickBot="1" x14ac:dyDescent="0.25">
      <c r="A2049" s="47" t="s">
        <v>54</v>
      </c>
      <c r="B2049" s="48" t="s">
        <v>59</v>
      </c>
      <c r="C2049" s="75" t="s">
        <v>46</v>
      </c>
      <c r="D2049" s="75" t="s">
        <v>46</v>
      </c>
      <c r="E2049" s="75" t="s">
        <v>46</v>
      </c>
      <c r="F2049" s="75" t="s">
        <v>46</v>
      </c>
      <c r="G2049" s="75" t="s">
        <v>46</v>
      </c>
      <c r="H2049" s="75" t="s">
        <v>46</v>
      </c>
      <c r="I2049" s="75">
        <f t="shared" ref="I2049:T2049" si="1040">D2012-I2017</f>
        <v>24</v>
      </c>
      <c r="J2049" s="75">
        <f t="shared" si="1040"/>
        <v>20</v>
      </c>
      <c r="K2049" s="75">
        <f t="shared" si="1040"/>
        <v>25</v>
      </c>
      <c r="L2049" s="75">
        <f t="shared" si="1040"/>
        <v>25</v>
      </c>
      <c r="M2049" s="75">
        <f t="shared" si="1040"/>
        <v>23</v>
      </c>
      <c r="N2049" s="75">
        <f t="shared" si="1040"/>
        <v>21</v>
      </c>
      <c r="O2049" s="75">
        <f t="shared" si="1040"/>
        <v>9</v>
      </c>
      <c r="P2049" s="75">
        <f t="shared" si="1040"/>
        <v>9</v>
      </c>
      <c r="Q2049" s="75">
        <f t="shared" si="1040"/>
        <v>4</v>
      </c>
      <c r="R2049" s="75">
        <f t="shared" si="1040"/>
        <v>10</v>
      </c>
      <c r="S2049" s="75">
        <f t="shared" si="1040"/>
        <v>9</v>
      </c>
      <c r="T2049" s="106">
        <f t="shared" si="1040"/>
        <v>10</v>
      </c>
      <c r="U2049" s="72">
        <f t="shared" si="1037"/>
        <v>16.272727272727273</v>
      </c>
    </row>
    <row r="2050" spans="1:21" ht="16" x14ac:dyDescent="0.2">
      <c r="A2050" s="32"/>
      <c r="B2050" s="33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</row>
    <row r="2051" spans="1:21" ht="16" x14ac:dyDescent="0.2">
      <c r="A2051" s="7" t="s">
        <v>175</v>
      </c>
      <c r="B2051" s="7"/>
      <c r="C2051" s="7"/>
      <c r="D2051" s="7"/>
      <c r="E2051" s="7"/>
      <c r="F2051" s="7"/>
      <c r="G2051" s="7"/>
      <c r="H2051" s="8"/>
      <c r="I2051" s="8"/>
      <c r="J2051" s="8"/>
      <c r="K2051" s="8"/>
      <c r="L2051" s="8"/>
      <c r="M2051" s="9"/>
    </row>
    <row r="2052" spans="1:21" ht="17" thickBot="1" x14ac:dyDescent="0.25">
      <c r="A2052" s="10"/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9"/>
    </row>
    <row r="2053" spans="1:21" ht="35" thickBot="1" x14ac:dyDescent="0.25">
      <c r="A2053" s="70" t="s">
        <v>44</v>
      </c>
      <c r="B2053" s="70" t="s">
        <v>0</v>
      </c>
      <c r="C2053" s="70" t="s">
        <v>1</v>
      </c>
      <c r="D2053" s="70" t="s">
        <v>2</v>
      </c>
      <c r="E2053" s="70" t="s">
        <v>3</v>
      </c>
      <c r="F2053" s="70" t="s">
        <v>4</v>
      </c>
      <c r="G2053" s="70" t="s">
        <v>5</v>
      </c>
      <c r="H2053" s="70" t="s">
        <v>6</v>
      </c>
      <c r="I2053" s="70" t="s">
        <v>7</v>
      </c>
      <c r="J2053" s="70" t="s">
        <v>8</v>
      </c>
      <c r="K2053" s="70" t="s">
        <v>9</v>
      </c>
      <c r="L2053" s="70" t="s">
        <v>10</v>
      </c>
      <c r="M2053" s="70" t="s">
        <v>66</v>
      </c>
      <c r="N2053" s="70" t="s">
        <v>75</v>
      </c>
      <c r="O2053" s="70" t="s">
        <v>76</v>
      </c>
      <c r="P2053" s="70" t="s">
        <v>77</v>
      </c>
      <c r="Q2053" s="70" t="s">
        <v>78</v>
      </c>
      <c r="R2053" s="70" t="s">
        <v>79</v>
      </c>
      <c r="S2053" s="70" t="s">
        <v>81</v>
      </c>
      <c r="T2053" s="70" t="s">
        <v>87</v>
      </c>
      <c r="U2053" s="70" t="s">
        <v>52</v>
      </c>
    </row>
    <row r="2054" spans="1:21" ht="18" thickBot="1" x14ac:dyDescent="0.25">
      <c r="A2054" s="78">
        <v>1</v>
      </c>
      <c r="B2054" s="93" t="s">
        <v>42</v>
      </c>
      <c r="C2054" s="45">
        <f t="shared" ref="C2054:T2065" si="1041">(B2005-C2006)/B2005</f>
        <v>6.8181818181818177E-2</v>
      </c>
      <c r="D2054" s="45">
        <f t="shared" si="1041"/>
        <v>-0.13157894736842105</v>
      </c>
      <c r="E2054" s="45">
        <f t="shared" si="1041"/>
        <v>2.2727272727272728E-2</v>
      </c>
      <c r="F2054" s="45">
        <f t="shared" si="1041"/>
        <v>0.27500000000000002</v>
      </c>
      <c r="G2054" s="45">
        <f t="shared" si="1041"/>
        <v>-0.16666666666666666</v>
      </c>
      <c r="H2054" s="45">
        <f t="shared" si="1041"/>
        <v>-2.3255813953488372E-2</v>
      </c>
      <c r="I2054" s="45">
        <f t="shared" si="1041"/>
        <v>-4.878048780487805E-2</v>
      </c>
      <c r="J2054" s="45">
        <f t="shared" si="1041"/>
        <v>0</v>
      </c>
      <c r="K2054" s="45">
        <f t="shared" si="1041"/>
        <v>-5.8823529411764705E-2</v>
      </c>
      <c r="L2054" s="45">
        <f t="shared" si="1041"/>
        <v>0</v>
      </c>
      <c r="M2054" s="45">
        <f t="shared" si="1041"/>
        <v>9.0909090909090912E-2</v>
      </c>
      <c r="N2054" s="45">
        <f t="shared" si="1041"/>
        <v>-9.0909090909090912E-2</v>
      </c>
      <c r="O2054" s="45">
        <f t="shared" si="1041"/>
        <v>4.5454545454545456E-2</v>
      </c>
      <c r="P2054" s="45">
        <f t="shared" si="1041"/>
        <v>2.3255813953488372E-2</v>
      </c>
      <c r="Q2054" s="45">
        <f t="shared" si="1041"/>
        <v>-0.16279069767441862</v>
      </c>
      <c r="R2054" s="45">
        <f t="shared" si="1041"/>
        <v>9.0909090909090912E-2</v>
      </c>
      <c r="S2054" s="45">
        <f t="shared" si="1041"/>
        <v>0.125</v>
      </c>
      <c r="T2054" s="96">
        <f t="shared" si="1041"/>
        <v>-4.878048780487805E-2</v>
      </c>
      <c r="U2054" s="44">
        <f t="shared" ref="U2054:U2069" si="1042">_xlfn.AGGREGATE(1,6,C2054:S2054)</f>
        <v>3.4489646086222478E-3</v>
      </c>
    </row>
    <row r="2055" spans="1:21" ht="18" thickBot="1" x14ac:dyDescent="0.25">
      <c r="A2055" s="78">
        <v>2</v>
      </c>
      <c r="B2055" s="93" t="s">
        <v>42</v>
      </c>
      <c r="C2055" s="45">
        <f t="shared" si="1041"/>
        <v>0.10256410256410256</v>
      </c>
      <c r="D2055" s="45">
        <f t="shared" si="1041"/>
        <v>0.14634146341463414</v>
      </c>
      <c r="E2055" s="45">
        <f t="shared" si="1041"/>
        <v>0.23255813953488372</v>
      </c>
      <c r="F2055" s="45">
        <f t="shared" si="1041"/>
        <v>0.20930232558139536</v>
      </c>
      <c r="G2055" s="45">
        <f t="shared" si="1041"/>
        <v>0.2413793103448276</v>
      </c>
      <c r="H2055" s="45">
        <f t="shared" si="1041"/>
        <v>0.12244897959183673</v>
      </c>
      <c r="I2055" s="45">
        <f t="shared" si="1041"/>
        <v>6.8181818181818177E-2</v>
      </c>
      <c r="J2055" s="45">
        <f t="shared" si="1041"/>
        <v>0.20930232558139536</v>
      </c>
      <c r="K2055" s="45">
        <f t="shared" si="1041"/>
        <v>3.3333333333333333E-2</v>
      </c>
      <c r="L2055" s="45">
        <f t="shared" si="1041"/>
        <v>8.3333333333333329E-2</v>
      </c>
      <c r="M2055" s="45">
        <f t="shared" si="1041"/>
        <v>0.17647058823529413</v>
      </c>
      <c r="N2055" s="45">
        <f t="shared" si="1041"/>
        <v>0.11666666666666667</v>
      </c>
      <c r="O2055" s="45">
        <f t="shared" si="1041"/>
        <v>0</v>
      </c>
      <c r="P2055" s="45">
        <f t="shared" si="1041"/>
        <v>4.7619047619047616E-2</v>
      </c>
      <c r="Q2055" s="45">
        <f t="shared" si="1041"/>
        <v>0</v>
      </c>
      <c r="R2055" s="45">
        <f t="shared" si="1041"/>
        <v>0.08</v>
      </c>
      <c r="S2055" s="45">
        <f t="shared" si="1041"/>
        <v>0.17499999999999999</v>
      </c>
      <c r="T2055" s="96">
        <f t="shared" si="1041"/>
        <v>0</v>
      </c>
      <c r="U2055" s="44">
        <f t="shared" si="1042"/>
        <v>0.12026479023426875</v>
      </c>
    </row>
    <row r="2056" spans="1:21" ht="18" thickBot="1" x14ac:dyDescent="0.25">
      <c r="A2056" s="78">
        <v>3</v>
      </c>
      <c r="B2056" s="93" t="s">
        <v>42</v>
      </c>
      <c r="C2056" s="45">
        <f t="shared" si="1041"/>
        <v>-3.3333333333333333E-2</v>
      </c>
      <c r="D2056" s="45">
        <f t="shared" si="1041"/>
        <v>0.17142857142857143</v>
      </c>
      <c r="E2056" s="45">
        <f t="shared" si="1041"/>
        <v>0.17142857142857143</v>
      </c>
      <c r="F2056" s="45">
        <f t="shared" si="1041"/>
        <v>9.0909090909090912E-2</v>
      </c>
      <c r="G2056" s="45">
        <f t="shared" si="1041"/>
        <v>5.8823529411764705E-2</v>
      </c>
      <c r="H2056" s="45">
        <f t="shared" si="1041"/>
        <v>-0.13636363636363635</v>
      </c>
      <c r="I2056" s="45">
        <f t="shared" si="1041"/>
        <v>9.3023255813953487E-2</v>
      </c>
      <c r="J2056" s="45">
        <f t="shared" si="1041"/>
        <v>4.878048780487805E-2</v>
      </c>
      <c r="K2056" s="45">
        <f t="shared" si="1041"/>
        <v>8.8235294117647065E-2</v>
      </c>
      <c r="L2056" s="45">
        <f t="shared" si="1041"/>
        <v>3.4482758620689655E-2</v>
      </c>
      <c r="M2056" s="45">
        <f t="shared" si="1041"/>
        <v>0</v>
      </c>
      <c r="N2056" s="45">
        <f t="shared" si="1041"/>
        <v>0.10714285714285714</v>
      </c>
      <c r="O2056" s="45">
        <f t="shared" si="1041"/>
        <v>1.8867924528301886E-2</v>
      </c>
      <c r="P2056" s="45">
        <f t="shared" si="1041"/>
        <v>8.3333333333333329E-2</v>
      </c>
      <c r="Q2056" s="45">
        <f t="shared" si="1041"/>
        <v>0</v>
      </c>
      <c r="R2056" s="45">
        <f t="shared" si="1041"/>
        <v>9.5238095238095233E-2</v>
      </c>
      <c r="S2056" s="45">
        <f t="shared" si="1041"/>
        <v>0.13043478260869565</v>
      </c>
      <c r="T2056" s="96">
        <f t="shared" si="1041"/>
        <v>0</v>
      </c>
      <c r="U2056" s="44">
        <f t="shared" si="1042"/>
        <v>6.0143034275851784E-2</v>
      </c>
    </row>
    <row r="2057" spans="1:21" ht="18" thickBot="1" x14ac:dyDescent="0.25">
      <c r="A2057" s="78">
        <v>4</v>
      </c>
      <c r="B2057" s="93" t="s">
        <v>42</v>
      </c>
      <c r="C2057" s="45">
        <f t="shared" si="1041"/>
        <v>-3.4482758620689655E-2</v>
      </c>
      <c r="D2057" s="45">
        <f t="shared" si="1041"/>
        <v>3.2258064516129031E-2</v>
      </c>
      <c r="E2057" s="45">
        <f t="shared" si="1041"/>
        <v>0.10344827586206896</v>
      </c>
      <c r="F2057" s="45">
        <f t="shared" si="1041"/>
        <v>0.17241379310344829</v>
      </c>
      <c r="G2057" s="45">
        <f t="shared" si="1041"/>
        <v>0.1</v>
      </c>
      <c r="H2057" s="45">
        <f t="shared" si="1041"/>
        <v>6.25E-2</v>
      </c>
      <c r="I2057" s="45">
        <f t="shared" si="1041"/>
        <v>0.04</v>
      </c>
      <c r="J2057" s="45">
        <f t="shared" si="1041"/>
        <v>0.15384615384615385</v>
      </c>
      <c r="K2057" s="45">
        <f t="shared" si="1041"/>
        <v>0.17948717948717949</v>
      </c>
      <c r="L2057" s="45">
        <f t="shared" si="1041"/>
        <v>0.16129032258064516</v>
      </c>
      <c r="M2057" s="45">
        <f t="shared" si="1041"/>
        <v>0.14285714285714285</v>
      </c>
      <c r="N2057" s="45">
        <f t="shared" si="1041"/>
        <v>-0.12121212121212122</v>
      </c>
      <c r="O2057" s="45">
        <f t="shared" si="1041"/>
        <v>-0.04</v>
      </c>
      <c r="P2057" s="45">
        <f t="shared" si="1041"/>
        <v>5.7692307692307696E-2</v>
      </c>
      <c r="Q2057" s="45">
        <f t="shared" si="1041"/>
        <v>0.11363636363636363</v>
      </c>
      <c r="R2057" s="45">
        <f t="shared" si="1041"/>
        <v>0</v>
      </c>
      <c r="S2057" s="45">
        <f t="shared" si="1041"/>
        <v>0.13157894736842105</v>
      </c>
      <c r="T2057" s="96">
        <f t="shared" si="1041"/>
        <v>2.5000000000000001E-2</v>
      </c>
      <c r="U2057" s="44">
        <f t="shared" si="1042"/>
        <v>7.3841980653944053E-2</v>
      </c>
    </row>
    <row r="2058" spans="1:21" ht="18" thickBot="1" x14ac:dyDescent="0.25">
      <c r="A2058" s="78">
        <v>5</v>
      </c>
      <c r="B2058" s="93" t="s">
        <v>42</v>
      </c>
      <c r="C2058" s="45">
        <f t="shared" si="1041"/>
        <v>0.23076923076923078</v>
      </c>
      <c r="D2058" s="45">
        <f t="shared" si="1041"/>
        <v>0.26666666666666666</v>
      </c>
      <c r="E2058" s="45">
        <f t="shared" si="1041"/>
        <v>0.2</v>
      </c>
      <c r="F2058" s="45">
        <f t="shared" si="1041"/>
        <v>3.8461538461538464E-2</v>
      </c>
      <c r="G2058" s="45">
        <f t="shared" si="1041"/>
        <v>-4.1666666666666664E-2</v>
      </c>
      <c r="H2058" s="45">
        <f t="shared" si="1041"/>
        <v>0</v>
      </c>
      <c r="I2058" s="45">
        <f t="shared" si="1041"/>
        <v>0.13333333333333333</v>
      </c>
      <c r="J2058" s="45">
        <f t="shared" si="1041"/>
        <v>0</v>
      </c>
      <c r="K2058" s="45">
        <f t="shared" si="1041"/>
        <v>0.12121212121212122</v>
      </c>
      <c r="L2058" s="45">
        <f t="shared" si="1041"/>
        <v>0.125</v>
      </c>
      <c r="M2058" s="45">
        <f t="shared" si="1041"/>
        <v>3.8461538461538464E-2</v>
      </c>
      <c r="N2058" s="45">
        <f t="shared" si="1041"/>
        <v>0</v>
      </c>
      <c r="O2058" s="45">
        <f t="shared" si="1041"/>
        <v>5.4054054054054057E-2</v>
      </c>
      <c r="P2058" s="45">
        <f t="shared" si="1041"/>
        <v>3.8461538461538464E-2</v>
      </c>
      <c r="Q2058" s="45">
        <f t="shared" si="1041"/>
        <v>2.0408163265306121E-2</v>
      </c>
      <c r="R2058" s="45">
        <f t="shared" si="1041"/>
        <v>0.10256410256410256</v>
      </c>
      <c r="S2058" s="45">
        <f t="shared" si="1041"/>
        <v>0.2</v>
      </c>
      <c r="T2058" s="96">
        <f t="shared" si="1041"/>
        <v>0</v>
      </c>
      <c r="U2058" s="44">
        <f t="shared" si="1042"/>
        <v>8.9866212975456702E-2</v>
      </c>
    </row>
    <row r="2059" spans="1:21" ht="18" thickBot="1" x14ac:dyDescent="0.25">
      <c r="A2059" s="78">
        <v>6</v>
      </c>
      <c r="B2059" s="93" t="s">
        <v>42</v>
      </c>
      <c r="C2059" s="45">
        <f t="shared" si="1041"/>
        <v>-1.263157894736842</v>
      </c>
      <c r="D2059" s="45">
        <f t="shared" si="1041"/>
        <v>-1</v>
      </c>
      <c r="E2059" s="45">
        <f t="shared" si="1041"/>
        <v>-1.0909090909090908</v>
      </c>
      <c r="F2059" s="45">
        <f t="shared" si="1041"/>
        <v>-0.95833333333333337</v>
      </c>
      <c r="G2059" s="45">
        <f t="shared" si="1041"/>
        <v>-0.24</v>
      </c>
      <c r="H2059" s="45">
        <f t="shared" si="1041"/>
        <v>-0.52</v>
      </c>
      <c r="I2059" s="45">
        <f t="shared" si="1041"/>
        <v>0.1111111111111111</v>
      </c>
      <c r="J2059" s="45">
        <f t="shared" si="1041"/>
        <v>0.11538461538461539</v>
      </c>
      <c r="K2059" s="45">
        <f t="shared" si="1041"/>
        <v>8.3333333333333329E-2</v>
      </c>
      <c r="L2059" s="45">
        <f t="shared" si="1041"/>
        <v>3.4482758620689655E-2</v>
      </c>
      <c r="M2059" s="45">
        <f t="shared" si="1041"/>
        <v>7.1428571428571425E-2</v>
      </c>
      <c r="N2059" s="45">
        <f t="shared" si="1041"/>
        <v>0.08</v>
      </c>
      <c r="O2059" s="45">
        <f t="shared" si="1041"/>
        <v>-8.3333333333333329E-2</v>
      </c>
      <c r="P2059" s="45">
        <f t="shared" si="1041"/>
        <v>0</v>
      </c>
      <c r="Q2059" s="45">
        <f t="shared" si="1041"/>
        <v>0.08</v>
      </c>
      <c r="R2059" s="45">
        <f t="shared" si="1041"/>
        <v>4.1666666666666664E-2</v>
      </c>
      <c r="S2059" s="45">
        <f t="shared" si="1041"/>
        <v>8.5714285714285715E-2</v>
      </c>
      <c r="T2059" s="96">
        <f t="shared" si="1041"/>
        <v>9.375E-2</v>
      </c>
      <c r="U2059" s="44">
        <f t="shared" si="1042"/>
        <v>-0.26191837117960748</v>
      </c>
    </row>
    <row r="2060" spans="1:21" ht="18" thickBot="1" x14ac:dyDescent="0.25">
      <c r="A2060" s="78">
        <v>7</v>
      </c>
      <c r="B2060" s="93" t="s">
        <v>42</v>
      </c>
      <c r="C2060" s="45">
        <f t="shared" si="1041"/>
        <v>7.6923076923076927E-2</v>
      </c>
      <c r="D2060" s="45">
        <f t="shared" si="1041"/>
        <v>0.13953488372093023</v>
      </c>
      <c r="E2060" s="45">
        <f t="shared" si="1041"/>
        <v>0.125</v>
      </c>
      <c r="F2060" s="45">
        <f t="shared" si="1041"/>
        <v>0.19565217391304349</v>
      </c>
      <c r="G2060" s="45">
        <f t="shared" si="1041"/>
        <v>0.1702127659574468</v>
      </c>
      <c r="H2060" s="45">
        <f t="shared" si="1041"/>
        <v>0</v>
      </c>
      <c r="I2060" s="45">
        <f t="shared" si="1041"/>
        <v>0.13157894736842105</v>
      </c>
      <c r="J2060" s="45">
        <f t="shared" si="1041"/>
        <v>8.3333333333333329E-2</v>
      </c>
      <c r="K2060" s="45">
        <f t="shared" si="1041"/>
        <v>8.6956521739130432E-2</v>
      </c>
      <c r="L2060" s="45">
        <f t="shared" si="1041"/>
        <v>0</v>
      </c>
      <c r="M2060" s="45">
        <f t="shared" si="1041"/>
        <v>-3.5714285714285712E-2</v>
      </c>
      <c r="N2060" s="45">
        <f t="shared" si="1041"/>
        <v>0.15384615384615385</v>
      </c>
      <c r="O2060" s="45">
        <f t="shared" si="1041"/>
        <v>0</v>
      </c>
      <c r="P2060" s="45">
        <f t="shared" si="1041"/>
        <v>0.15384615384615385</v>
      </c>
      <c r="Q2060" s="45">
        <f t="shared" si="1041"/>
        <v>0.11428571428571428</v>
      </c>
      <c r="R2060" s="45">
        <f t="shared" si="1041"/>
        <v>0</v>
      </c>
      <c r="S2060" s="45">
        <f t="shared" si="1041"/>
        <v>0.13043478260869565</v>
      </c>
      <c r="T2060" s="96">
        <f t="shared" si="1041"/>
        <v>0</v>
      </c>
      <c r="U2060" s="44">
        <f t="shared" si="1042"/>
        <v>8.9758248342812597E-2</v>
      </c>
    </row>
    <row r="2061" spans="1:21" ht="18" thickBot="1" x14ac:dyDescent="0.25">
      <c r="A2061" s="78">
        <v>8</v>
      </c>
      <c r="B2061" s="93" t="s">
        <v>42</v>
      </c>
      <c r="C2061" s="45">
        <f t="shared" si="1041"/>
        <v>0.38235294117647056</v>
      </c>
      <c r="D2061" s="45">
        <f t="shared" si="1041"/>
        <v>0.20833333333333334</v>
      </c>
      <c r="E2061" s="45">
        <f t="shared" si="1041"/>
        <v>0.1891891891891892</v>
      </c>
      <c r="F2061" s="45">
        <f t="shared" si="1041"/>
        <v>0.17142857142857143</v>
      </c>
      <c r="G2061" s="45">
        <f t="shared" si="1041"/>
        <v>0.35135135135135137</v>
      </c>
      <c r="H2061" s="45">
        <f t="shared" si="1041"/>
        <v>5.128205128205128E-2</v>
      </c>
      <c r="I2061" s="45">
        <f t="shared" si="1041"/>
        <v>0.29032258064516131</v>
      </c>
      <c r="J2061" s="45">
        <f t="shared" si="1041"/>
        <v>0.15151515151515152</v>
      </c>
      <c r="K2061" s="45">
        <f t="shared" si="1041"/>
        <v>-4.5454545454545456E-2</v>
      </c>
      <c r="L2061" s="45">
        <f t="shared" si="1041"/>
        <v>0.19047619047619047</v>
      </c>
      <c r="M2061" s="45">
        <f t="shared" si="1041"/>
        <v>-9.0909090909090912E-2</v>
      </c>
      <c r="N2061" s="45">
        <f t="shared" si="1041"/>
        <v>6.8965517241379309E-2</v>
      </c>
      <c r="O2061" s="45">
        <f t="shared" si="1041"/>
        <v>9.0909090909090912E-2</v>
      </c>
      <c r="P2061" s="45">
        <f t="shared" si="1041"/>
        <v>4.3478260869565216E-2</v>
      </c>
      <c r="Q2061" s="45">
        <f t="shared" si="1041"/>
        <v>0</v>
      </c>
      <c r="R2061" s="45">
        <f t="shared" si="1041"/>
        <v>6.4516129032258063E-2</v>
      </c>
      <c r="S2061" s="45">
        <f t="shared" si="1041"/>
        <v>8.6956521739130432E-2</v>
      </c>
      <c r="T2061" s="96">
        <f t="shared" si="1041"/>
        <v>0.52500000000000002</v>
      </c>
      <c r="U2061" s="44">
        <f t="shared" si="1042"/>
        <v>0.12968901434266225</v>
      </c>
    </row>
    <row r="2062" spans="1:21" ht="18" thickBot="1" x14ac:dyDescent="0.25">
      <c r="A2062" s="78">
        <v>9</v>
      </c>
      <c r="B2062" s="93" t="s">
        <v>42</v>
      </c>
      <c r="C2062" s="45">
        <f t="shared" si="1041"/>
        <v>0.25806451612903225</v>
      </c>
      <c r="D2062" s="45">
        <f t="shared" si="1041"/>
        <v>0.2857142857142857</v>
      </c>
      <c r="E2062" s="45">
        <f t="shared" si="1041"/>
        <v>0.10526315789473684</v>
      </c>
      <c r="F2062" s="45">
        <f t="shared" si="1041"/>
        <v>0.16666666666666666</v>
      </c>
      <c r="G2062" s="45">
        <f t="shared" si="1041"/>
        <v>0.17241379310344829</v>
      </c>
      <c r="H2062" s="45">
        <f t="shared" si="1041"/>
        <v>-4.1666666666666664E-2</v>
      </c>
      <c r="I2062" s="45">
        <f t="shared" si="1041"/>
        <v>5.4054054054054057E-2</v>
      </c>
      <c r="J2062" s="45">
        <f t="shared" si="1041"/>
        <v>0.13636363636363635</v>
      </c>
      <c r="K2062" s="45">
        <f t="shared" si="1041"/>
        <v>7.1428571428571425E-2</v>
      </c>
      <c r="L2062" s="45">
        <f t="shared" si="1041"/>
        <v>8.6956521739130432E-2</v>
      </c>
      <c r="M2062" s="45">
        <f t="shared" si="1041"/>
        <v>0.17647058823529413</v>
      </c>
      <c r="N2062" s="45">
        <f t="shared" si="1041"/>
        <v>8.3333333333333329E-2</v>
      </c>
      <c r="O2062" s="45">
        <f t="shared" si="1041"/>
        <v>7.407407407407407E-2</v>
      </c>
      <c r="P2062" s="45">
        <f t="shared" si="1041"/>
        <v>0.15</v>
      </c>
      <c r="Q2062" s="45">
        <f t="shared" si="1041"/>
        <v>0.22727272727272727</v>
      </c>
      <c r="R2062" s="45">
        <f t="shared" si="1041"/>
        <v>4.5454545454545456E-2</v>
      </c>
      <c r="S2062" s="45">
        <f t="shared" si="1041"/>
        <v>0.17241379310344829</v>
      </c>
      <c r="T2062" s="96">
        <f t="shared" si="1041"/>
        <v>4.7619047619047616E-2</v>
      </c>
      <c r="U2062" s="44">
        <f t="shared" si="1042"/>
        <v>0.13083985870001869</v>
      </c>
    </row>
    <row r="2063" spans="1:21" ht="18" thickBot="1" x14ac:dyDescent="0.25">
      <c r="A2063" s="78">
        <v>10</v>
      </c>
      <c r="B2063" s="93" t="s">
        <v>42</v>
      </c>
      <c r="C2063" s="45">
        <f t="shared" si="1041"/>
        <v>0.36</v>
      </c>
      <c r="D2063" s="45">
        <f t="shared" si="1041"/>
        <v>8.6956521739130432E-2</v>
      </c>
      <c r="E2063" s="45" t="s">
        <v>46</v>
      </c>
      <c r="F2063" s="45">
        <f t="shared" si="1041"/>
        <v>0.29411764705882354</v>
      </c>
      <c r="G2063" s="45">
        <f t="shared" si="1041"/>
        <v>0.12</v>
      </c>
      <c r="H2063" s="45">
        <f t="shared" si="1041"/>
        <v>0.20833333333333334</v>
      </c>
      <c r="I2063" s="45">
        <f t="shared" si="1041"/>
        <v>0.28000000000000003</v>
      </c>
      <c r="J2063" s="45">
        <f t="shared" si="1041"/>
        <v>0.2857142857142857</v>
      </c>
      <c r="K2063" s="45">
        <f t="shared" si="1041"/>
        <v>0.15789473684210525</v>
      </c>
      <c r="L2063" s="45">
        <f t="shared" si="1041"/>
        <v>0.38461538461538464</v>
      </c>
      <c r="M2063" s="45">
        <f t="shared" si="1041"/>
        <v>0.33333333333333331</v>
      </c>
      <c r="N2063" s="45">
        <f t="shared" si="1041"/>
        <v>7.1428571428571425E-2</v>
      </c>
      <c r="O2063" s="45">
        <f t="shared" si="1041"/>
        <v>0.22727272727272727</v>
      </c>
      <c r="P2063" s="45">
        <f t="shared" si="1041"/>
        <v>0.12</v>
      </c>
      <c r="Q2063" s="45">
        <f t="shared" si="1041"/>
        <v>0.23529411764705882</v>
      </c>
      <c r="R2063" s="45">
        <f t="shared" si="1041"/>
        <v>0.17647058823529413</v>
      </c>
      <c r="S2063" s="45">
        <f t="shared" si="1041"/>
        <v>0.23809523809523808</v>
      </c>
      <c r="T2063" s="96">
        <f t="shared" si="1041"/>
        <v>4.1666666666666664E-2</v>
      </c>
      <c r="U2063" s="44">
        <f t="shared" si="1042"/>
        <v>0.22372040533220539</v>
      </c>
    </row>
    <row r="2064" spans="1:21" ht="18" thickBot="1" x14ac:dyDescent="0.25">
      <c r="A2064" s="78">
        <v>11</v>
      </c>
      <c r="B2064" s="93" t="s">
        <v>42</v>
      </c>
      <c r="C2064" s="45" t="s">
        <v>12</v>
      </c>
      <c r="D2064" s="45">
        <f t="shared" si="1041"/>
        <v>6.25E-2</v>
      </c>
      <c r="E2064" s="45">
        <f t="shared" si="1041"/>
        <v>0.2857142857142857</v>
      </c>
      <c r="F2064" s="45" t="s">
        <v>46</v>
      </c>
      <c r="G2064" s="45">
        <f t="shared" si="1041"/>
        <v>0.16666666666666666</v>
      </c>
      <c r="H2064" s="45">
        <f t="shared" si="1041"/>
        <v>0.22727272727272727</v>
      </c>
      <c r="I2064" s="45">
        <f t="shared" si="1041"/>
        <v>0.10526315789473684</v>
      </c>
      <c r="J2064" s="45">
        <f t="shared" si="1041"/>
        <v>0.27777777777777779</v>
      </c>
      <c r="K2064" s="45">
        <f t="shared" si="1041"/>
        <v>0.32</v>
      </c>
      <c r="L2064" s="45">
        <f t="shared" si="1041"/>
        <v>0.375</v>
      </c>
      <c r="M2064" s="45">
        <f t="shared" si="1041"/>
        <v>0.125</v>
      </c>
      <c r="N2064" s="45">
        <f t="shared" si="1041"/>
        <v>0.21428571428571427</v>
      </c>
      <c r="O2064" s="45">
        <f t="shared" si="1041"/>
        <v>0</v>
      </c>
      <c r="P2064" s="45">
        <f t="shared" si="1041"/>
        <v>5.8823529411764705E-2</v>
      </c>
      <c r="Q2064" s="45">
        <f t="shared" si="1041"/>
        <v>9.0909090909090912E-2</v>
      </c>
      <c r="R2064" s="45">
        <f t="shared" si="1041"/>
        <v>-7.6923076923076927E-2</v>
      </c>
      <c r="S2064" s="45">
        <f t="shared" si="1041"/>
        <v>7.1428571428571425E-2</v>
      </c>
      <c r="T2064" s="96">
        <f t="shared" si="1041"/>
        <v>6.25E-2</v>
      </c>
      <c r="U2064" s="44">
        <f t="shared" si="1042"/>
        <v>0.15358122962921725</v>
      </c>
    </row>
    <row r="2065" spans="1:21" ht="18" thickBot="1" x14ac:dyDescent="0.25">
      <c r="A2065" s="78">
        <v>12</v>
      </c>
      <c r="B2065" s="93" t="s">
        <v>42</v>
      </c>
      <c r="C2065" s="45" t="s">
        <v>12</v>
      </c>
      <c r="D2065" s="45" t="s">
        <v>12</v>
      </c>
      <c r="E2065" s="45">
        <f t="shared" si="1041"/>
        <v>0.13333333333333333</v>
      </c>
      <c r="F2065" s="45">
        <f t="shared" si="1041"/>
        <v>0.26666666666666666</v>
      </c>
      <c r="G2065" s="45" t="s">
        <v>46</v>
      </c>
      <c r="H2065" s="45" t="s">
        <v>46</v>
      </c>
      <c r="I2065" s="45">
        <f t="shared" si="1041"/>
        <v>0.23529411764705882</v>
      </c>
      <c r="J2065" s="45">
        <f t="shared" si="1041"/>
        <v>0.11764705882352941</v>
      </c>
      <c r="K2065" s="45">
        <f t="shared" si="1041"/>
        <v>7.6923076923076927E-2</v>
      </c>
      <c r="L2065" s="45">
        <f t="shared" si="1041"/>
        <v>0.17647058823529413</v>
      </c>
      <c r="M2065" s="45">
        <f t="shared" si="1041"/>
        <v>0.2</v>
      </c>
      <c r="N2065" s="45">
        <f t="shared" si="1041"/>
        <v>0.14285714285714285</v>
      </c>
      <c r="O2065" s="45">
        <f t="shared" si="1041"/>
        <v>-0.18181818181818182</v>
      </c>
      <c r="P2065" s="45">
        <f t="shared" si="1041"/>
        <v>7.6923076923076927E-2</v>
      </c>
      <c r="Q2065" s="45">
        <f t="shared" si="1041"/>
        <v>-0.125</v>
      </c>
      <c r="R2065" s="45">
        <f t="shared" si="1041"/>
        <v>0.05</v>
      </c>
      <c r="S2065" s="45">
        <f t="shared" si="1041"/>
        <v>7.1428571428571425E-2</v>
      </c>
      <c r="T2065" s="96">
        <f t="shared" si="1041"/>
        <v>0</v>
      </c>
      <c r="U2065" s="44">
        <f t="shared" si="1042"/>
        <v>9.5440419309197569E-2</v>
      </c>
    </row>
    <row r="2066" spans="1:21" ht="18" thickBot="1" x14ac:dyDescent="0.25">
      <c r="A2066" s="47" t="s">
        <v>47</v>
      </c>
      <c r="B2066" s="48" t="s">
        <v>57</v>
      </c>
      <c r="C2066" s="75" t="s">
        <v>46</v>
      </c>
      <c r="D2066" s="75" t="s">
        <v>46</v>
      </c>
      <c r="E2066" s="75" t="s">
        <v>46</v>
      </c>
      <c r="F2066" s="96">
        <f t="shared" ref="F2066:T2066" si="1043">(B2006-F2010)/B2006</f>
        <v>0.35897435897435898</v>
      </c>
      <c r="G2066" s="96">
        <f t="shared" si="1043"/>
        <v>0.3902439024390244</v>
      </c>
      <c r="H2066" s="96">
        <f t="shared" si="1043"/>
        <v>0.37209302325581395</v>
      </c>
      <c r="I2066" s="96">
        <f t="shared" si="1043"/>
        <v>0.39534883720930231</v>
      </c>
      <c r="J2066" s="96">
        <f t="shared" si="1043"/>
        <v>0.17241379310344829</v>
      </c>
      <c r="K2066" s="96">
        <f t="shared" si="1043"/>
        <v>0.40816326530612246</v>
      </c>
      <c r="L2066" s="96">
        <f t="shared" si="1043"/>
        <v>0.36363636363636365</v>
      </c>
      <c r="M2066" s="96">
        <f t="shared" si="1043"/>
        <v>0.41860465116279072</v>
      </c>
      <c r="N2066" s="96">
        <f t="shared" si="1043"/>
        <v>0.2</v>
      </c>
      <c r="O2066" s="96">
        <f t="shared" si="1043"/>
        <v>2.7777777777777776E-2</v>
      </c>
      <c r="P2066" s="96">
        <f t="shared" si="1043"/>
        <v>0.26470588235294118</v>
      </c>
      <c r="Q2066" s="96">
        <f t="shared" si="1043"/>
        <v>0.2</v>
      </c>
      <c r="R2066" s="96">
        <f t="shared" si="1043"/>
        <v>0.27083333333333331</v>
      </c>
      <c r="S2066" s="96">
        <f t="shared" si="1043"/>
        <v>0.23809523809523808</v>
      </c>
      <c r="T2066" s="96">
        <f t="shared" si="1043"/>
        <v>0.21428571428571427</v>
      </c>
      <c r="U2066" s="44">
        <f t="shared" si="1042"/>
        <v>0.29149217333189398</v>
      </c>
    </row>
    <row r="2067" spans="1:21" ht="35" thickBot="1" x14ac:dyDescent="0.25">
      <c r="A2067" s="47" t="s">
        <v>48</v>
      </c>
      <c r="B2067" s="48"/>
      <c r="C2067" s="49"/>
      <c r="D2067" s="49"/>
      <c r="E2067" s="49"/>
      <c r="F2067" s="49"/>
      <c r="G2067" s="49"/>
      <c r="H2067" s="49"/>
      <c r="I2067" s="49"/>
      <c r="J2067" s="49">
        <f t="shared" ref="J2067:T2067" si="1044">AVERAGE(F2066:J2066)</f>
        <v>0.33781478299638962</v>
      </c>
      <c r="K2067" s="49">
        <f t="shared" si="1044"/>
        <v>0.34765256426274227</v>
      </c>
      <c r="L2067" s="49">
        <f t="shared" si="1044"/>
        <v>0.34233105650221018</v>
      </c>
      <c r="M2067" s="49">
        <f t="shared" si="1044"/>
        <v>0.35163338208360551</v>
      </c>
      <c r="N2067" s="49">
        <f t="shared" si="1044"/>
        <v>0.31256361464174504</v>
      </c>
      <c r="O2067" s="49">
        <f t="shared" si="1044"/>
        <v>0.2836364115766109</v>
      </c>
      <c r="P2067" s="49">
        <f t="shared" si="1044"/>
        <v>0.25494493498597459</v>
      </c>
      <c r="Q2067" s="49">
        <f t="shared" si="1044"/>
        <v>0.22221766225870193</v>
      </c>
      <c r="R2067" s="49">
        <f t="shared" si="1044"/>
        <v>0.19266339869281043</v>
      </c>
      <c r="S2067" s="49">
        <f t="shared" si="1044"/>
        <v>0.20028244631185807</v>
      </c>
      <c r="T2067" s="96">
        <f t="shared" si="1044"/>
        <v>0.23758403361344538</v>
      </c>
      <c r="U2067" s="44">
        <f t="shared" si="1042"/>
        <v>0.28457402543126487</v>
      </c>
    </row>
    <row r="2068" spans="1:21" ht="18" thickBot="1" x14ac:dyDescent="0.25">
      <c r="A2068" s="47" t="s">
        <v>54</v>
      </c>
      <c r="B2068" s="48" t="s">
        <v>57</v>
      </c>
      <c r="C2068" s="75" t="s">
        <v>46</v>
      </c>
      <c r="D2068" s="75" t="s">
        <v>46</v>
      </c>
      <c r="E2068" s="75" t="s">
        <v>46</v>
      </c>
      <c r="F2068" s="75" t="s">
        <v>46</v>
      </c>
      <c r="G2068" s="107" t="s">
        <v>46</v>
      </c>
      <c r="H2068" s="107" t="s">
        <v>46</v>
      </c>
      <c r="I2068" s="107">
        <f t="shared" ref="I2068:K2068" si="1045">(D2012-I2017)/D2012</f>
        <v>0.64864864864864868</v>
      </c>
      <c r="J2068" s="107">
        <f t="shared" si="1045"/>
        <v>0.5714285714285714</v>
      </c>
      <c r="K2068" s="107">
        <f t="shared" si="1045"/>
        <v>0.67567567567567566</v>
      </c>
      <c r="L2068" s="107">
        <f t="shared" ref="L2068:T2068" si="1046">(G2012-L2017)/G2012</f>
        <v>0.64102564102564108</v>
      </c>
      <c r="M2068" s="107">
        <f t="shared" si="1046"/>
        <v>0.74193548387096775</v>
      </c>
      <c r="N2068" s="107">
        <f t="shared" si="1046"/>
        <v>0.63636363636363635</v>
      </c>
      <c r="O2068" s="107">
        <f t="shared" si="1046"/>
        <v>0.40909090909090912</v>
      </c>
      <c r="P2068" s="107">
        <f t="shared" si="1046"/>
        <v>0.42857142857142855</v>
      </c>
      <c r="Q2068" s="107">
        <f t="shared" si="1046"/>
        <v>0.18181818181818182</v>
      </c>
      <c r="R2068" s="107">
        <f t="shared" si="1046"/>
        <v>0.34482758620689657</v>
      </c>
      <c r="S2068" s="107">
        <f t="shared" si="1046"/>
        <v>0.40909090909090912</v>
      </c>
      <c r="T2068" s="107">
        <f t="shared" si="1046"/>
        <v>0.43478260869565216</v>
      </c>
      <c r="U2068" s="44">
        <f t="shared" si="1042"/>
        <v>0.51713424289013321</v>
      </c>
    </row>
    <row r="2069" spans="1:21" ht="35" thickBot="1" x14ac:dyDescent="0.25">
      <c r="A2069" s="51" t="s">
        <v>50</v>
      </c>
      <c r="B2069" s="52"/>
      <c r="C2069" s="52"/>
      <c r="D2069" s="52"/>
      <c r="E2069" s="52"/>
      <c r="F2069" s="52"/>
      <c r="G2069" s="52"/>
      <c r="H2069" s="52"/>
      <c r="I2069" s="52"/>
      <c r="J2069" s="49"/>
      <c r="K2069" s="49">
        <f t="shared" ref="K2069:T2069" si="1047">AVERAGE(G2068:K2068)</f>
        <v>0.63191763191763195</v>
      </c>
      <c r="L2069" s="49">
        <f t="shared" si="1047"/>
        <v>0.63419463419463418</v>
      </c>
      <c r="M2069" s="49">
        <f t="shared" si="1047"/>
        <v>0.65574280412990082</v>
      </c>
      <c r="N2069" s="49">
        <f t="shared" si="1047"/>
        <v>0.6532858016728984</v>
      </c>
      <c r="O2069" s="49">
        <f t="shared" si="1047"/>
        <v>0.62081826920536609</v>
      </c>
      <c r="P2069" s="49">
        <f t="shared" si="1047"/>
        <v>0.57139741978451652</v>
      </c>
      <c r="Q2069" s="49">
        <f t="shared" si="1047"/>
        <v>0.47955592794302471</v>
      </c>
      <c r="R2069" s="49">
        <f t="shared" si="1047"/>
        <v>0.40013434841021045</v>
      </c>
      <c r="S2069" s="49">
        <f t="shared" si="1047"/>
        <v>0.35467980295566504</v>
      </c>
      <c r="T2069" s="96">
        <f t="shared" si="1047"/>
        <v>0.35981814287661362</v>
      </c>
      <c r="U2069" s="44">
        <f t="shared" si="1042"/>
        <v>0.55574740446820547</v>
      </c>
    </row>
    <row r="2071" spans="1:21" ht="16" x14ac:dyDescent="0.2">
      <c r="A2071" s="140" t="s">
        <v>176</v>
      </c>
      <c r="B2071" s="141"/>
      <c r="C2071" s="141"/>
      <c r="D2071" s="141"/>
      <c r="E2071" s="141"/>
      <c r="F2071" s="141"/>
      <c r="G2071" s="141"/>
      <c r="H2071" s="141"/>
      <c r="I2071" s="141"/>
      <c r="J2071" s="141"/>
      <c r="K2071" s="141"/>
      <c r="L2071" s="141"/>
      <c r="M2071" s="142"/>
    </row>
    <row r="2072" spans="1:21" ht="17" thickBot="1" x14ac:dyDescent="0.25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</row>
    <row r="2073" spans="1:21" ht="18" thickBot="1" x14ac:dyDescent="0.25">
      <c r="A2073" s="54"/>
      <c r="B2073" s="54" t="s">
        <v>0</v>
      </c>
      <c r="C2073" s="54" t="s">
        <v>1</v>
      </c>
      <c r="D2073" s="54" t="s">
        <v>2</v>
      </c>
      <c r="E2073" s="54" t="s">
        <v>3</v>
      </c>
      <c r="F2073" s="54" t="s">
        <v>4</v>
      </c>
      <c r="G2073" s="54" t="s">
        <v>5</v>
      </c>
      <c r="H2073" s="54" t="s">
        <v>6</v>
      </c>
      <c r="I2073" s="54" t="s">
        <v>7</v>
      </c>
      <c r="J2073" s="54" t="s">
        <v>8</v>
      </c>
      <c r="K2073" s="54" t="s">
        <v>9</v>
      </c>
      <c r="L2073" s="54" t="s">
        <v>10</v>
      </c>
      <c r="M2073" s="54" t="s">
        <v>66</v>
      </c>
      <c r="N2073" s="54" t="s">
        <v>75</v>
      </c>
      <c r="O2073" s="54" t="s">
        <v>76</v>
      </c>
      <c r="P2073" s="54" t="s">
        <v>77</v>
      </c>
      <c r="Q2073" s="54" t="s">
        <v>78</v>
      </c>
      <c r="R2073" s="54" t="s">
        <v>79</v>
      </c>
      <c r="S2073" s="54" t="s">
        <v>81</v>
      </c>
      <c r="T2073" s="54" t="s">
        <v>87</v>
      </c>
    </row>
    <row r="2074" spans="1:21" ht="18" thickBot="1" x14ac:dyDescent="0.25">
      <c r="A2074" s="38" t="s">
        <v>11</v>
      </c>
      <c r="B2074" s="147">
        <v>262</v>
      </c>
      <c r="C2074" s="147">
        <v>295</v>
      </c>
      <c r="D2074" s="147">
        <v>287</v>
      </c>
      <c r="E2074" s="147">
        <v>307</v>
      </c>
      <c r="F2074" s="156">
        <v>270</v>
      </c>
      <c r="G2074" s="156">
        <v>297</v>
      </c>
      <c r="H2074" s="156">
        <v>292</v>
      </c>
      <c r="I2074" s="156">
        <v>339</v>
      </c>
      <c r="J2074" s="156">
        <v>378</v>
      </c>
      <c r="K2074" s="156">
        <v>393</v>
      </c>
      <c r="L2074" s="156">
        <v>413</v>
      </c>
      <c r="M2074" s="156">
        <v>352</v>
      </c>
      <c r="N2074" s="156">
        <v>344</v>
      </c>
      <c r="O2074" s="156">
        <v>362</v>
      </c>
      <c r="P2074" s="156">
        <v>351</v>
      </c>
      <c r="Q2074" s="156">
        <v>337</v>
      </c>
      <c r="R2074" s="156">
        <v>341</v>
      </c>
      <c r="S2074" s="156">
        <v>334</v>
      </c>
      <c r="T2074" s="185">
        <v>365</v>
      </c>
    </row>
    <row r="2075" spans="1:21" ht="17" thickBot="1" x14ac:dyDescent="0.25">
      <c r="A2075" s="38">
        <v>1</v>
      </c>
      <c r="B2075" s="147">
        <v>261</v>
      </c>
      <c r="C2075" s="147">
        <v>288</v>
      </c>
      <c r="D2075" s="147">
        <v>317</v>
      </c>
      <c r="E2075" s="147">
        <v>311</v>
      </c>
      <c r="F2075" s="156">
        <v>336</v>
      </c>
      <c r="G2075" s="156">
        <v>284</v>
      </c>
      <c r="H2075" s="156">
        <v>319</v>
      </c>
      <c r="I2075" s="156">
        <v>310</v>
      </c>
      <c r="J2075" s="156">
        <v>362</v>
      </c>
      <c r="K2075" s="156">
        <v>373</v>
      </c>
      <c r="L2075" s="156">
        <v>398</v>
      </c>
      <c r="M2075" s="156">
        <v>408</v>
      </c>
      <c r="N2075" s="187">
        <v>382</v>
      </c>
      <c r="O2075" s="187">
        <v>338</v>
      </c>
      <c r="P2075" s="187">
        <v>385</v>
      </c>
      <c r="Q2075" s="187">
        <v>371</v>
      </c>
      <c r="R2075" s="187">
        <v>364</v>
      </c>
      <c r="S2075" s="187">
        <v>326</v>
      </c>
      <c r="T2075" s="195">
        <v>348</v>
      </c>
    </row>
    <row r="2076" spans="1:21" ht="17" thickBot="1" x14ac:dyDescent="0.25">
      <c r="A2076" s="38">
        <v>2</v>
      </c>
      <c r="B2076" s="147">
        <v>210</v>
      </c>
      <c r="C2076" s="147">
        <v>247</v>
      </c>
      <c r="D2076" s="147">
        <v>278</v>
      </c>
      <c r="E2076" s="147">
        <v>304</v>
      </c>
      <c r="F2076" s="156">
        <v>278</v>
      </c>
      <c r="G2076" s="156">
        <v>301</v>
      </c>
      <c r="H2076" s="156">
        <v>268</v>
      </c>
      <c r="I2076" s="156">
        <v>294</v>
      </c>
      <c r="J2076" s="156">
        <v>286</v>
      </c>
      <c r="K2076" s="156">
        <v>348</v>
      </c>
      <c r="L2076" s="156">
        <v>352</v>
      </c>
      <c r="M2076" s="156">
        <v>360</v>
      </c>
      <c r="N2076" s="187">
        <v>380</v>
      </c>
      <c r="O2076" s="187">
        <v>355</v>
      </c>
      <c r="P2076" s="187">
        <v>340</v>
      </c>
      <c r="Q2076" s="187">
        <v>360</v>
      </c>
      <c r="R2076" s="187">
        <v>349</v>
      </c>
      <c r="S2076" s="187">
        <v>334</v>
      </c>
      <c r="T2076" s="195">
        <v>309</v>
      </c>
    </row>
    <row r="2077" spans="1:21" ht="17" thickBot="1" x14ac:dyDescent="0.25">
      <c r="A2077" s="38">
        <v>3</v>
      </c>
      <c r="B2077" s="147">
        <v>187</v>
      </c>
      <c r="C2077" s="147">
        <v>200</v>
      </c>
      <c r="D2077" s="147">
        <v>231</v>
      </c>
      <c r="E2077" s="147">
        <v>253</v>
      </c>
      <c r="F2077" s="156">
        <v>272</v>
      </c>
      <c r="G2077" s="156">
        <v>265</v>
      </c>
      <c r="H2077" s="156">
        <v>292</v>
      </c>
      <c r="I2077" s="156">
        <v>252</v>
      </c>
      <c r="J2077" s="156">
        <v>286</v>
      </c>
      <c r="K2077" s="156">
        <v>254</v>
      </c>
      <c r="L2077" s="156">
        <v>325</v>
      </c>
      <c r="M2077" s="156">
        <v>330</v>
      </c>
      <c r="N2077" s="187">
        <v>342</v>
      </c>
      <c r="O2077" s="187">
        <v>359</v>
      </c>
      <c r="P2077" s="187">
        <v>334</v>
      </c>
      <c r="Q2077" s="187">
        <v>324</v>
      </c>
      <c r="R2077" s="187">
        <v>344</v>
      </c>
      <c r="S2077" s="187">
        <v>329</v>
      </c>
      <c r="T2077" s="195">
        <v>328</v>
      </c>
    </row>
    <row r="2078" spans="1:21" ht="17" thickBot="1" x14ac:dyDescent="0.25">
      <c r="A2078" s="38">
        <v>4</v>
      </c>
      <c r="B2078" s="147">
        <v>202</v>
      </c>
      <c r="C2078" s="147">
        <v>171</v>
      </c>
      <c r="D2078" s="147">
        <v>185</v>
      </c>
      <c r="E2078" s="147">
        <v>199</v>
      </c>
      <c r="F2078" s="156">
        <v>244</v>
      </c>
      <c r="G2078" s="156">
        <v>262</v>
      </c>
      <c r="H2078" s="156">
        <v>252</v>
      </c>
      <c r="I2078" s="156">
        <v>263</v>
      </c>
      <c r="J2078" s="156">
        <v>244</v>
      </c>
      <c r="K2078" s="156">
        <v>268</v>
      </c>
      <c r="L2078" s="156">
        <v>231</v>
      </c>
      <c r="M2078" s="156">
        <v>298</v>
      </c>
      <c r="N2078" s="187">
        <v>309</v>
      </c>
      <c r="O2078" s="187">
        <v>336</v>
      </c>
      <c r="P2078" s="187">
        <v>342</v>
      </c>
      <c r="Q2078" s="187">
        <v>320</v>
      </c>
      <c r="R2078" s="187">
        <v>310</v>
      </c>
      <c r="S2078" s="187">
        <v>317</v>
      </c>
      <c r="T2078" s="195">
        <v>311</v>
      </c>
    </row>
    <row r="2079" spans="1:21" ht="17" thickBot="1" x14ac:dyDescent="0.25">
      <c r="A2079" s="38">
        <v>5</v>
      </c>
      <c r="B2079" s="147">
        <v>160</v>
      </c>
      <c r="C2079" s="147">
        <v>187</v>
      </c>
      <c r="D2079" s="147">
        <v>166</v>
      </c>
      <c r="E2079" s="147">
        <v>177</v>
      </c>
      <c r="F2079" s="156">
        <v>187</v>
      </c>
      <c r="G2079" s="156">
        <v>223</v>
      </c>
      <c r="H2079" s="156">
        <v>245</v>
      </c>
      <c r="I2079" s="156">
        <v>239</v>
      </c>
      <c r="J2079" s="156">
        <v>257</v>
      </c>
      <c r="K2079" s="156">
        <v>238</v>
      </c>
      <c r="L2079" s="156">
        <v>246</v>
      </c>
      <c r="M2079" s="156">
        <v>221</v>
      </c>
      <c r="N2079" s="187">
        <v>282</v>
      </c>
      <c r="O2079" s="187">
        <v>295</v>
      </c>
      <c r="P2079" s="187">
        <v>312</v>
      </c>
      <c r="Q2079" s="187">
        <v>338</v>
      </c>
      <c r="R2079" s="187">
        <v>304</v>
      </c>
      <c r="S2079" s="187">
        <v>288</v>
      </c>
      <c r="T2079" s="195">
        <v>316</v>
      </c>
    </row>
    <row r="2080" spans="1:21" ht="17" thickBot="1" x14ac:dyDescent="0.25">
      <c r="A2080" s="38">
        <v>6</v>
      </c>
      <c r="B2080" s="147">
        <v>196</v>
      </c>
      <c r="C2080" s="147">
        <v>251</v>
      </c>
      <c r="D2080" s="147">
        <v>251</v>
      </c>
      <c r="E2080" s="147">
        <v>260</v>
      </c>
      <c r="F2080" s="156">
        <v>275</v>
      </c>
      <c r="G2080" s="156">
        <v>271</v>
      </c>
      <c r="H2080" s="156">
        <v>296</v>
      </c>
      <c r="I2080" s="156">
        <v>312</v>
      </c>
      <c r="J2080" s="156">
        <v>305</v>
      </c>
      <c r="K2080" s="156">
        <v>350</v>
      </c>
      <c r="L2080" s="156">
        <v>322</v>
      </c>
      <c r="M2080" s="156">
        <v>342</v>
      </c>
      <c r="N2080" s="187">
        <v>321</v>
      </c>
      <c r="O2080" s="187">
        <v>376</v>
      </c>
      <c r="P2080" s="187">
        <v>363</v>
      </c>
      <c r="Q2080" s="187">
        <v>349</v>
      </c>
      <c r="R2080" s="187">
        <v>423</v>
      </c>
      <c r="S2080" s="187">
        <v>385</v>
      </c>
      <c r="T2080" s="195">
        <v>359</v>
      </c>
    </row>
    <row r="2081" spans="1:20" ht="17" thickBot="1" x14ac:dyDescent="0.25">
      <c r="A2081" s="38">
        <v>7</v>
      </c>
      <c r="B2081" s="147">
        <v>139</v>
      </c>
      <c r="C2081" s="147">
        <v>176</v>
      </c>
      <c r="D2081" s="147">
        <v>236</v>
      </c>
      <c r="E2081" s="147">
        <v>217</v>
      </c>
      <c r="F2081" s="156">
        <v>252</v>
      </c>
      <c r="G2081" s="156">
        <v>266</v>
      </c>
      <c r="H2081" s="156">
        <v>266</v>
      </c>
      <c r="I2081" s="156">
        <v>275</v>
      </c>
      <c r="J2081" s="156">
        <v>294</v>
      </c>
      <c r="K2081" s="156">
        <v>292</v>
      </c>
      <c r="L2081" s="156">
        <v>327</v>
      </c>
      <c r="M2081" s="156">
        <v>302</v>
      </c>
      <c r="N2081" s="187">
        <v>328</v>
      </c>
      <c r="O2081" s="187">
        <v>297</v>
      </c>
      <c r="P2081" s="187">
        <v>357</v>
      </c>
      <c r="Q2081" s="187">
        <v>341</v>
      </c>
      <c r="R2081" s="187">
        <v>336</v>
      </c>
      <c r="S2081" s="187">
        <v>405</v>
      </c>
      <c r="T2081" s="195">
        <v>366</v>
      </c>
    </row>
    <row r="2082" spans="1:20" ht="17" thickBot="1" x14ac:dyDescent="0.25">
      <c r="A2082" s="38">
        <v>8</v>
      </c>
      <c r="B2082" s="147">
        <v>90</v>
      </c>
      <c r="C2082" s="147">
        <v>121</v>
      </c>
      <c r="D2082" s="147">
        <v>157</v>
      </c>
      <c r="E2082" s="147">
        <v>207</v>
      </c>
      <c r="F2082" s="156">
        <v>205</v>
      </c>
      <c r="G2082" s="156">
        <v>230</v>
      </c>
      <c r="H2082" s="156">
        <v>255</v>
      </c>
      <c r="I2082" s="156">
        <v>256</v>
      </c>
      <c r="J2082" s="156">
        <v>246</v>
      </c>
      <c r="K2082" s="156">
        <v>278</v>
      </c>
      <c r="L2082" s="156">
        <v>275</v>
      </c>
      <c r="M2082" s="156">
        <v>312</v>
      </c>
      <c r="N2082" s="187">
        <v>283</v>
      </c>
      <c r="O2082" s="187">
        <v>316</v>
      </c>
      <c r="P2082" s="187">
        <v>273</v>
      </c>
      <c r="Q2082" s="187">
        <v>343</v>
      </c>
      <c r="R2082" s="187">
        <v>321</v>
      </c>
      <c r="S2082" s="187">
        <v>310</v>
      </c>
      <c r="T2082" s="195">
        <v>386</v>
      </c>
    </row>
    <row r="2083" spans="1:20" ht="17" thickBot="1" x14ac:dyDescent="0.25">
      <c r="A2083" s="38">
        <v>9</v>
      </c>
      <c r="B2083" s="147">
        <v>86</v>
      </c>
      <c r="C2083" s="147">
        <v>70</v>
      </c>
      <c r="D2083" s="147">
        <v>88</v>
      </c>
      <c r="E2083" s="147">
        <v>122</v>
      </c>
      <c r="F2083" s="156">
        <v>167</v>
      </c>
      <c r="G2083" s="156">
        <v>163</v>
      </c>
      <c r="H2083" s="156">
        <v>170</v>
      </c>
      <c r="I2083" s="156">
        <v>203</v>
      </c>
      <c r="J2083" s="156">
        <v>194</v>
      </c>
      <c r="K2083" s="156">
        <v>179</v>
      </c>
      <c r="L2083" s="156">
        <v>224</v>
      </c>
      <c r="M2083" s="156">
        <v>227</v>
      </c>
      <c r="N2083" s="187">
        <v>253</v>
      </c>
      <c r="O2083" s="187">
        <v>201</v>
      </c>
      <c r="P2083" s="187">
        <v>220</v>
      </c>
      <c r="Q2083" s="187">
        <v>210</v>
      </c>
      <c r="R2083" s="187">
        <v>262</v>
      </c>
      <c r="S2083" s="187">
        <v>213</v>
      </c>
      <c r="T2083" s="195">
        <v>241</v>
      </c>
    </row>
    <row r="2084" spans="1:20" ht="17" thickBot="1" x14ac:dyDescent="0.25">
      <c r="A2084" s="38">
        <v>10</v>
      </c>
      <c r="B2084" s="147">
        <v>49</v>
      </c>
      <c r="C2084" s="147">
        <v>83</v>
      </c>
      <c r="D2084" s="147">
        <v>71</v>
      </c>
      <c r="E2084" s="147">
        <v>87</v>
      </c>
      <c r="F2084" s="156">
        <v>105</v>
      </c>
      <c r="G2084" s="156">
        <v>146</v>
      </c>
      <c r="H2084" s="156">
        <v>137</v>
      </c>
      <c r="I2084" s="156">
        <v>149</v>
      </c>
      <c r="J2084" s="156">
        <v>192</v>
      </c>
      <c r="K2084" s="156">
        <v>179</v>
      </c>
      <c r="L2084" s="156">
        <v>168</v>
      </c>
      <c r="M2084" s="156">
        <v>217</v>
      </c>
      <c r="N2084" s="187">
        <v>221</v>
      </c>
      <c r="O2084" s="187">
        <v>235</v>
      </c>
      <c r="P2084" s="187">
        <v>181</v>
      </c>
      <c r="Q2084" s="187">
        <v>219</v>
      </c>
      <c r="R2084" s="187">
        <v>190</v>
      </c>
      <c r="S2084" s="187">
        <v>239</v>
      </c>
      <c r="T2084" s="195">
        <v>206</v>
      </c>
    </row>
    <row r="2085" spans="1:20" ht="17" thickBot="1" x14ac:dyDescent="0.25">
      <c r="A2085" s="38">
        <v>11</v>
      </c>
      <c r="B2085" s="147">
        <v>63</v>
      </c>
      <c r="C2085" s="147">
        <v>38</v>
      </c>
      <c r="D2085" s="147">
        <v>76</v>
      </c>
      <c r="E2085" s="147">
        <v>66</v>
      </c>
      <c r="F2085" s="156">
        <v>88</v>
      </c>
      <c r="G2085" s="156">
        <v>96</v>
      </c>
      <c r="H2085" s="156">
        <v>136</v>
      </c>
      <c r="I2085" s="156">
        <v>120</v>
      </c>
      <c r="J2085" s="156">
        <v>144</v>
      </c>
      <c r="K2085" s="156">
        <v>188</v>
      </c>
      <c r="L2085" s="156">
        <v>158</v>
      </c>
      <c r="M2085" s="156">
        <v>154</v>
      </c>
      <c r="N2085" s="187">
        <v>207</v>
      </c>
      <c r="O2085" s="187">
        <v>210</v>
      </c>
      <c r="P2085" s="187">
        <v>219</v>
      </c>
      <c r="Q2085" s="187">
        <v>172</v>
      </c>
      <c r="R2085" s="187">
        <v>204</v>
      </c>
      <c r="S2085" s="187">
        <v>184</v>
      </c>
      <c r="T2085" s="195">
        <v>194</v>
      </c>
    </row>
    <row r="2086" spans="1:20" ht="17" thickBot="1" x14ac:dyDescent="0.25">
      <c r="A2086" s="38">
        <v>12</v>
      </c>
      <c r="B2086" s="147">
        <v>39</v>
      </c>
      <c r="C2086" s="147">
        <v>57</v>
      </c>
      <c r="D2086" s="147">
        <v>46</v>
      </c>
      <c r="E2086" s="147">
        <v>66</v>
      </c>
      <c r="F2086" s="156">
        <v>61</v>
      </c>
      <c r="G2086" s="156">
        <v>71</v>
      </c>
      <c r="H2086" s="156">
        <v>89</v>
      </c>
      <c r="I2086" s="156">
        <v>128</v>
      </c>
      <c r="J2086" s="156">
        <v>118</v>
      </c>
      <c r="K2086" s="156">
        <v>138</v>
      </c>
      <c r="L2086" s="156">
        <v>168</v>
      </c>
      <c r="M2086" s="156">
        <v>156</v>
      </c>
      <c r="N2086" s="187">
        <v>152</v>
      </c>
      <c r="O2086" s="187">
        <v>190</v>
      </c>
      <c r="P2086" s="187">
        <v>190</v>
      </c>
      <c r="Q2086" s="187">
        <v>208</v>
      </c>
      <c r="R2086" s="187">
        <v>159</v>
      </c>
      <c r="S2086" s="187">
        <v>190</v>
      </c>
      <c r="T2086" s="195">
        <v>182</v>
      </c>
    </row>
    <row r="2087" spans="1:20" ht="18" thickBot="1" x14ac:dyDescent="0.25">
      <c r="A2087" s="38" t="s">
        <v>13</v>
      </c>
      <c r="B2087" s="167"/>
      <c r="C2087" s="167"/>
      <c r="D2087" s="167"/>
      <c r="E2087" s="167"/>
      <c r="F2087" s="147" t="s">
        <v>65</v>
      </c>
      <c r="G2087" s="156"/>
      <c r="H2087" s="156"/>
      <c r="I2087" s="156"/>
      <c r="J2087" s="156"/>
      <c r="K2087" s="156"/>
      <c r="L2087" s="147">
        <v>2</v>
      </c>
      <c r="M2087" s="147">
        <v>1</v>
      </c>
      <c r="N2087" s="147"/>
      <c r="O2087" s="147"/>
      <c r="P2087" s="147"/>
      <c r="Q2087" s="147"/>
      <c r="R2087" s="147"/>
      <c r="S2087" s="147"/>
      <c r="T2087" s="163"/>
    </row>
    <row r="2088" spans="1:20" ht="18" thickBot="1" x14ac:dyDescent="0.25">
      <c r="A2088" s="60" t="s">
        <v>14</v>
      </c>
      <c r="B2088" s="159">
        <v>1944</v>
      </c>
      <c r="C2088" s="159">
        <v>2184</v>
      </c>
      <c r="D2088" s="159">
        <v>2389</v>
      </c>
      <c r="E2088" s="159">
        <v>2576</v>
      </c>
      <c r="F2088" s="147">
        <f>SUM(F2074:F2086)</f>
        <v>2740</v>
      </c>
      <c r="G2088" s="159">
        <v>2875</v>
      </c>
      <c r="H2088" s="159">
        <v>3017</v>
      </c>
      <c r="I2088" s="159">
        <v>3140</v>
      </c>
      <c r="J2088" s="159">
        <v>3306</v>
      </c>
      <c r="K2088" s="159">
        <v>3478</v>
      </c>
      <c r="L2088" s="147">
        <f t="shared" ref="L2088:Q2088" si="1048">SUM(L2074:L2086)</f>
        <v>3607</v>
      </c>
      <c r="M2088" s="147">
        <f t="shared" si="1048"/>
        <v>3679</v>
      </c>
      <c r="N2088" s="147">
        <f t="shared" si="1048"/>
        <v>3804</v>
      </c>
      <c r="O2088" s="147">
        <f t="shared" si="1048"/>
        <v>3870</v>
      </c>
      <c r="P2088" s="147">
        <f t="shared" si="1048"/>
        <v>3867</v>
      </c>
      <c r="Q2088" s="147">
        <f t="shared" si="1048"/>
        <v>3892</v>
      </c>
      <c r="R2088" s="147">
        <f t="shared" ref="R2088:S2088" si="1049">SUM(R2074:R2086)</f>
        <v>3907</v>
      </c>
      <c r="S2088" s="147">
        <f t="shared" si="1049"/>
        <v>3854</v>
      </c>
      <c r="T2088" s="163">
        <f t="shared" ref="T2088" si="1050">SUM(T2074:T2086)</f>
        <v>3911</v>
      </c>
    </row>
    <row r="2089" spans="1:20" ht="35" thickBot="1" x14ac:dyDescent="0.25">
      <c r="A2089" s="60" t="s">
        <v>51</v>
      </c>
      <c r="B2089" s="149"/>
      <c r="C2089" s="160">
        <f>((C2088-B2088)/B2088)</f>
        <v>0.12345679012345678</v>
      </c>
      <c r="D2089" s="160">
        <f>((D2088-C2088)/C2088)</f>
        <v>9.3864468864468864E-2</v>
      </c>
      <c r="E2089" s="160">
        <f>((E2088-D2088)/D2088)</f>
        <v>7.8275429049811635E-2</v>
      </c>
      <c r="F2089" s="160">
        <f>((F2088-E2088)/E2088)</f>
        <v>6.3664596273291921E-2</v>
      </c>
      <c r="G2089" s="160">
        <f t="shared" ref="G2089:T2089" si="1051">((G2088-F2088)/F2088)</f>
        <v>4.9270072992700732E-2</v>
      </c>
      <c r="H2089" s="160">
        <f t="shared" si="1051"/>
        <v>4.9391304347826084E-2</v>
      </c>
      <c r="I2089" s="160">
        <f t="shared" si="1051"/>
        <v>4.0768975803778591E-2</v>
      </c>
      <c r="J2089" s="160">
        <f t="shared" si="1051"/>
        <v>5.2866242038216563E-2</v>
      </c>
      <c r="K2089" s="160">
        <f t="shared" si="1051"/>
        <v>5.2026618269812461E-2</v>
      </c>
      <c r="L2089" s="160">
        <f t="shared" si="1051"/>
        <v>3.7090281771132834E-2</v>
      </c>
      <c r="M2089" s="160">
        <f t="shared" si="1051"/>
        <v>1.9961186581646799E-2</v>
      </c>
      <c r="N2089" s="160">
        <f t="shared" si="1051"/>
        <v>3.3976624082631149E-2</v>
      </c>
      <c r="O2089" s="160">
        <f t="shared" si="1051"/>
        <v>1.7350157728706624E-2</v>
      </c>
      <c r="P2089" s="160">
        <f t="shared" si="1051"/>
        <v>-7.7519379844961239E-4</v>
      </c>
      <c r="Q2089" s="160">
        <f t="shared" si="1051"/>
        <v>6.4649599172485134E-3</v>
      </c>
      <c r="R2089" s="160">
        <f t="shared" si="1051"/>
        <v>3.854059609455293E-3</v>
      </c>
      <c r="S2089" s="160">
        <f t="shared" si="1051"/>
        <v>-1.3565395444074738E-2</v>
      </c>
      <c r="T2089" s="160">
        <f t="shared" si="1051"/>
        <v>1.4789828749351324E-2</v>
      </c>
    </row>
    <row r="2090" spans="1:20" ht="52" thickBot="1" x14ac:dyDescent="0.25">
      <c r="A2090" s="60" t="s">
        <v>16</v>
      </c>
      <c r="B2090" s="160"/>
      <c r="C2090" s="160"/>
      <c r="D2090" s="160"/>
      <c r="E2090" s="160"/>
      <c r="F2090" s="160"/>
      <c r="G2090" s="160">
        <f t="shared" ref="G2090:T2090" si="1052">(G2088-B2088)/B2088</f>
        <v>0.47890946502057613</v>
      </c>
      <c r="H2090" s="160">
        <f t="shared" si="1052"/>
        <v>0.38141025641025639</v>
      </c>
      <c r="I2090" s="160">
        <f t="shared" si="1052"/>
        <v>0.31435747174550022</v>
      </c>
      <c r="J2090" s="160">
        <f t="shared" si="1052"/>
        <v>0.28338509316770188</v>
      </c>
      <c r="K2090" s="160">
        <f t="shared" si="1052"/>
        <v>0.26934306569343064</v>
      </c>
      <c r="L2090" s="160">
        <f t="shared" si="1052"/>
        <v>0.25460869565217392</v>
      </c>
      <c r="M2090" s="160">
        <f t="shared" si="1052"/>
        <v>0.21942326814716606</v>
      </c>
      <c r="N2090" s="160">
        <f t="shared" si="1052"/>
        <v>0.21146496815286625</v>
      </c>
      <c r="O2090" s="160">
        <f t="shared" si="1052"/>
        <v>0.1705989110707804</v>
      </c>
      <c r="P2090" s="160">
        <f t="shared" si="1052"/>
        <v>0.11184588844163312</v>
      </c>
      <c r="Q2090" s="160">
        <f t="shared" si="1052"/>
        <v>7.9013030219018579E-2</v>
      </c>
      <c r="R2090" s="160">
        <f t="shared" si="1052"/>
        <v>6.1973362326719218E-2</v>
      </c>
      <c r="S2090" s="160">
        <f t="shared" si="1052"/>
        <v>1.3144058885383806E-2</v>
      </c>
      <c r="T2090" s="160">
        <f t="shared" si="1052"/>
        <v>1.0594315245478035E-2</v>
      </c>
    </row>
    <row r="2091" spans="1:20" ht="52" thickBot="1" x14ac:dyDescent="0.25">
      <c r="A2091" s="60" t="s">
        <v>17</v>
      </c>
      <c r="B2091" s="160"/>
      <c r="C2091" s="160"/>
      <c r="D2091" s="160"/>
      <c r="E2091" s="160"/>
      <c r="F2091" s="160"/>
      <c r="G2091" s="160"/>
      <c r="H2091" s="160"/>
      <c r="I2091" s="160"/>
      <c r="J2091" s="160"/>
      <c r="K2091" s="160"/>
      <c r="L2091" s="160">
        <f t="shared" ref="L2091:T2091" si="1053">(L2088-B2088)/B2088</f>
        <v>0.85545267489711929</v>
      </c>
      <c r="M2091" s="160">
        <f t="shared" si="1053"/>
        <v>0.68452380952380953</v>
      </c>
      <c r="N2091" s="160">
        <f t="shared" si="1053"/>
        <v>0.5922980326496442</v>
      </c>
      <c r="O2091" s="160">
        <f t="shared" si="1053"/>
        <v>0.50232919254658381</v>
      </c>
      <c r="P2091" s="160">
        <f t="shared" si="1053"/>
        <v>0.41131386861313868</v>
      </c>
      <c r="Q2091" s="160">
        <f t="shared" si="1053"/>
        <v>0.35373913043478261</v>
      </c>
      <c r="R2091" s="160">
        <f t="shared" si="1053"/>
        <v>0.29499502817368245</v>
      </c>
      <c r="S2091" s="160">
        <f t="shared" si="1053"/>
        <v>0.22738853503184714</v>
      </c>
      <c r="T2091" s="160">
        <f t="shared" si="1053"/>
        <v>0.18300060496067755</v>
      </c>
    </row>
    <row r="2092" spans="1:20" ht="35" thickBot="1" x14ac:dyDescent="0.25">
      <c r="A2092" s="60" t="s">
        <v>18</v>
      </c>
      <c r="B2092" s="161">
        <v>21502</v>
      </c>
      <c r="C2092" s="161">
        <v>21338</v>
      </c>
      <c r="D2092" s="161">
        <v>21035</v>
      </c>
      <c r="E2092" s="161">
        <v>20587</v>
      </c>
      <c r="F2092" s="161">
        <v>20631</v>
      </c>
      <c r="G2092" s="92">
        <v>20533</v>
      </c>
      <c r="H2092" s="92">
        <v>20478</v>
      </c>
      <c r="I2092" s="92">
        <v>20277</v>
      </c>
      <c r="J2092" s="92">
        <v>19878</v>
      </c>
      <c r="K2092" s="92">
        <v>19864</v>
      </c>
      <c r="L2092" s="92">
        <v>19500</v>
      </c>
      <c r="M2092" s="92">
        <v>19546</v>
      </c>
      <c r="N2092" s="92">
        <v>19715</v>
      </c>
      <c r="O2092" s="92">
        <v>20002</v>
      </c>
      <c r="P2092" s="92">
        <v>20221</v>
      </c>
      <c r="Q2092" s="92">
        <v>20366</v>
      </c>
      <c r="R2092" s="92">
        <v>20510</v>
      </c>
      <c r="S2092" s="92">
        <v>19429</v>
      </c>
      <c r="T2092" s="92">
        <v>19902</v>
      </c>
    </row>
    <row r="2093" spans="1:20" ht="52" thickBot="1" x14ac:dyDescent="0.25">
      <c r="A2093" s="60" t="s">
        <v>19</v>
      </c>
      <c r="B2093" s="160"/>
      <c r="C2093" s="160">
        <f t="shared" ref="C2093:T2093" si="1054">(C2092-B2092)/B2092</f>
        <v>-7.6271974700027906E-3</v>
      </c>
      <c r="D2093" s="160">
        <f t="shared" si="1054"/>
        <v>-1.4200018745899335E-2</v>
      </c>
      <c r="E2093" s="160">
        <f t="shared" si="1054"/>
        <v>-2.1297836938435941E-2</v>
      </c>
      <c r="F2093" s="160">
        <f t="shared" si="1054"/>
        <v>2.1372710934084616E-3</v>
      </c>
      <c r="G2093" s="160">
        <f t="shared" si="1054"/>
        <v>-4.750133294556735E-3</v>
      </c>
      <c r="H2093" s="160">
        <f t="shared" si="1054"/>
        <v>-2.6786149125797498E-3</v>
      </c>
      <c r="I2093" s="160">
        <f t="shared" si="1054"/>
        <v>-9.8154116612950478E-3</v>
      </c>
      <c r="J2093" s="160">
        <f t="shared" si="1054"/>
        <v>-1.9677467080929132E-2</v>
      </c>
      <c r="K2093" s="160">
        <f t="shared" si="1054"/>
        <v>-7.0429620686185738E-4</v>
      </c>
      <c r="L2093" s="160">
        <f t="shared" si="1054"/>
        <v>-1.832460732984293E-2</v>
      </c>
      <c r="M2093" s="160">
        <f t="shared" si="1054"/>
        <v>2.3589743589743591E-3</v>
      </c>
      <c r="N2093" s="160">
        <f t="shared" si="1054"/>
        <v>8.6462703366417676E-3</v>
      </c>
      <c r="O2093" s="160">
        <f t="shared" si="1054"/>
        <v>1.4557443570885113E-2</v>
      </c>
      <c r="P2093" s="160">
        <f t="shared" si="1054"/>
        <v>1.0948905109489052E-2</v>
      </c>
      <c r="Q2093" s="160">
        <f t="shared" si="1054"/>
        <v>7.1707630680975225E-3</v>
      </c>
      <c r="R2093" s="160">
        <f t="shared" si="1054"/>
        <v>7.0706078758715502E-3</v>
      </c>
      <c r="S2093" s="160">
        <f t="shared" si="1054"/>
        <v>-5.2705997074597756E-2</v>
      </c>
      <c r="T2093" s="160">
        <f t="shared" si="1054"/>
        <v>2.4345051212105614E-2</v>
      </c>
    </row>
    <row r="2094" spans="1:20" ht="52" thickBot="1" x14ac:dyDescent="0.25">
      <c r="A2094" s="60" t="s">
        <v>20</v>
      </c>
      <c r="B2094" s="160"/>
      <c r="C2094" s="160"/>
      <c r="D2094" s="160"/>
      <c r="E2094" s="160"/>
      <c r="F2094" s="160"/>
      <c r="G2094" s="160">
        <f t="shared" ref="G2094:T2094" si="1055">(G2092-B2092)/B2092</f>
        <v>-4.5065575295321368E-2</v>
      </c>
      <c r="H2094" s="160">
        <f t="shared" si="1055"/>
        <v>-4.0303683569219234E-2</v>
      </c>
      <c r="I2094" s="160">
        <f t="shared" si="1055"/>
        <v>-3.6035179462800097E-2</v>
      </c>
      <c r="J2094" s="160">
        <f t="shared" si="1055"/>
        <v>-3.443920920969544E-2</v>
      </c>
      <c r="K2094" s="160">
        <f t="shared" si="1055"/>
        <v>-3.7177063642092001E-2</v>
      </c>
      <c r="L2094" s="160">
        <f t="shared" si="1055"/>
        <v>-5.0309258267179663E-2</v>
      </c>
      <c r="M2094" s="160">
        <f t="shared" si="1055"/>
        <v>-4.5512257056353159E-2</v>
      </c>
      <c r="N2094" s="160">
        <f t="shared" si="1055"/>
        <v>-2.7716131577649555E-2</v>
      </c>
      <c r="O2094" s="160">
        <f t="shared" si="1055"/>
        <v>6.238052117919308E-3</v>
      </c>
      <c r="P2094" s="160">
        <f t="shared" si="1055"/>
        <v>1.7972211035038259E-2</v>
      </c>
      <c r="Q2094" s="160">
        <f t="shared" si="1055"/>
        <v>4.4410256410256407E-2</v>
      </c>
      <c r="R2094" s="160">
        <f t="shared" si="1055"/>
        <v>4.9319553872915173E-2</v>
      </c>
      <c r="S2094" s="160">
        <f t="shared" si="1055"/>
        <v>-1.4506720770986558E-2</v>
      </c>
      <c r="T2094" s="160">
        <f t="shared" si="1055"/>
        <v>-4.9995000499950008E-3</v>
      </c>
    </row>
    <row r="2095" spans="1:20" ht="52" thickBot="1" x14ac:dyDescent="0.25">
      <c r="A2095" s="60" t="s">
        <v>21</v>
      </c>
      <c r="B2095" s="160"/>
      <c r="C2095" s="160"/>
      <c r="D2095" s="160"/>
      <c r="E2095" s="160"/>
      <c r="F2095" s="160"/>
      <c r="G2095" s="160"/>
      <c r="H2095" s="160"/>
      <c r="I2095" s="160"/>
      <c r="J2095" s="160"/>
      <c r="K2095" s="160"/>
      <c r="L2095" s="160">
        <f t="shared" ref="L2095:T2095" si="1056">(L2092-B2092)/B2092</f>
        <v>-9.3107617896009673E-2</v>
      </c>
      <c r="M2095" s="160">
        <f t="shared" si="1056"/>
        <v>-8.3981629018652165E-2</v>
      </c>
      <c r="N2095" s="160">
        <f t="shared" si="1056"/>
        <v>-6.2752555265034468E-2</v>
      </c>
      <c r="O2095" s="160">
        <f t="shared" si="1056"/>
        <v>-2.8415990673726139E-2</v>
      </c>
      <c r="P2095" s="160">
        <f t="shared" si="1056"/>
        <v>-1.9873006640492463E-2</v>
      </c>
      <c r="Q2095" s="160">
        <f t="shared" si="1056"/>
        <v>-8.1332489163785122E-3</v>
      </c>
      <c r="R2095" s="160">
        <f t="shared" si="1056"/>
        <v>1.5626526027932416E-3</v>
      </c>
      <c r="S2095" s="160">
        <f t="shared" si="1056"/>
        <v>-4.1820782166987223E-2</v>
      </c>
      <c r="T2095" s="160">
        <f t="shared" si="1056"/>
        <v>1.2073649260488982E-3</v>
      </c>
    </row>
    <row r="2096" spans="1:20" ht="18" thickBot="1" x14ac:dyDescent="0.25">
      <c r="A2096" s="60" t="s">
        <v>22</v>
      </c>
      <c r="B2096" s="160">
        <f>B2088/B2092</f>
        <v>9.041019440052088E-2</v>
      </c>
      <c r="C2096" s="160">
        <f>C2088/C2092</f>
        <v>0.10235261036648233</v>
      </c>
      <c r="D2096" s="160">
        <f>D2088/D2092</f>
        <v>0.11357261706679343</v>
      </c>
      <c r="E2096" s="160">
        <f>E2088/E2092</f>
        <v>0.12512750765045902</v>
      </c>
      <c r="F2096" s="160">
        <f>F2088/F2092</f>
        <v>0.13280984925597403</v>
      </c>
      <c r="G2096" s="160">
        <f t="shared" ref="G2096:L2096" si="1057">G2088/G2092</f>
        <v>0.14001850679394146</v>
      </c>
      <c r="H2096" s="160">
        <f t="shared" si="1057"/>
        <v>0.14732884070710031</v>
      </c>
      <c r="I2096" s="160">
        <f t="shared" si="1057"/>
        <v>0.15485525472209893</v>
      </c>
      <c r="J2096" s="160">
        <f t="shared" si="1057"/>
        <v>0.16631451856323573</v>
      </c>
      <c r="K2096" s="160">
        <f t="shared" si="1057"/>
        <v>0.17509061619009264</v>
      </c>
      <c r="L2096" s="160">
        <f t="shared" si="1057"/>
        <v>0.18497435897435899</v>
      </c>
      <c r="M2096" s="160">
        <f t="shared" ref="M2096:N2096" si="1058">M2088/M2092</f>
        <v>0.18822265425150925</v>
      </c>
      <c r="N2096" s="160">
        <f t="shared" si="1058"/>
        <v>0.19294953081410093</v>
      </c>
      <c r="O2096" s="160">
        <f t="shared" ref="O2096:P2096" si="1059">O2088/O2092</f>
        <v>0.19348065193480651</v>
      </c>
      <c r="P2096" s="160">
        <f t="shared" si="1059"/>
        <v>0.19123683299540081</v>
      </c>
      <c r="Q2096" s="160">
        <f t="shared" ref="Q2096:R2096" si="1060">Q2088/Q2092</f>
        <v>0.19110281842286164</v>
      </c>
      <c r="R2096" s="160">
        <f t="shared" si="1060"/>
        <v>0.19049244271087273</v>
      </c>
      <c r="S2096" s="160">
        <f t="shared" ref="S2096:T2096" si="1061">S2088/S2092</f>
        <v>0.19836327139842502</v>
      </c>
      <c r="T2096" s="160">
        <f t="shared" si="1061"/>
        <v>0.19651291327504775</v>
      </c>
    </row>
    <row r="2097" spans="1:21" ht="52" thickBot="1" x14ac:dyDescent="0.25">
      <c r="A2097" s="60" t="s">
        <v>23</v>
      </c>
      <c r="B2097" s="160"/>
      <c r="C2097" s="160">
        <f t="shared" ref="C2097:K2097" si="1062">(C2096-B2096)</f>
        <v>1.1942415965961448E-2</v>
      </c>
      <c r="D2097" s="160">
        <f t="shared" si="1062"/>
        <v>1.1220006700311105E-2</v>
      </c>
      <c r="E2097" s="160">
        <f t="shared" si="1062"/>
        <v>1.1554890583665586E-2</v>
      </c>
      <c r="F2097" s="160">
        <f t="shared" si="1062"/>
        <v>7.6823416055150084E-3</v>
      </c>
      <c r="G2097" s="160">
        <f t="shared" si="1062"/>
        <v>7.2086575379674278E-3</v>
      </c>
      <c r="H2097" s="160">
        <f t="shared" si="1062"/>
        <v>7.3103339131588563E-3</v>
      </c>
      <c r="I2097" s="160">
        <f t="shared" si="1062"/>
        <v>7.5264140149986225E-3</v>
      </c>
      <c r="J2097" s="160">
        <f t="shared" si="1062"/>
        <v>1.1459263841136796E-2</v>
      </c>
      <c r="K2097" s="160">
        <f t="shared" si="1062"/>
        <v>8.7760976268569102E-3</v>
      </c>
      <c r="L2097" s="160">
        <f t="shared" ref="L2097:T2097" si="1063">(L2096-K2096)</f>
        <v>9.8837427842663472E-3</v>
      </c>
      <c r="M2097" s="160">
        <f t="shared" si="1063"/>
        <v>3.2482952771502593E-3</v>
      </c>
      <c r="N2097" s="160">
        <f t="shared" si="1063"/>
        <v>4.7268765625916864E-3</v>
      </c>
      <c r="O2097" s="160">
        <f t="shared" si="1063"/>
        <v>5.3112112070557993E-4</v>
      </c>
      <c r="P2097" s="160">
        <f t="shared" si="1063"/>
        <v>-2.2438189394057007E-3</v>
      </c>
      <c r="Q2097" s="160">
        <f t="shared" si="1063"/>
        <v>-1.340145725391706E-4</v>
      </c>
      <c r="R2097" s="160">
        <f t="shared" si="1063"/>
        <v>-6.1037571198890861E-4</v>
      </c>
      <c r="S2097" s="160">
        <f t="shared" si="1063"/>
        <v>7.8708286875522893E-3</v>
      </c>
      <c r="T2097" s="160">
        <f t="shared" si="1063"/>
        <v>-1.850358123377277E-3</v>
      </c>
    </row>
    <row r="2098" spans="1:21" ht="52" thickBot="1" x14ac:dyDescent="0.25">
      <c r="A2098" s="60" t="s">
        <v>24</v>
      </c>
      <c r="B2098" s="160"/>
      <c r="C2098" s="160"/>
      <c r="D2098" s="160"/>
      <c r="E2098" s="160"/>
      <c r="F2098" s="160"/>
      <c r="G2098" s="160">
        <f>G2096-B2096</f>
        <v>4.9608312393420576E-2</v>
      </c>
      <c r="H2098" s="160">
        <f t="shared" ref="H2098:K2098" si="1064">H2096-C2096</f>
        <v>4.4976230340617984E-2</v>
      </c>
      <c r="I2098" s="160">
        <f t="shared" si="1064"/>
        <v>4.1282637655305501E-2</v>
      </c>
      <c r="J2098" s="160">
        <f t="shared" si="1064"/>
        <v>4.1187010912776711E-2</v>
      </c>
      <c r="K2098" s="160">
        <f t="shared" si="1064"/>
        <v>4.2280766934118613E-2</v>
      </c>
      <c r="L2098" s="160">
        <f t="shared" ref="L2098:T2098" si="1065">L2096-G2096</f>
        <v>4.4955852180417533E-2</v>
      </c>
      <c r="M2098" s="160">
        <f t="shared" si="1065"/>
        <v>4.0893813544408936E-2</v>
      </c>
      <c r="N2098" s="160">
        <f t="shared" si="1065"/>
        <v>3.8094276092002E-2</v>
      </c>
      <c r="O2098" s="160">
        <f t="shared" si="1065"/>
        <v>2.7166133371570783E-2</v>
      </c>
      <c r="P2098" s="160">
        <f t="shared" si="1065"/>
        <v>1.6146216805308172E-2</v>
      </c>
      <c r="Q2098" s="160">
        <f t="shared" si="1065"/>
        <v>6.1284594485026544E-3</v>
      </c>
      <c r="R2098" s="160">
        <f t="shared" si="1065"/>
        <v>2.2697884593634865E-3</v>
      </c>
      <c r="S2098" s="160">
        <f t="shared" si="1065"/>
        <v>5.4137405843240893E-3</v>
      </c>
      <c r="T2098" s="160">
        <f t="shared" si="1065"/>
        <v>3.0322613402412324E-3</v>
      </c>
    </row>
    <row r="2099" spans="1:21" ht="52" thickBot="1" x14ac:dyDescent="0.25">
      <c r="A2099" s="60" t="s">
        <v>25</v>
      </c>
      <c r="B2099" s="160"/>
      <c r="C2099" s="160"/>
      <c r="D2099" s="160"/>
      <c r="E2099" s="160"/>
      <c r="F2099" s="160"/>
      <c r="G2099" s="160"/>
      <c r="H2099" s="160"/>
      <c r="I2099" s="160"/>
      <c r="J2099" s="160"/>
      <c r="K2099" s="160"/>
      <c r="L2099" s="160">
        <f t="shared" ref="L2099:T2099" si="1066">L2096-B2096</f>
        <v>9.4564164573838108E-2</v>
      </c>
      <c r="M2099" s="160">
        <f t="shared" si="1066"/>
        <v>8.587004388502692E-2</v>
      </c>
      <c r="N2099" s="160">
        <f t="shared" si="1066"/>
        <v>7.9376913747307501E-2</v>
      </c>
      <c r="O2099" s="160">
        <f t="shared" si="1066"/>
        <v>6.8353144284347495E-2</v>
      </c>
      <c r="P2099" s="160">
        <f t="shared" si="1066"/>
        <v>5.8426983739426785E-2</v>
      </c>
      <c r="Q2099" s="160">
        <f t="shared" si="1066"/>
        <v>5.1084311628920187E-2</v>
      </c>
      <c r="R2099" s="160">
        <f t="shared" si="1066"/>
        <v>4.3163602003772422E-2</v>
      </c>
      <c r="S2099" s="160">
        <f t="shared" si="1066"/>
        <v>4.3508016676326089E-2</v>
      </c>
      <c r="T2099" s="160">
        <f t="shared" si="1066"/>
        <v>3.0198394711812016E-2</v>
      </c>
    </row>
    <row r="2100" spans="1:21" ht="16" x14ac:dyDescent="0.2">
      <c r="A2100" s="4"/>
      <c r="B2100" s="6"/>
      <c r="C2100" s="6"/>
      <c r="D2100" s="6"/>
      <c r="E2100" s="6"/>
      <c r="F2100" s="6"/>
      <c r="G2100" s="5"/>
      <c r="H2100" s="5"/>
      <c r="I2100" s="5"/>
      <c r="J2100" s="5"/>
      <c r="K2100" s="5"/>
      <c r="L2100" s="5"/>
    </row>
    <row r="2101" spans="1:21" ht="16" x14ac:dyDescent="0.2">
      <c r="A2101" s="7" t="s">
        <v>177</v>
      </c>
      <c r="B2101" s="7"/>
      <c r="C2101" s="7"/>
      <c r="D2101" s="7"/>
      <c r="E2101" s="7"/>
      <c r="F2101" s="7"/>
      <c r="G2101" s="8"/>
      <c r="H2101" s="8"/>
      <c r="I2101" s="8"/>
      <c r="J2101" s="8"/>
      <c r="K2101" s="8"/>
      <c r="L2101" s="8"/>
      <c r="M2101" s="9"/>
    </row>
    <row r="2102" spans="1:21" ht="17" thickBot="1" x14ac:dyDescent="0.25">
      <c r="A2102" s="10"/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9"/>
    </row>
    <row r="2103" spans="1:21" ht="35" thickBot="1" x14ac:dyDescent="0.25">
      <c r="A2103" s="70" t="s">
        <v>44</v>
      </c>
      <c r="B2103" s="70" t="s">
        <v>0</v>
      </c>
      <c r="C2103" s="70" t="s">
        <v>1</v>
      </c>
      <c r="D2103" s="70" t="s">
        <v>2</v>
      </c>
      <c r="E2103" s="70" t="s">
        <v>3</v>
      </c>
      <c r="F2103" s="70" t="s">
        <v>4</v>
      </c>
      <c r="G2103" s="70" t="s">
        <v>5</v>
      </c>
      <c r="H2103" s="70" t="s">
        <v>6</v>
      </c>
      <c r="I2103" s="70" t="s">
        <v>7</v>
      </c>
      <c r="J2103" s="70" t="s">
        <v>8</v>
      </c>
      <c r="K2103" s="70" t="s">
        <v>9</v>
      </c>
      <c r="L2103" s="70" t="s">
        <v>10</v>
      </c>
      <c r="M2103" s="70" t="s">
        <v>66</v>
      </c>
      <c r="N2103" s="70" t="s">
        <v>75</v>
      </c>
      <c r="O2103" s="70" t="s">
        <v>76</v>
      </c>
      <c r="P2103" s="70" t="s">
        <v>77</v>
      </c>
      <c r="Q2103" s="70" t="s">
        <v>78</v>
      </c>
      <c r="R2103" s="70" t="s">
        <v>79</v>
      </c>
      <c r="S2103" s="70" t="s">
        <v>81</v>
      </c>
      <c r="T2103" s="70" t="s">
        <v>87</v>
      </c>
      <c r="U2103" s="70" t="s">
        <v>52</v>
      </c>
    </row>
    <row r="2104" spans="1:21" ht="18" thickBot="1" x14ac:dyDescent="0.25">
      <c r="A2104" s="71" t="s">
        <v>28</v>
      </c>
      <c r="B2104" s="72"/>
      <c r="C2104" s="72">
        <f t="shared" ref="C2104:K2104" si="1067">-C2074</f>
        <v>-295</v>
      </c>
      <c r="D2104" s="72">
        <f t="shared" si="1067"/>
        <v>-287</v>
      </c>
      <c r="E2104" s="72">
        <f t="shared" si="1067"/>
        <v>-307</v>
      </c>
      <c r="F2104" s="72">
        <f t="shared" si="1067"/>
        <v>-270</v>
      </c>
      <c r="G2104" s="72">
        <f t="shared" si="1067"/>
        <v>-297</v>
      </c>
      <c r="H2104" s="72">
        <f t="shared" si="1067"/>
        <v>-292</v>
      </c>
      <c r="I2104" s="72">
        <f t="shared" si="1067"/>
        <v>-339</v>
      </c>
      <c r="J2104" s="72">
        <f t="shared" si="1067"/>
        <v>-378</v>
      </c>
      <c r="K2104" s="72">
        <f t="shared" si="1067"/>
        <v>-393</v>
      </c>
      <c r="L2104" s="72">
        <f t="shared" ref="L2104:Q2104" si="1068">-L2074</f>
        <v>-413</v>
      </c>
      <c r="M2104" s="72">
        <f t="shared" si="1068"/>
        <v>-352</v>
      </c>
      <c r="N2104" s="72">
        <f t="shared" si="1068"/>
        <v>-344</v>
      </c>
      <c r="O2104" s="72">
        <f t="shared" si="1068"/>
        <v>-362</v>
      </c>
      <c r="P2104" s="72">
        <f t="shared" si="1068"/>
        <v>-351</v>
      </c>
      <c r="Q2104" s="72">
        <f t="shared" si="1068"/>
        <v>-337</v>
      </c>
      <c r="R2104" s="72">
        <f t="shared" ref="R2104:S2104" si="1069">-R2074</f>
        <v>-341</v>
      </c>
      <c r="S2104" s="72">
        <f t="shared" si="1069"/>
        <v>-334</v>
      </c>
      <c r="T2104" s="76">
        <f t="shared" ref="T2104" si="1070">-T2074</f>
        <v>-365</v>
      </c>
      <c r="U2104" s="72">
        <f t="shared" ref="U2104:U2118" si="1071">_xlfn.AGGREGATE(1,6,C2104:S2104)</f>
        <v>-334.8235294117647</v>
      </c>
    </row>
    <row r="2105" spans="1:21" ht="18" thickBot="1" x14ac:dyDescent="0.25">
      <c r="A2105" s="78">
        <v>1</v>
      </c>
      <c r="B2105" s="48" t="s">
        <v>53</v>
      </c>
      <c r="C2105" s="79">
        <f t="shared" ref="C2105:T2116" si="1072">B2074-C2075</f>
        <v>-26</v>
      </c>
      <c r="D2105" s="79">
        <f t="shared" si="1072"/>
        <v>-22</v>
      </c>
      <c r="E2105" s="79">
        <f t="shared" si="1072"/>
        <v>-24</v>
      </c>
      <c r="F2105" s="79">
        <f t="shared" si="1072"/>
        <v>-29</v>
      </c>
      <c r="G2105" s="79">
        <f t="shared" si="1072"/>
        <v>-14</v>
      </c>
      <c r="H2105" s="72">
        <f t="shared" si="1072"/>
        <v>-22</v>
      </c>
      <c r="I2105" s="72">
        <f t="shared" si="1072"/>
        <v>-18</v>
      </c>
      <c r="J2105" s="72">
        <f t="shared" si="1072"/>
        <v>-23</v>
      </c>
      <c r="K2105" s="72">
        <f t="shared" si="1072"/>
        <v>5</v>
      </c>
      <c r="L2105" s="72">
        <f t="shared" si="1072"/>
        <v>-5</v>
      </c>
      <c r="M2105" s="72">
        <f t="shared" si="1072"/>
        <v>5</v>
      </c>
      <c r="N2105" s="72">
        <f t="shared" si="1072"/>
        <v>-30</v>
      </c>
      <c r="O2105" s="72">
        <f t="shared" si="1072"/>
        <v>6</v>
      </c>
      <c r="P2105" s="72">
        <f t="shared" si="1072"/>
        <v>-23</v>
      </c>
      <c r="Q2105" s="72">
        <f t="shared" si="1072"/>
        <v>-20</v>
      </c>
      <c r="R2105" s="72">
        <f t="shared" si="1072"/>
        <v>-27</v>
      </c>
      <c r="S2105" s="72">
        <f t="shared" si="1072"/>
        <v>15</v>
      </c>
      <c r="T2105" s="76">
        <f t="shared" si="1072"/>
        <v>-14</v>
      </c>
      <c r="U2105" s="72">
        <f t="shared" si="1071"/>
        <v>-14.823529411764707</v>
      </c>
    </row>
    <row r="2106" spans="1:21" ht="18" thickBot="1" x14ac:dyDescent="0.25">
      <c r="A2106" s="78">
        <v>2</v>
      </c>
      <c r="B2106" s="48" t="s">
        <v>53</v>
      </c>
      <c r="C2106" s="79">
        <f t="shared" si="1072"/>
        <v>14</v>
      </c>
      <c r="D2106" s="79">
        <f t="shared" si="1072"/>
        <v>10</v>
      </c>
      <c r="E2106" s="79">
        <f t="shared" si="1072"/>
        <v>13</v>
      </c>
      <c r="F2106" s="79">
        <f t="shared" si="1072"/>
        <v>33</v>
      </c>
      <c r="G2106" s="79">
        <f t="shared" si="1072"/>
        <v>35</v>
      </c>
      <c r="H2106" s="72">
        <f t="shared" si="1072"/>
        <v>16</v>
      </c>
      <c r="I2106" s="72">
        <f t="shared" si="1072"/>
        <v>25</v>
      </c>
      <c r="J2106" s="72">
        <f t="shared" si="1072"/>
        <v>24</v>
      </c>
      <c r="K2106" s="72">
        <f t="shared" si="1072"/>
        <v>14</v>
      </c>
      <c r="L2106" s="72">
        <f t="shared" si="1072"/>
        <v>21</v>
      </c>
      <c r="M2106" s="72">
        <f t="shared" si="1072"/>
        <v>38</v>
      </c>
      <c r="N2106" s="72">
        <f t="shared" si="1072"/>
        <v>28</v>
      </c>
      <c r="O2106" s="72">
        <f t="shared" si="1072"/>
        <v>27</v>
      </c>
      <c r="P2106" s="72">
        <f t="shared" si="1072"/>
        <v>-2</v>
      </c>
      <c r="Q2106" s="72">
        <f t="shared" si="1072"/>
        <v>25</v>
      </c>
      <c r="R2106" s="72">
        <f t="shared" si="1072"/>
        <v>22</v>
      </c>
      <c r="S2106" s="72">
        <f t="shared" si="1072"/>
        <v>30</v>
      </c>
      <c r="T2106" s="76">
        <f t="shared" si="1072"/>
        <v>17</v>
      </c>
      <c r="U2106" s="72">
        <f t="shared" si="1071"/>
        <v>21.941176470588236</v>
      </c>
    </row>
    <row r="2107" spans="1:21" ht="18" thickBot="1" x14ac:dyDescent="0.25">
      <c r="A2107" s="78">
        <v>3</v>
      </c>
      <c r="B2107" s="48" t="s">
        <v>53</v>
      </c>
      <c r="C2107" s="79">
        <f t="shared" si="1072"/>
        <v>10</v>
      </c>
      <c r="D2107" s="79">
        <f t="shared" si="1072"/>
        <v>16</v>
      </c>
      <c r="E2107" s="79">
        <f t="shared" si="1072"/>
        <v>25</v>
      </c>
      <c r="F2107" s="79">
        <f t="shared" si="1072"/>
        <v>32</v>
      </c>
      <c r="G2107" s="79">
        <f t="shared" si="1072"/>
        <v>13</v>
      </c>
      <c r="H2107" s="72">
        <f t="shared" si="1072"/>
        <v>9</v>
      </c>
      <c r="I2107" s="72">
        <f t="shared" si="1072"/>
        <v>16</v>
      </c>
      <c r="J2107" s="72">
        <f t="shared" si="1072"/>
        <v>8</v>
      </c>
      <c r="K2107" s="72">
        <f t="shared" si="1072"/>
        <v>32</v>
      </c>
      <c r="L2107" s="72">
        <f t="shared" si="1072"/>
        <v>23</v>
      </c>
      <c r="M2107" s="72">
        <f t="shared" si="1072"/>
        <v>22</v>
      </c>
      <c r="N2107" s="72">
        <f t="shared" si="1072"/>
        <v>18</v>
      </c>
      <c r="O2107" s="72">
        <f t="shared" si="1072"/>
        <v>21</v>
      </c>
      <c r="P2107" s="72">
        <f t="shared" si="1072"/>
        <v>21</v>
      </c>
      <c r="Q2107" s="72">
        <f t="shared" si="1072"/>
        <v>16</v>
      </c>
      <c r="R2107" s="72">
        <f t="shared" si="1072"/>
        <v>16</v>
      </c>
      <c r="S2107" s="72">
        <f t="shared" si="1072"/>
        <v>20</v>
      </c>
      <c r="T2107" s="76">
        <f t="shared" si="1072"/>
        <v>6</v>
      </c>
      <c r="U2107" s="72">
        <f t="shared" si="1071"/>
        <v>18.705882352941178</v>
      </c>
    </row>
    <row r="2108" spans="1:21" ht="18" thickBot="1" x14ac:dyDescent="0.25">
      <c r="A2108" s="78">
        <v>4</v>
      </c>
      <c r="B2108" s="48" t="s">
        <v>53</v>
      </c>
      <c r="C2108" s="79">
        <f t="shared" si="1072"/>
        <v>16</v>
      </c>
      <c r="D2108" s="79">
        <f t="shared" si="1072"/>
        <v>15</v>
      </c>
      <c r="E2108" s="79">
        <f t="shared" si="1072"/>
        <v>32</v>
      </c>
      <c r="F2108" s="79">
        <f t="shared" si="1072"/>
        <v>9</v>
      </c>
      <c r="G2108" s="79">
        <f t="shared" si="1072"/>
        <v>10</v>
      </c>
      <c r="H2108" s="72">
        <f t="shared" si="1072"/>
        <v>13</v>
      </c>
      <c r="I2108" s="72">
        <f t="shared" si="1072"/>
        <v>29</v>
      </c>
      <c r="J2108" s="72">
        <f t="shared" si="1072"/>
        <v>8</v>
      </c>
      <c r="K2108" s="72">
        <f t="shared" si="1072"/>
        <v>18</v>
      </c>
      <c r="L2108" s="72">
        <f t="shared" si="1072"/>
        <v>23</v>
      </c>
      <c r="M2108" s="72">
        <f t="shared" si="1072"/>
        <v>27</v>
      </c>
      <c r="N2108" s="72">
        <f t="shared" si="1072"/>
        <v>21</v>
      </c>
      <c r="O2108" s="72">
        <f t="shared" si="1072"/>
        <v>6</v>
      </c>
      <c r="P2108" s="72">
        <f t="shared" si="1072"/>
        <v>17</v>
      </c>
      <c r="Q2108" s="72">
        <f t="shared" si="1072"/>
        <v>14</v>
      </c>
      <c r="R2108" s="72">
        <f t="shared" si="1072"/>
        <v>14</v>
      </c>
      <c r="S2108" s="72">
        <f t="shared" si="1072"/>
        <v>27</v>
      </c>
      <c r="T2108" s="76">
        <f t="shared" si="1072"/>
        <v>18</v>
      </c>
      <c r="U2108" s="72">
        <f t="shared" si="1071"/>
        <v>17.588235294117649</v>
      </c>
    </row>
    <row r="2109" spans="1:21" ht="18" thickBot="1" x14ac:dyDescent="0.25">
      <c r="A2109" s="78">
        <v>5</v>
      </c>
      <c r="B2109" s="48" t="s">
        <v>53</v>
      </c>
      <c r="C2109" s="79">
        <f t="shared" si="1072"/>
        <v>15</v>
      </c>
      <c r="D2109" s="79">
        <f t="shared" si="1072"/>
        <v>5</v>
      </c>
      <c r="E2109" s="79">
        <f t="shared" si="1072"/>
        <v>8</v>
      </c>
      <c r="F2109" s="79">
        <f t="shared" si="1072"/>
        <v>12</v>
      </c>
      <c r="G2109" s="79">
        <f t="shared" si="1072"/>
        <v>21</v>
      </c>
      <c r="H2109" s="72">
        <f t="shared" si="1072"/>
        <v>17</v>
      </c>
      <c r="I2109" s="72">
        <f t="shared" si="1072"/>
        <v>13</v>
      </c>
      <c r="J2109" s="72">
        <f t="shared" si="1072"/>
        <v>6</v>
      </c>
      <c r="K2109" s="72">
        <f t="shared" si="1072"/>
        <v>6</v>
      </c>
      <c r="L2109" s="72">
        <f t="shared" si="1072"/>
        <v>22</v>
      </c>
      <c r="M2109" s="72">
        <f t="shared" si="1072"/>
        <v>10</v>
      </c>
      <c r="N2109" s="72">
        <f t="shared" si="1072"/>
        <v>16</v>
      </c>
      <c r="O2109" s="72">
        <f t="shared" si="1072"/>
        <v>14</v>
      </c>
      <c r="P2109" s="72">
        <f t="shared" si="1072"/>
        <v>24</v>
      </c>
      <c r="Q2109" s="72">
        <f t="shared" si="1072"/>
        <v>4</v>
      </c>
      <c r="R2109" s="72">
        <f t="shared" si="1072"/>
        <v>16</v>
      </c>
      <c r="S2109" s="72">
        <f t="shared" si="1072"/>
        <v>22</v>
      </c>
      <c r="T2109" s="76">
        <f t="shared" si="1072"/>
        <v>1</v>
      </c>
      <c r="U2109" s="72">
        <f t="shared" si="1071"/>
        <v>13.588235294117647</v>
      </c>
    </row>
    <row r="2110" spans="1:21" ht="18" thickBot="1" x14ac:dyDescent="0.25">
      <c r="A2110" s="78">
        <v>6</v>
      </c>
      <c r="B2110" s="48" t="s">
        <v>53</v>
      </c>
      <c r="C2110" s="79">
        <f t="shared" si="1072"/>
        <v>-91</v>
      </c>
      <c r="D2110" s="79">
        <f t="shared" si="1072"/>
        <v>-64</v>
      </c>
      <c r="E2110" s="79">
        <f t="shared" si="1072"/>
        <v>-94</v>
      </c>
      <c r="F2110" s="79">
        <f t="shared" si="1072"/>
        <v>-98</v>
      </c>
      <c r="G2110" s="79">
        <f t="shared" si="1072"/>
        <v>-84</v>
      </c>
      <c r="H2110" s="72">
        <f t="shared" si="1072"/>
        <v>-73</v>
      </c>
      <c r="I2110" s="72">
        <f t="shared" si="1072"/>
        <v>-67</v>
      </c>
      <c r="J2110" s="72">
        <f t="shared" si="1072"/>
        <v>-66</v>
      </c>
      <c r="K2110" s="72">
        <f t="shared" si="1072"/>
        <v>-93</v>
      </c>
      <c r="L2110" s="72">
        <f t="shared" si="1072"/>
        <v>-84</v>
      </c>
      <c r="M2110" s="72">
        <f t="shared" si="1072"/>
        <v>-96</v>
      </c>
      <c r="N2110" s="72">
        <f t="shared" si="1072"/>
        <v>-100</v>
      </c>
      <c r="O2110" s="72">
        <f t="shared" si="1072"/>
        <v>-94</v>
      </c>
      <c r="P2110" s="72">
        <f t="shared" si="1072"/>
        <v>-68</v>
      </c>
      <c r="Q2110" s="72">
        <f t="shared" si="1072"/>
        <v>-37</v>
      </c>
      <c r="R2110" s="72">
        <f t="shared" si="1072"/>
        <v>-85</v>
      </c>
      <c r="S2110" s="72">
        <f t="shared" si="1072"/>
        <v>-81</v>
      </c>
      <c r="T2110" s="76">
        <f t="shared" si="1072"/>
        <v>-71</v>
      </c>
      <c r="U2110" s="72">
        <f t="shared" si="1071"/>
        <v>-80.882352941176464</v>
      </c>
    </row>
    <row r="2111" spans="1:21" ht="18" thickBot="1" x14ac:dyDescent="0.25">
      <c r="A2111" s="78">
        <v>7</v>
      </c>
      <c r="B2111" s="48" t="s">
        <v>53</v>
      </c>
      <c r="C2111" s="79">
        <f t="shared" si="1072"/>
        <v>20</v>
      </c>
      <c r="D2111" s="79">
        <f t="shared" si="1072"/>
        <v>15</v>
      </c>
      <c r="E2111" s="79">
        <f t="shared" si="1072"/>
        <v>34</v>
      </c>
      <c r="F2111" s="79">
        <f t="shared" si="1072"/>
        <v>8</v>
      </c>
      <c r="G2111" s="79">
        <f t="shared" si="1072"/>
        <v>9</v>
      </c>
      <c r="H2111" s="72">
        <f t="shared" si="1072"/>
        <v>5</v>
      </c>
      <c r="I2111" s="72">
        <f t="shared" si="1072"/>
        <v>21</v>
      </c>
      <c r="J2111" s="72">
        <f t="shared" si="1072"/>
        <v>18</v>
      </c>
      <c r="K2111" s="72">
        <f t="shared" si="1072"/>
        <v>13</v>
      </c>
      <c r="L2111" s="72">
        <f t="shared" si="1072"/>
        <v>23</v>
      </c>
      <c r="M2111" s="72">
        <f t="shared" si="1072"/>
        <v>20</v>
      </c>
      <c r="N2111" s="72">
        <f t="shared" si="1072"/>
        <v>14</v>
      </c>
      <c r="O2111" s="72">
        <f t="shared" si="1072"/>
        <v>24</v>
      </c>
      <c r="P2111" s="72">
        <f t="shared" si="1072"/>
        <v>19</v>
      </c>
      <c r="Q2111" s="72">
        <f t="shared" si="1072"/>
        <v>22</v>
      </c>
      <c r="R2111" s="72">
        <f t="shared" si="1072"/>
        <v>13</v>
      </c>
      <c r="S2111" s="72">
        <f t="shared" si="1072"/>
        <v>18</v>
      </c>
      <c r="T2111" s="76">
        <f t="shared" si="1072"/>
        <v>19</v>
      </c>
      <c r="U2111" s="72">
        <f t="shared" si="1071"/>
        <v>17.411764705882351</v>
      </c>
    </row>
    <row r="2112" spans="1:21" ht="18" thickBot="1" x14ac:dyDescent="0.25">
      <c r="A2112" s="78">
        <v>8</v>
      </c>
      <c r="B2112" s="48" t="s">
        <v>53</v>
      </c>
      <c r="C2112" s="79">
        <f t="shared" si="1072"/>
        <v>18</v>
      </c>
      <c r="D2112" s="79">
        <f t="shared" si="1072"/>
        <v>19</v>
      </c>
      <c r="E2112" s="79">
        <f t="shared" si="1072"/>
        <v>29</v>
      </c>
      <c r="F2112" s="79">
        <f t="shared" si="1072"/>
        <v>12</v>
      </c>
      <c r="G2112" s="79">
        <f t="shared" si="1072"/>
        <v>22</v>
      </c>
      <c r="H2112" s="72">
        <f t="shared" si="1072"/>
        <v>11</v>
      </c>
      <c r="I2112" s="72">
        <f t="shared" si="1072"/>
        <v>10</v>
      </c>
      <c r="J2112" s="72">
        <f t="shared" si="1072"/>
        <v>29</v>
      </c>
      <c r="K2112" s="72">
        <f t="shared" si="1072"/>
        <v>16</v>
      </c>
      <c r="L2112" s="72">
        <f t="shared" si="1072"/>
        <v>17</v>
      </c>
      <c r="M2112" s="72">
        <f t="shared" si="1072"/>
        <v>15</v>
      </c>
      <c r="N2112" s="72">
        <f t="shared" si="1072"/>
        <v>19</v>
      </c>
      <c r="O2112" s="72">
        <f t="shared" si="1072"/>
        <v>12</v>
      </c>
      <c r="P2112" s="72">
        <f t="shared" si="1072"/>
        <v>24</v>
      </c>
      <c r="Q2112" s="72">
        <f t="shared" si="1072"/>
        <v>14</v>
      </c>
      <c r="R2112" s="72">
        <f t="shared" si="1072"/>
        <v>20</v>
      </c>
      <c r="S2112" s="72">
        <f t="shared" si="1072"/>
        <v>26</v>
      </c>
      <c r="T2112" s="76">
        <f t="shared" si="1072"/>
        <v>19</v>
      </c>
      <c r="U2112" s="72">
        <f t="shared" si="1071"/>
        <v>18.411764705882351</v>
      </c>
    </row>
    <row r="2113" spans="1:21" ht="18" thickBot="1" x14ac:dyDescent="0.25">
      <c r="A2113" s="78">
        <v>9</v>
      </c>
      <c r="B2113" s="48" t="s">
        <v>53</v>
      </c>
      <c r="C2113" s="79">
        <f t="shared" si="1072"/>
        <v>20</v>
      </c>
      <c r="D2113" s="79">
        <f t="shared" si="1072"/>
        <v>33</v>
      </c>
      <c r="E2113" s="79">
        <f t="shared" si="1072"/>
        <v>35</v>
      </c>
      <c r="F2113" s="79">
        <f t="shared" si="1072"/>
        <v>40</v>
      </c>
      <c r="G2113" s="79">
        <f t="shared" si="1072"/>
        <v>42</v>
      </c>
      <c r="H2113" s="72">
        <f t="shared" si="1072"/>
        <v>60</v>
      </c>
      <c r="I2113" s="72">
        <f t="shared" si="1072"/>
        <v>52</v>
      </c>
      <c r="J2113" s="72">
        <f t="shared" si="1072"/>
        <v>62</v>
      </c>
      <c r="K2113" s="72">
        <f t="shared" si="1072"/>
        <v>67</v>
      </c>
      <c r="L2113" s="72">
        <f t="shared" si="1072"/>
        <v>54</v>
      </c>
      <c r="M2113" s="72">
        <f t="shared" si="1072"/>
        <v>48</v>
      </c>
      <c r="N2113" s="72">
        <f t="shared" si="1072"/>
        <v>59</v>
      </c>
      <c r="O2113" s="72">
        <f t="shared" si="1072"/>
        <v>82</v>
      </c>
      <c r="P2113" s="72">
        <f t="shared" si="1072"/>
        <v>96</v>
      </c>
      <c r="Q2113" s="72">
        <f t="shared" si="1072"/>
        <v>63</v>
      </c>
      <c r="R2113" s="72">
        <f t="shared" si="1072"/>
        <v>81</v>
      </c>
      <c r="S2113" s="72">
        <f t="shared" si="1072"/>
        <v>108</v>
      </c>
      <c r="T2113" s="76">
        <f t="shared" si="1072"/>
        <v>69</v>
      </c>
      <c r="U2113" s="72">
        <f t="shared" si="1071"/>
        <v>58.941176470588232</v>
      </c>
    </row>
    <row r="2114" spans="1:21" ht="18" thickBot="1" x14ac:dyDescent="0.25">
      <c r="A2114" s="78">
        <v>10</v>
      </c>
      <c r="B2114" s="48" t="s">
        <v>53</v>
      </c>
      <c r="C2114" s="79">
        <f t="shared" si="1072"/>
        <v>3</v>
      </c>
      <c r="D2114" s="79">
        <f t="shared" si="1072"/>
        <v>-1</v>
      </c>
      <c r="E2114" s="79">
        <f t="shared" si="1072"/>
        <v>1</v>
      </c>
      <c r="F2114" s="79">
        <f t="shared" si="1072"/>
        <v>17</v>
      </c>
      <c r="G2114" s="79">
        <f t="shared" si="1072"/>
        <v>21</v>
      </c>
      <c r="H2114" s="72">
        <f t="shared" si="1072"/>
        <v>26</v>
      </c>
      <c r="I2114" s="72">
        <f t="shared" si="1072"/>
        <v>21</v>
      </c>
      <c r="J2114" s="72">
        <f t="shared" si="1072"/>
        <v>11</v>
      </c>
      <c r="K2114" s="72">
        <f t="shared" si="1072"/>
        <v>15</v>
      </c>
      <c r="L2114" s="72">
        <f t="shared" si="1072"/>
        <v>11</v>
      </c>
      <c r="M2114" s="72">
        <f t="shared" si="1072"/>
        <v>7</v>
      </c>
      <c r="N2114" s="72">
        <f t="shared" si="1072"/>
        <v>6</v>
      </c>
      <c r="O2114" s="72">
        <f t="shared" si="1072"/>
        <v>18</v>
      </c>
      <c r="P2114" s="72">
        <f t="shared" si="1072"/>
        <v>20</v>
      </c>
      <c r="Q2114" s="72">
        <f t="shared" si="1072"/>
        <v>1</v>
      </c>
      <c r="R2114" s="72">
        <f t="shared" si="1072"/>
        <v>20</v>
      </c>
      <c r="S2114" s="72">
        <f t="shared" si="1072"/>
        <v>23</v>
      </c>
      <c r="T2114" s="76">
        <f t="shared" si="1072"/>
        <v>7</v>
      </c>
      <c r="U2114" s="72">
        <f t="shared" si="1071"/>
        <v>12.941176470588236</v>
      </c>
    </row>
    <row r="2115" spans="1:21" ht="18" thickBot="1" x14ac:dyDescent="0.25">
      <c r="A2115" s="78">
        <v>11</v>
      </c>
      <c r="B2115" s="48" t="s">
        <v>53</v>
      </c>
      <c r="C2115" s="106">
        <f t="shared" si="1072"/>
        <v>11</v>
      </c>
      <c r="D2115" s="106">
        <f t="shared" si="1072"/>
        <v>7</v>
      </c>
      <c r="E2115" s="106">
        <f t="shared" si="1072"/>
        <v>5</v>
      </c>
      <c r="F2115" s="106">
        <f t="shared" si="1072"/>
        <v>-1</v>
      </c>
      <c r="G2115" s="106">
        <f t="shared" si="1072"/>
        <v>9</v>
      </c>
      <c r="H2115" s="76">
        <f t="shared" si="1072"/>
        <v>10</v>
      </c>
      <c r="I2115" s="76">
        <f t="shared" si="1072"/>
        <v>17</v>
      </c>
      <c r="J2115" s="76">
        <f t="shared" si="1072"/>
        <v>5</v>
      </c>
      <c r="K2115" s="76">
        <f t="shared" si="1072"/>
        <v>4</v>
      </c>
      <c r="L2115" s="76">
        <f t="shared" si="1072"/>
        <v>21</v>
      </c>
      <c r="M2115" s="76">
        <f t="shared" si="1072"/>
        <v>14</v>
      </c>
      <c r="N2115" s="76">
        <f t="shared" si="1072"/>
        <v>10</v>
      </c>
      <c r="O2115" s="76">
        <f t="shared" si="1072"/>
        <v>11</v>
      </c>
      <c r="P2115" s="76">
        <f t="shared" si="1072"/>
        <v>16</v>
      </c>
      <c r="Q2115" s="76">
        <f t="shared" si="1072"/>
        <v>9</v>
      </c>
      <c r="R2115" s="76">
        <f t="shared" si="1072"/>
        <v>15</v>
      </c>
      <c r="S2115" s="76">
        <f t="shared" si="1072"/>
        <v>6</v>
      </c>
      <c r="T2115" s="76">
        <f t="shared" si="1072"/>
        <v>45</v>
      </c>
      <c r="U2115" s="72">
        <f t="shared" si="1071"/>
        <v>9.9411764705882355</v>
      </c>
    </row>
    <row r="2116" spans="1:21" ht="18" thickBot="1" x14ac:dyDescent="0.25">
      <c r="A2116" s="78">
        <v>12</v>
      </c>
      <c r="B2116" s="48" t="s">
        <v>53</v>
      </c>
      <c r="C2116" s="106">
        <f t="shared" si="1072"/>
        <v>6</v>
      </c>
      <c r="D2116" s="106">
        <f t="shared" si="1072"/>
        <v>-8</v>
      </c>
      <c r="E2116" s="106">
        <f t="shared" si="1072"/>
        <v>10</v>
      </c>
      <c r="F2116" s="106">
        <f t="shared" si="1072"/>
        <v>5</v>
      </c>
      <c r="G2116" s="106">
        <f t="shared" si="1072"/>
        <v>17</v>
      </c>
      <c r="H2116" s="76">
        <f t="shared" si="1072"/>
        <v>7</v>
      </c>
      <c r="I2116" s="76">
        <f t="shared" si="1072"/>
        <v>8</v>
      </c>
      <c r="J2116" s="76">
        <f t="shared" si="1072"/>
        <v>2</v>
      </c>
      <c r="K2116" s="76">
        <f t="shared" si="1072"/>
        <v>6</v>
      </c>
      <c r="L2116" s="76">
        <f t="shared" si="1072"/>
        <v>20</v>
      </c>
      <c r="M2116" s="76">
        <f t="shared" si="1072"/>
        <v>2</v>
      </c>
      <c r="N2116" s="76">
        <f t="shared" si="1072"/>
        <v>2</v>
      </c>
      <c r="O2116" s="76">
        <f t="shared" si="1072"/>
        <v>17</v>
      </c>
      <c r="P2116" s="76">
        <f t="shared" si="1072"/>
        <v>20</v>
      </c>
      <c r="Q2116" s="76">
        <f t="shared" si="1072"/>
        <v>11</v>
      </c>
      <c r="R2116" s="76">
        <f t="shared" si="1072"/>
        <v>13</v>
      </c>
      <c r="S2116" s="76">
        <f t="shared" si="1072"/>
        <v>14</v>
      </c>
      <c r="T2116" s="76">
        <f t="shared" si="1072"/>
        <v>2</v>
      </c>
      <c r="U2116" s="72">
        <f t="shared" si="1071"/>
        <v>8.9411764705882355</v>
      </c>
    </row>
    <row r="2117" spans="1:21" ht="18" thickBot="1" x14ac:dyDescent="0.25">
      <c r="A2117" s="47" t="s">
        <v>47</v>
      </c>
      <c r="B2117" s="48" t="s">
        <v>59</v>
      </c>
      <c r="C2117" s="75" t="s">
        <v>46</v>
      </c>
      <c r="D2117" s="75" t="s">
        <v>46</v>
      </c>
      <c r="E2117" s="75" t="s">
        <v>46</v>
      </c>
      <c r="F2117" s="106">
        <f t="shared" ref="F2117:T2117" si="1073">B2075-F2079</f>
        <v>74</v>
      </c>
      <c r="G2117" s="106">
        <f t="shared" si="1073"/>
        <v>65</v>
      </c>
      <c r="H2117" s="106">
        <f t="shared" si="1073"/>
        <v>72</v>
      </c>
      <c r="I2117" s="106">
        <f t="shared" si="1073"/>
        <v>72</v>
      </c>
      <c r="J2117" s="106">
        <f t="shared" si="1073"/>
        <v>79</v>
      </c>
      <c r="K2117" s="106">
        <f t="shared" si="1073"/>
        <v>46</v>
      </c>
      <c r="L2117" s="106">
        <f t="shared" si="1073"/>
        <v>73</v>
      </c>
      <c r="M2117" s="106">
        <f t="shared" si="1073"/>
        <v>89</v>
      </c>
      <c r="N2117" s="106">
        <f t="shared" si="1073"/>
        <v>80</v>
      </c>
      <c r="O2117" s="106">
        <f t="shared" si="1073"/>
        <v>78</v>
      </c>
      <c r="P2117" s="106">
        <f t="shared" si="1073"/>
        <v>86</v>
      </c>
      <c r="Q2117" s="106">
        <f t="shared" si="1073"/>
        <v>70</v>
      </c>
      <c r="R2117" s="106">
        <f t="shared" si="1073"/>
        <v>78</v>
      </c>
      <c r="S2117" s="106">
        <f t="shared" si="1073"/>
        <v>50</v>
      </c>
      <c r="T2117" s="106">
        <f t="shared" si="1073"/>
        <v>69</v>
      </c>
      <c r="U2117" s="72">
        <f t="shared" si="1071"/>
        <v>72.285714285714292</v>
      </c>
    </row>
    <row r="2118" spans="1:21" ht="18" thickBot="1" x14ac:dyDescent="0.25">
      <c r="A2118" s="47" t="s">
        <v>54</v>
      </c>
      <c r="B2118" s="48" t="s">
        <v>59</v>
      </c>
      <c r="C2118" s="75" t="s">
        <v>46</v>
      </c>
      <c r="D2118" s="75" t="s">
        <v>46</v>
      </c>
      <c r="E2118" s="75" t="s">
        <v>46</v>
      </c>
      <c r="F2118" s="75" t="s">
        <v>46</v>
      </c>
      <c r="G2118" s="75">
        <f t="shared" ref="G2118:T2118" si="1074">B2081-G2086</f>
        <v>68</v>
      </c>
      <c r="H2118" s="75">
        <f t="shared" si="1074"/>
        <v>87</v>
      </c>
      <c r="I2118" s="75">
        <f t="shared" si="1074"/>
        <v>108</v>
      </c>
      <c r="J2118" s="75">
        <f t="shared" si="1074"/>
        <v>99</v>
      </c>
      <c r="K2118" s="75">
        <f t="shared" si="1074"/>
        <v>114</v>
      </c>
      <c r="L2118" s="75">
        <f t="shared" si="1074"/>
        <v>98</v>
      </c>
      <c r="M2118" s="75">
        <f t="shared" si="1074"/>
        <v>110</v>
      </c>
      <c r="N2118" s="75">
        <f t="shared" si="1074"/>
        <v>123</v>
      </c>
      <c r="O2118" s="75">
        <f t="shared" si="1074"/>
        <v>104</v>
      </c>
      <c r="P2118" s="75">
        <f t="shared" si="1074"/>
        <v>102</v>
      </c>
      <c r="Q2118" s="75">
        <f t="shared" si="1074"/>
        <v>119</v>
      </c>
      <c r="R2118" s="75">
        <f t="shared" si="1074"/>
        <v>143</v>
      </c>
      <c r="S2118" s="75">
        <f t="shared" si="1074"/>
        <v>138</v>
      </c>
      <c r="T2118" s="106">
        <f t="shared" si="1074"/>
        <v>115</v>
      </c>
      <c r="U2118" s="72">
        <f t="shared" si="1071"/>
        <v>108.69230769230769</v>
      </c>
    </row>
    <row r="2119" spans="1:21" ht="16" x14ac:dyDescent="0.2">
      <c r="A2119" s="32"/>
      <c r="B2119" s="33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</row>
    <row r="2120" spans="1:21" ht="16" x14ac:dyDescent="0.2">
      <c r="A2120" s="7" t="s">
        <v>178</v>
      </c>
      <c r="B2120" s="7"/>
      <c r="C2120" s="7"/>
      <c r="D2120" s="7"/>
      <c r="E2120" s="7"/>
      <c r="F2120" s="7"/>
      <c r="G2120" s="7"/>
      <c r="H2120" s="8"/>
      <c r="I2120" s="8"/>
      <c r="J2120" s="8"/>
      <c r="K2120" s="8"/>
      <c r="L2120" s="8"/>
      <c r="M2120" s="9"/>
    </row>
    <row r="2121" spans="1:21" ht="17" thickBot="1" x14ac:dyDescent="0.25">
      <c r="A2121" s="10"/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9"/>
    </row>
    <row r="2122" spans="1:21" ht="35" thickBot="1" x14ac:dyDescent="0.25">
      <c r="A2122" s="70" t="s">
        <v>44</v>
      </c>
      <c r="B2122" s="70" t="s">
        <v>0</v>
      </c>
      <c r="C2122" s="70" t="s">
        <v>1</v>
      </c>
      <c r="D2122" s="70" t="s">
        <v>2</v>
      </c>
      <c r="E2122" s="70" t="s">
        <v>3</v>
      </c>
      <c r="F2122" s="70" t="s">
        <v>4</v>
      </c>
      <c r="G2122" s="70" t="s">
        <v>5</v>
      </c>
      <c r="H2122" s="70" t="s">
        <v>6</v>
      </c>
      <c r="I2122" s="70" t="s">
        <v>7</v>
      </c>
      <c r="J2122" s="70" t="s">
        <v>8</v>
      </c>
      <c r="K2122" s="70" t="s">
        <v>9</v>
      </c>
      <c r="L2122" s="70" t="s">
        <v>10</v>
      </c>
      <c r="M2122" s="70" t="s">
        <v>66</v>
      </c>
      <c r="N2122" s="70" t="s">
        <v>75</v>
      </c>
      <c r="O2122" s="70" t="s">
        <v>76</v>
      </c>
      <c r="P2122" s="70" t="s">
        <v>77</v>
      </c>
      <c r="Q2122" s="70" t="s">
        <v>78</v>
      </c>
      <c r="R2122" s="70" t="s">
        <v>79</v>
      </c>
      <c r="S2122" s="70" t="s">
        <v>81</v>
      </c>
      <c r="T2122" s="70" t="s">
        <v>87</v>
      </c>
      <c r="U2122" s="70" t="s">
        <v>52</v>
      </c>
    </row>
    <row r="2123" spans="1:21" ht="18" thickBot="1" x14ac:dyDescent="0.25">
      <c r="A2123" s="78">
        <v>1</v>
      </c>
      <c r="B2123" s="93" t="s">
        <v>42</v>
      </c>
      <c r="C2123" s="45">
        <f t="shared" ref="C2123:T2134" si="1075">(B2074-C2075)/B2074</f>
        <v>-9.9236641221374045E-2</v>
      </c>
      <c r="D2123" s="45">
        <f t="shared" si="1075"/>
        <v>-7.4576271186440682E-2</v>
      </c>
      <c r="E2123" s="45">
        <f t="shared" si="1075"/>
        <v>-8.3623693379790948E-2</v>
      </c>
      <c r="F2123" s="45">
        <f t="shared" si="1075"/>
        <v>-9.4462540716612378E-2</v>
      </c>
      <c r="G2123" s="45">
        <f t="shared" si="1075"/>
        <v>-5.185185185185185E-2</v>
      </c>
      <c r="H2123" s="45">
        <f t="shared" si="1075"/>
        <v>-7.407407407407407E-2</v>
      </c>
      <c r="I2123" s="45">
        <f t="shared" si="1075"/>
        <v>-6.1643835616438353E-2</v>
      </c>
      <c r="J2123" s="45">
        <f t="shared" si="1075"/>
        <v>-6.7846607669616518E-2</v>
      </c>
      <c r="K2123" s="45">
        <f t="shared" si="1075"/>
        <v>1.3227513227513227E-2</v>
      </c>
      <c r="L2123" s="45">
        <f t="shared" si="1075"/>
        <v>-1.2722646310432569E-2</v>
      </c>
      <c r="M2123" s="45">
        <f t="shared" si="1075"/>
        <v>1.2106537530266344E-2</v>
      </c>
      <c r="N2123" s="45">
        <f t="shared" si="1075"/>
        <v>-8.5227272727272721E-2</v>
      </c>
      <c r="O2123" s="45">
        <f t="shared" si="1075"/>
        <v>1.7441860465116279E-2</v>
      </c>
      <c r="P2123" s="45">
        <f t="shared" si="1075"/>
        <v>-6.3535911602209949E-2</v>
      </c>
      <c r="Q2123" s="45">
        <f t="shared" si="1075"/>
        <v>-5.6980056980056981E-2</v>
      </c>
      <c r="R2123" s="45">
        <f t="shared" si="1075"/>
        <v>-8.0118694362017809E-2</v>
      </c>
      <c r="S2123" s="45">
        <f t="shared" si="1075"/>
        <v>4.398826979472141E-2</v>
      </c>
      <c r="T2123" s="96">
        <f>(S2074-T2075)/S2074</f>
        <v>-4.1916167664670656E-2</v>
      </c>
      <c r="U2123" s="44">
        <f t="shared" ref="U2123:U2138" si="1076">_xlfn.AGGREGATE(1,6,C2123:S2123)</f>
        <v>-4.8184465687092434E-2</v>
      </c>
    </row>
    <row r="2124" spans="1:21" ht="18" thickBot="1" x14ac:dyDescent="0.25">
      <c r="A2124" s="78">
        <v>2</v>
      </c>
      <c r="B2124" s="93" t="s">
        <v>42</v>
      </c>
      <c r="C2124" s="45">
        <f t="shared" si="1075"/>
        <v>5.3639846743295021E-2</v>
      </c>
      <c r="D2124" s="45">
        <f t="shared" si="1075"/>
        <v>3.4722222222222224E-2</v>
      </c>
      <c r="E2124" s="45">
        <f t="shared" si="1075"/>
        <v>4.1009463722397478E-2</v>
      </c>
      <c r="F2124" s="45">
        <f t="shared" si="1075"/>
        <v>0.10610932475884244</v>
      </c>
      <c r="G2124" s="45">
        <f t="shared" si="1075"/>
        <v>0.10416666666666667</v>
      </c>
      <c r="H2124" s="45">
        <f t="shared" si="1075"/>
        <v>5.6338028169014086E-2</v>
      </c>
      <c r="I2124" s="45">
        <f t="shared" si="1075"/>
        <v>7.8369905956112859E-2</v>
      </c>
      <c r="J2124" s="45">
        <f t="shared" si="1075"/>
        <v>7.7419354838709681E-2</v>
      </c>
      <c r="K2124" s="45">
        <f t="shared" si="1075"/>
        <v>3.8674033149171269E-2</v>
      </c>
      <c r="L2124" s="45">
        <f t="shared" si="1075"/>
        <v>5.6300268096514748E-2</v>
      </c>
      <c r="M2124" s="45">
        <f t="shared" si="1075"/>
        <v>9.5477386934673364E-2</v>
      </c>
      <c r="N2124" s="45">
        <f t="shared" si="1075"/>
        <v>6.8627450980392163E-2</v>
      </c>
      <c r="O2124" s="45">
        <f t="shared" si="1075"/>
        <v>7.0680628272251314E-2</v>
      </c>
      <c r="P2124" s="45">
        <f t="shared" si="1075"/>
        <v>-5.9171597633136093E-3</v>
      </c>
      <c r="Q2124" s="45">
        <f t="shared" si="1075"/>
        <v>6.4935064935064929E-2</v>
      </c>
      <c r="R2124" s="45">
        <f t="shared" si="1075"/>
        <v>5.9299191374663072E-2</v>
      </c>
      <c r="S2124" s="45">
        <f t="shared" si="1075"/>
        <v>8.2417582417582416E-2</v>
      </c>
      <c r="T2124" s="96">
        <f t="shared" si="1075"/>
        <v>5.2147239263803678E-2</v>
      </c>
      <c r="U2124" s="44">
        <f t="shared" si="1076"/>
        <v>6.3662897616132946E-2</v>
      </c>
    </row>
    <row r="2125" spans="1:21" ht="18" thickBot="1" x14ac:dyDescent="0.25">
      <c r="A2125" s="78">
        <v>3</v>
      </c>
      <c r="B2125" s="93" t="s">
        <v>42</v>
      </c>
      <c r="C2125" s="45">
        <f t="shared" si="1075"/>
        <v>4.7619047619047616E-2</v>
      </c>
      <c r="D2125" s="45">
        <f t="shared" si="1075"/>
        <v>6.4777327935222673E-2</v>
      </c>
      <c r="E2125" s="45">
        <f t="shared" si="1075"/>
        <v>8.9928057553956831E-2</v>
      </c>
      <c r="F2125" s="45">
        <f t="shared" si="1075"/>
        <v>0.10526315789473684</v>
      </c>
      <c r="G2125" s="45">
        <f t="shared" si="1075"/>
        <v>4.6762589928057555E-2</v>
      </c>
      <c r="H2125" s="45">
        <f t="shared" si="1075"/>
        <v>2.9900332225913623E-2</v>
      </c>
      <c r="I2125" s="45">
        <f t="shared" si="1075"/>
        <v>5.9701492537313432E-2</v>
      </c>
      <c r="J2125" s="45">
        <f t="shared" si="1075"/>
        <v>2.7210884353741496E-2</v>
      </c>
      <c r="K2125" s="45">
        <f t="shared" si="1075"/>
        <v>0.11188811188811189</v>
      </c>
      <c r="L2125" s="45">
        <f t="shared" si="1075"/>
        <v>6.6091954022988508E-2</v>
      </c>
      <c r="M2125" s="45">
        <f t="shared" si="1075"/>
        <v>6.25E-2</v>
      </c>
      <c r="N2125" s="45">
        <f t="shared" si="1075"/>
        <v>0.05</v>
      </c>
      <c r="O2125" s="45">
        <f t="shared" si="1075"/>
        <v>5.526315789473684E-2</v>
      </c>
      <c r="P2125" s="45">
        <f t="shared" si="1075"/>
        <v>5.9154929577464786E-2</v>
      </c>
      <c r="Q2125" s="45">
        <f t="shared" si="1075"/>
        <v>4.7058823529411764E-2</v>
      </c>
      <c r="R2125" s="45">
        <f t="shared" si="1075"/>
        <v>4.4444444444444446E-2</v>
      </c>
      <c r="S2125" s="45">
        <f t="shared" si="1075"/>
        <v>5.730659025787966E-2</v>
      </c>
      <c r="T2125" s="96">
        <f t="shared" si="1075"/>
        <v>1.7964071856287425E-2</v>
      </c>
      <c r="U2125" s="44">
        <f t="shared" si="1076"/>
        <v>6.0286523627236938E-2</v>
      </c>
    </row>
    <row r="2126" spans="1:21" ht="18" thickBot="1" x14ac:dyDescent="0.25">
      <c r="A2126" s="78">
        <v>4</v>
      </c>
      <c r="B2126" s="93" t="s">
        <v>42</v>
      </c>
      <c r="C2126" s="45">
        <f t="shared" si="1075"/>
        <v>8.5561497326203204E-2</v>
      </c>
      <c r="D2126" s="45">
        <f t="shared" si="1075"/>
        <v>7.4999999999999997E-2</v>
      </c>
      <c r="E2126" s="45">
        <f t="shared" si="1075"/>
        <v>0.13852813852813853</v>
      </c>
      <c r="F2126" s="45">
        <f t="shared" si="1075"/>
        <v>3.5573122529644272E-2</v>
      </c>
      <c r="G2126" s="45">
        <f t="shared" si="1075"/>
        <v>3.6764705882352942E-2</v>
      </c>
      <c r="H2126" s="45">
        <f t="shared" si="1075"/>
        <v>4.9056603773584909E-2</v>
      </c>
      <c r="I2126" s="45">
        <f t="shared" si="1075"/>
        <v>9.9315068493150679E-2</v>
      </c>
      <c r="J2126" s="45">
        <f t="shared" si="1075"/>
        <v>3.1746031746031744E-2</v>
      </c>
      <c r="K2126" s="45">
        <f t="shared" si="1075"/>
        <v>6.2937062937062943E-2</v>
      </c>
      <c r="L2126" s="45">
        <f t="shared" si="1075"/>
        <v>9.055118110236221E-2</v>
      </c>
      <c r="M2126" s="45">
        <f t="shared" si="1075"/>
        <v>8.3076923076923076E-2</v>
      </c>
      <c r="N2126" s="45">
        <f t="shared" si="1075"/>
        <v>6.363636363636363E-2</v>
      </c>
      <c r="O2126" s="45">
        <f t="shared" si="1075"/>
        <v>1.7543859649122806E-2</v>
      </c>
      <c r="P2126" s="45">
        <f t="shared" si="1075"/>
        <v>4.7353760445682451E-2</v>
      </c>
      <c r="Q2126" s="45">
        <f t="shared" si="1075"/>
        <v>4.1916167664670656E-2</v>
      </c>
      <c r="R2126" s="45">
        <f t="shared" si="1075"/>
        <v>4.3209876543209874E-2</v>
      </c>
      <c r="S2126" s="45">
        <f t="shared" si="1075"/>
        <v>7.8488372093023256E-2</v>
      </c>
      <c r="T2126" s="96">
        <f t="shared" si="1075"/>
        <v>5.4711246200607903E-2</v>
      </c>
      <c r="U2126" s="44">
        <f t="shared" si="1076"/>
        <v>6.3544631495736872E-2</v>
      </c>
    </row>
    <row r="2127" spans="1:21" ht="18" thickBot="1" x14ac:dyDescent="0.25">
      <c r="A2127" s="78">
        <v>5</v>
      </c>
      <c r="B2127" s="93" t="s">
        <v>42</v>
      </c>
      <c r="C2127" s="45">
        <f t="shared" si="1075"/>
        <v>7.4257425742574254E-2</v>
      </c>
      <c r="D2127" s="45">
        <f t="shared" si="1075"/>
        <v>2.9239766081871343E-2</v>
      </c>
      <c r="E2127" s="45">
        <f t="shared" si="1075"/>
        <v>4.3243243243243246E-2</v>
      </c>
      <c r="F2127" s="45">
        <f t="shared" si="1075"/>
        <v>6.030150753768844E-2</v>
      </c>
      <c r="G2127" s="45">
        <f t="shared" si="1075"/>
        <v>8.6065573770491802E-2</v>
      </c>
      <c r="H2127" s="45">
        <f t="shared" si="1075"/>
        <v>6.4885496183206104E-2</v>
      </c>
      <c r="I2127" s="45">
        <f t="shared" si="1075"/>
        <v>5.1587301587301584E-2</v>
      </c>
      <c r="J2127" s="45">
        <f t="shared" si="1075"/>
        <v>2.2813688212927757E-2</v>
      </c>
      <c r="K2127" s="45">
        <f t="shared" si="1075"/>
        <v>2.4590163934426229E-2</v>
      </c>
      <c r="L2127" s="45">
        <f t="shared" si="1075"/>
        <v>8.2089552238805971E-2</v>
      </c>
      <c r="M2127" s="45">
        <f t="shared" si="1075"/>
        <v>4.3290043290043288E-2</v>
      </c>
      <c r="N2127" s="45">
        <f t="shared" si="1075"/>
        <v>5.3691275167785234E-2</v>
      </c>
      <c r="O2127" s="45">
        <f t="shared" si="1075"/>
        <v>4.5307443365695796E-2</v>
      </c>
      <c r="P2127" s="45">
        <f t="shared" si="1075"/>
        <v>7.1428571428571425E-2</v>
      </c>
      <c r="Q2127" s="45">
        <f t="shared" si="1075"/>
        <v>1.1695906432748537E-2</v>
      </c>
      <c r="R2127" s="45">
        <f t="shared" si="1075"/>
        <v>0.05</v>
      </c>
      <c r="S2127" s="45">
        <f t="shared" si="1075"/>
        <v>7.0967741935483872E-2</v>
      </c>
      <c r="T2127" s="96">
        <f t="shared" si="1075"/>
        <v>3.1545741324921135E-3</v>
      </c>
      <c r="U2127" s="44">
        <f t="shared" si="1076"/>
        <v>5.2085570597227349E-2</v>
      </c>
    </row>
    <row r="2128" spans="1:21" ht="18" thickBot="1" x14ac:dyDescent="0.25">
      <c r="A2128" s="78">
        <v>6</v>
      </c>
      <c r="B2128" s="93" t="s">
        <v>42</v>
      </c>
      <c r="C2128" s="45">
        <f t="shared" si="1075"/>
        <v>-0.56874999999999998</v>
      </c>
      <c r="D2128" s="45">
        <f t="shared" si="1075"/>
        <v>-0.34224598930481281</v>
      </c>
      <c r="E2128" s="45">
        <f t="shared" si="1075"/>
        <v>-0.5662650602409639</v>
      </c>
      <c r="F2128" s="45">
        <f t="shared" si="1075"/>
        <v>-0.5536723163841808</v>
      </c>
      <c r="G2128" s="45">
        <f t="shared" si="1075"/>
        <v>-0.44919786096256686</v>
      </c>
      <c r="H2128" s="45">
        <f t="shared" si="1075"/>
        <v>-0.3273542600896861</v>
      </c>
      <c r="I2128" s="45">
        <f t="shared" si="1075"/>
        <v>-0.27346938775510204</v>
      </c>
      <c r="J2128" s="45">
        <f t="shared" si="1075"/>
        <v>-0.27615062761506276</v>
      </c>
      <c r="K2128" s="45">
        <f t="shared" si="1075"/>
        <v>-0.36186770428015563</v>
      </c>
      <c r="L2128" s="45">
        <f t="shared" si="1075"/>
        <v>-0.35294117647058826</v>
      </c>
      <c r="M2128" s="45">
        <f t="shared" si="1075"/>
        <v>-0.3902439024390244</v>
      </c>
      <c r="N2128" s="45">
        <f t="shared" si="1075"/>
        <v>-0.45248868778280543</v>
      </c>
      <c r="O2128" s="45">
        <f t="shared" si="1075"/>
        <v>-0.33333333333333331</v>
      </c>
      <c r="P2128" s="45">
        <f t="shared" si="1075"/>
        <v>-0.23050847457627119</v>
      </c>
      <c r="Q2128" s="45">
        <f t="shared" si="1075"/>
        <v>-0.11858974358974358</v>
      </c>
      <c r="R2128" s="45">
        <f t="shared" si="1075"/>
        <v>-0.25147928994082841</v>
      </c>
      <c r="S2128" s="45">
        <f t="shared" si="1075"/>
        <v>-0.26644736842105265</v>
      </c>
      <c r="T2128" s="96">
        <f t="shared" si="1075"/>
        <v>-0.24652777777777779</v>
      </c>
      <c r="U2128" s="44">
        <f t="shared" si="1076"/>
        <v>-0.35970618724624581</v>
      </c>
    </row>
    <row r="2129" spans="1:21" ht="18" thickBot="1" x14ac:dyDescent="0.25">
      <c r="A2129" s="78">
        <v>7</v>
      </c>
      <c r="B2129" s="93" t="s">
        <v>42</v>
      </c>
      <c r="C2129" s="45">
        <f t="shared" si="1075"/>
        <v>0.10204081632653061</v>
      </c>
      <c r="D2129" s="45">
        <f t="shared" si="1075"/>
        <v>5.9760956175298807E-2</v>
      </c>
      <c r="E2129" s="45">
        <f t="shared" si="1075"/>
        <v>0.13545816733067728</v>
      </c>
      <c r="F2129" s="45">
        <f t="shared" si="1075"/>
        <v>3.0769230769230771E-2</v>
      </c>
      <c r="G2129" s="45">
        <f t="shared" si="1075"/>
        <v>3.272727272727273E-2</v>
      </c>
      <c r="H2129" s="45">
        <f t="shared" si="1075"/>
        <v>1.8450184501845018E-2</v>
      </c>
      <c r="I2129" s="45">
        <f t="shared" si="1075"/>
        <v>7.0945945945945943E-2</v>
      </c>
      <c r="J2129" s="45">
        <f t="shared" si="1075"/>
        <v>5.7692307692307696E-2</v>
      </c>
      <c r="K2129" s="45">
        <f t="shared" si="1075"/>
        <v>4.2622950819672129E-2</v>
      </c>
      <c r="L2129" s="45">
        <f t="shared" si="1075"/>
        <v>6.5714285714285711E-2</v>
      </c>
      <c r="M2129" s="45">
        <f t="shared" si="1075"/>
        <v>6.2111801242236024E-2</v>
      </c>
      <c r="N2129" s="45">
        <f t="shared" si="1075"/>
        <v>4.0935672514619881E-2</v>
      </c>
      <c r="O2129" s="45">
        <f t="shared" si="1075"/>
        <v>7.476635514018691E-2</v>
      </c>
      <c r="P2129" s="45">
        <f t="shared" si="1075"/>
        <v>5.0531914893617018E-2</v>
      </c>
      <c r="Q2129" s="45">
        <f t="shared" si="1075"/>
        <v>6.0606060606060608E-2</v>
      </c>
      <c r="R2129" s="45">
        <f t="shared" si="1075"/>
        <v>3.7249283667621778E-2</v>
      </c>
      <c r="S2129" s="45">
        <f t="shared" si="1075"/>
        <v>4.2553191489361701E-2</v>
      </c>
      <c r="T2129" s="96">
        <f t="shared" si="1075"/>
        <v>4.9350649350649353E-2</v>
      </c>
      <c r="U2129" s="44">
        <f t="shared" si="1076"/>
        <v>5.7937435150398273E-2</v>
      </c>
    </row>
    <row r="2130" spans="1:21" ht="18" thickBot="1" x14ac:dyDescent="0.25">
      <c r="A2130" s="78">
        <v>8</v>
      </c>
      <c r="B2130" s="93" t="s">
        <v>42</v>
      </c>
      <c r="C2130" s="45">
        <f t="shared" si="1075"/>
        <v>0.12949640287769784</v>
      </c>
      <c r="D2130" s="45">
        <f t="shared" si="1075"/>
        <v>0.10795454545454546</v>
      </c>
      <c r="E2130" s="45">
        <f t="shared" si="1075"/>
        <v>0.1228813559322034</v>
      </c>
      <c r="F2130" s="45">
        <f t="shared" si="1075"/>
        <v>5.5299539170506916E-2</v>
      </c>
      <c r="G2130" s="45">
        <f t="shared" si="1075"/>
        <v>8.7301587301587297E-2</v>
      </c>
      <c r="H2130" s="45">
        <f t="shared" si="1075"/>
        <v>4.1353383458646614E-2</v>
      </c>
      <c r="I2130" s="45">
        <f t="shared" si="1075"/>
        <v>3.7593984962406013E-2</v>
      </c>
      <c r="J2130" s="45">
        <f t="shared" si="1075"/>
        <v>0.10545454545454545</v>
      </c>
      <c r="K2130" s="45">
        <f t="shared" si="1075"/>
        <v>5.4421768707482991E-2</v>
      </c>
      <c r="L2130" s="45">
        <f t="shared" si="1075"/>
        <v>5.8219178082191778E-2</v>
      </c>
      <c r="M2130" s="45">
        <f t="shared" si="1075"/>
        <v>4.5871559633027525E-2</v>
      </c>
      <c r="N2130" s="45">
        <f t="shared" si="1075"/>
        <v>6.2913907284768214E-2</v>
      </c>
      <c r="O2130" s="45">
        <f t="shared" si="1075"/>
        <v>3.6585365853658534E-2</v>
      </c>
      <c r="P2130" s="45">
        <f t="shared" si="1075"/>
        <v>8.0808080808080815E-2</v>
      </c>
      <c r="Q2130" s="45">
        <f t="shared" si="1075"/>
        <v>3.9215686274509803E-2</v>
      </c>
      <c r="R2130" s="45">
        <f t="shared" si="1075"/>
        <v>5.865102639296188E-2</v>
      </c>
      <c r="S2130" s="45">
        <f t="shared" si="1075"/>
        <v>7.7380952380952384E-2</v>
      </c>
      <c r="T2130" s="96">
        <f t="shared" si="1075"/>
        <v>4.6913580246913583E-2</v>
      </c>
      <c r="U2130" s="44">
        <f t="shared" si="1076"/>
        <v>7.0670757060574865E-2</v>
      </c>
    </row>
    <row r="2131" spans="1:21" ht="18" thickBot="1" x14ac:dyDescent="0.25">
      <c r="A2131" s="78">
        <v>9</v>
      </c>
      <c r="B2131" s="93" t="s">
        <v>42</v>
      </c>
      <c r="C2131" s="45">
        <f t="shared" si="1075"/>
        <v>0.22222222222222221</v>
      </c>
      <c r="D2131" s="45">
        <f t="shared" si="1075"/>
        <v>0.27272727272727271</v>
      </c>
      <c r="E2131" s="45">
        <f t="shared" si="1075"/>
        <v>0.22292993630573249</v>
      </c>
      <c r="F2131" s="45">
        <f t="shared" si="1075"/>
        <v>0.19323671497584541</v>
      </c>
      <c r="G2131" s="45">
        <f t="shared" si="1075"/>
        <v>0.20487804878048779</v>
      </c>
      <c r="H2131" s="45">
        <f t="shared" si="1075"/>
        <v>0.2608695652173913</v>
      </c>
      <c r="I2131" s="45">
        <f t="shared" si="1075"/>
        <v>0.20392156862745098</v>
      </c>
      <c r="J2131" s="45">
        <f t="shared" si="1075"/>
        <v>0.2421875</v>
      </c>
      <c r="K2131" s="45">
        <f t="shared" si="1075"/>
        <v>0.27235772357723576</v>
      </c>
      <c r="L2131" s="45">
        <f t="shared" si="1075"/>
        <v>0.19424460431654678</v>
      </c>
      <c r="M2131" s="45">
        <f t="shared" si="1075"/>
        <v>0.17454545454545456</v>
      </c>
      <c r="N2131" s="45">
        <f t="shared" si="1075"/>
        <v>0.1891025641025641</v>
      </c>
      <c r="O2131" s="45">
        <f t="shared" si="1075"/>
        <v>0.28975265017667845</v>
      </c>
      <c r="P2131" s="45">
        <f t="shared" si="1075"/>
        <v>0.30379746835443039</v>
      </c>
      <c r="Q2131" s="45">
        <f t="shared" si="1075"/>
        <v>0.23076923076923078</v>
      </c>
      <c r="R2131" s="45">
        <f t="shared" si="1075"/>
        <v>0.23615160349854228</v>
      </c>
      <c r="S2131" s="45">
        <f t="shared" si="1075"/>
        <v>0.3364485981308411</v>
      </c>
      <c r="T2131" s="96">
        <f t="shared" si="1075"/>
        <v>0.22258064516129034</v>
      </c>
      <c r="U2131" s="44">
        <f t="shared" si="1076"/>
        <v>0.23824368978399568</v>
      </c>
    </row>
    <row r="2132" spans="1:21" ht="18" thickBot="1" x14ac:dyDescent="0.25">
      <c r="A2132" s="78">
        <v>10</v>
      </c>
      <c r="B2132" s="93" t="s">
        <v>42</v>
      </c>
      <c r="C2132" s="45">
        <f t="shared" si="1075"/>
        <v>3.4883720930232558E-2</v>
      </c>
      <c r="D2132" s="45">
        <f t="shared" si="1075"/>
        <v>-1.4285714285714285E-2</v>
      </c>
      <c r="E2132" s="45">
        <f t="shared" si="1075"/>
        <v>1.1363636363636364E-2</v>
      </c>
      <c r="F2132" s="45">
        <f t="shared" si="1075"/>
        <v>0.13934426229508196</v>
      </c>
      <c r="G2132" s="45">
        <f t="shared" si="1075"/>
        <v>0.12574850299401197</v>
      </c>
      <c r="H2132" s="45">
        <f t="shared" si="1075"/>
        <v>0.15950920245398773</v>
      </c>
      <c r="I2132" s="45">
        <f t="shared" si="1075"/>
        <v>0.12352941176470589</v>
      </c>
      <c r="J2132" s="45">
        <f t="shared" si="1075"/>
        <v>5.4187192118226604E-2</v>
      </c>
      <c r="K2132" s="45">
        <f t="shared" si="1075"/>
        <v>7.7319587628865982E-2</v>
      </c>
      <c r="L2132" s="45">
        <f t="shared" si="1075"/>
        <v>6.1452513966480445E-2</v>
      </c>
      <c r="M2132" s="45">
        <f t="shared" si="1075"/>
        <v>3.125E-2</v>
      </c>
      <c r="N2132" s="45">
        <f t="shared" si="1075"/>
        <v>2.643171806167401E-2</v>
      </c>
      <c r="O2132" s="45">
        <f t="shared" si="1075"/>
        <v>7.1146245059288543E-2</v>
      </c>
      <c r="P2132" s="45">
        <f t="shared" si="1075"/>
        <v>9.950248756218906E-2</v>
      </c>
      <c r="Q2132" s="45">
        <f t="shared" si="1075"/>
        <v>4.5454545454545452E-3</v>
      </c>
      <c r="R2132" s="45">
        <f t="shared" si="1075"/>
        <v>9.5238095238095233E-2</v>
      </c>
      <c r="S2132" s="45">
        <f t="shared" si="1075"/>
        <v>8.7786259541984726E-2</v>
      </c>
      <c r="T2132" s="96">
        <f t="shared" si="1075"/>
        <v>3.2863849765258218E-2</v>
      </c>
      <c r="U2132" s="44">
        <f t="shared" si="1076"/>
        <v>6.9938386837541278E-2</v>
      </c>
    </row>
    <row r="2133" spans="1:21" ht="18" thickBot="1" x14ac:dyDescent="0.25">
      <c r="A2133" s="78">
        <v>11</v>
      </c>
      <c r="B2133" s="93" t="s">
        <v>42</v>
      </c>
      <c r="C2133" s="45">
        <f t="shared" si="1075"/>
        <v>0.22448979591836735</v>
      </c>
      <c r="D2133" s="45">
        <f t="shared" si="1075"/>
        <v>8.4337349397590355E-2</v>
      </c>
      <c r="E2133" s="45">
        <f t="shared" si="1075"/>
        <v>7.0422535211267609E-2</v>
      </c>
      <c r="F2133" s="45">
        <f t="shared" si="1075"/>
        <v>-1.1494252873563218E-2</v>
      </c>
      <c r="G2133" s="45">
        <f t="shared" si="1075"/>
        <v>8.5714285714285715E-2</v>
      </c>
      <c r="H2133" s="45">
        <f t="shared" si="1075"/>
        <v>6.8493150684931503E-2</v>
      </c>
      <c r="I2133" s="45">
        <f t="shared" si="1075"/>
        <v>0.12408759124087591</v>
      </c>
      <c r="J2133" s="45">
        <f t="shared" si="1075"/>
        <v>3.3557046979865772E-2</v>
      </c>
      <c r="K2133" s="45">
        <f t="shared" si="1075"/>
        <v>2.0833333333333332E-2</v>
      </c>
      <c r="L2133" s="45">
        <f t="shared" si="1075"/>
        <v>0.11731843575418995</v>
      </c>
      <c r="M2133" s="45">
        <f t="shared" si="1075"/>
        <v>8.3333333333333329E-2</v>
      </c>
      <c r="N2133" s="45">
        <f t="shared" si="1075"/>
        <v>4.6082949308755762E-2</v>
      </c>
      <c r="O2133" s="45">
        <f t="shared" si="1075"/>
        <v>4.9773755656108594E-2</v>
      </c>
      <c r="P2133" s="45">
        <f t="shared" si="1075"/>
        <v>6.8085106382978725E-2</v>
      </c>
      <c r="Q2133" s="45">
        <f t="shared" si="1075"/>
        <v>4.9723756906077346E-2</v>
      </c>
      <c r="R2133" s="45">
        <f t="shared" si="1075"/>
        <v>6.8493150684931503E-2</v>
      </c>
      <c r="S2133" s="45">
        <f t="shared" si="1075"/>
        <v>3.1578947368421054E-2</v>
      </c>
      <c r="T2133" s="96">
        <f t="shared" si="1075"/>
        <v>0.18828451882845187</v>
      </c>
      <c r="U2133" s="44">
        <f t="shared" si="1076"/>
        <v>7.1460604176573586E-2</v>
      </c>
    </row>
    <row r="2134" spans="1:21" ht="18" thickBot="1" x14ac:dyDescent="0.25">
      <c r="A2134" s="78">
        <v>12</v>
      </c>
      <c r="B2134" s="93" t="s">
        <v>42</v>
      </c>
      <c r="C2134" s="45">
        <f t="shared" si="1075"/>
        <v>9.5238095238095233E-2</v>
      </c>
      <c r="D2134" s="45">
        <f t="shared" si="1075"/>
        <v>-0.21052631578947367</v>
      </c>
      <c r="E2134" s="45">
        <f t="shared" si="1075"/>
        <v>0.13157894736842105</v>
      </c>
      <c r="F2134" s="45">
        <f t="shared" si="1075"/>
        <v>7.575757575757576E-2</v>
      </c>
      <c r="G2134" s="45">
        <f t="shared" si="1075"/>
        <v>0.19318181818181818</v>
      </c>
      <c r="H2134" s="45">
        <f t="shared" si="1075"/>
        <v>7.2916666666666671E-2</v>
      </c>
      <c r="I2134" s="45">
        <f t="shared" si="1075"/>
        <v>5.8823529411764705E-2</v>
      </c>
      <c r="J2134" s="45">
        <f t="shared" si="1075"/>
        <v>1.6666666666666666E-2</v>
      </c>
      <c r="K2134" s="45">
        <f t="shared" si="1075"/>
        <v>4.1666666666666664E-2</v>
      </c>
      <c r="L2134" s="45">
        <f t="shared" si="1075"/>
        <v>0.10638297872340426</v>
      </c>
      <c r="M2134" s="45">
        <f t="shared" si="1075"/>
        <v>1.2658227848101266E-2</v>
      </c>
      <c r="N2134" s="45">
        <f t="shared" si="1075"/>
        <v>1.2987012987012988E-2</v>
      </c>
      <c r="O2134" s="45">
        <f t="shared" si="1075"/>
        <v>8.2125603864734303E-2</v>
      </c>
      <c r="P2134" s="45">
        <f t="shared" si="1075"/>
        <v>9.5238095238095233E-2</v>
      </c>
      <c r="Q2134" s="45">
        <f t="shared" si="1075"/>
        <v>5.0228310502283102E-2</v>
      </c>
      <c r="R2134" s="45">
        <f t="shared" si="1075"/>
        <v>7.5581395348837205E-2</v>
      </c>
      <c r="S2134" s="45">
        <f t="shared" si="1075"/>
        <v>6.8627450980392163E-2</v>
      </c>
      <c r="T2134" s="96">
        <f t="shared" si="1075"/>
        <v>1.0869565217391304E-2</v>
      </c>
      <c r="U2134" s="44">
        <f t="shared" si="1076"/>
        <v>5.7596042685944815E-2</v>
      </c>
    </row>
    <row r="2135" spans="1:21" ht="18" thickBot="1" x14ac:dyDescent="0.25">
      <c r="A2135" s="47" t="s">
        <v>47</v>
      </c>
      <c r="B2135" s="48" t="s">
        <v>57</v>
      </c>
      <c r="C2135" s="75" t="s">
        <v>46</v>
      </c>
      <c r="D2135" s="75" t="s">
        <v>46</v>
      </c>
      <c r="E2135" s="75" t="s">
        <v>46</v>
      </c>
      <c r="F2135" s="96">
        <f t="shared" ref="F2135:T2135" si="1077">(B2075-F2079)/B2075</f>
        <v>0.28352490421455939</v>
      </c>
      <c r="G2135" s="96">
        <f t="shared" si="1077"/>
        <v>0.22569444444444445</v>
      </c>
      <c r="H2135" s="96">
        <f t="shared" si="1077"/>
        <v>0.22712933753943218</v>
      </c>
      <c r="I2135" s="96">
        <f t="shared" si="1077"/>
        <v>0.23151125401929259</v>
      </c>
      <c r="J2135" s="96">
        <f t="shared" si="1077"/>
        <v>0.23511904761904762</v>
      </c>
      <c r="K2135" s="96">
        <f t="shared" si="1077"/>
        <v>0.1619718309859155</v>
      </c>
      <c r="L2135" s="96">
        <f t="shared" si="1077"/>
        <v>0.22884012539184953</v>
      </c>
      <c r="M2135" s="96">
        <f t="shared" si="1077"/>
        <v>0.2870967741935484</v>
      </c>
      <c r="N2135" s="96">
        <f t="shared" si="1077"/>
        <v>0.22099447513812154</v>
      </c>
      <c r="O2135" s="96">
        <f t="shared" si="1077"/>
        <v>0.20911528150134048</v>
      </c>
      <c r="P2135" s="96">
        <f t="shared" si="1077"/>
        <v>0.21608040201005024</v>
      </c>
      <c r="Q2135" s="96">
        <f t="shared" si="1077"/>
        <v>0.17156862745098039</v>
      </c>
      <c r="R2135" s="96">
        <f t="shared" si="1077"/>
        <v>0.20418848167539266</v>
      </c>
      <c r="S2135" s="96">
        <f t="shared" si="1077"/>
        <v>0.14792899408284024</v>
      </c>
      <c r="T2135" s="96">
        <f t="shared" si="1077"/>
        <v>0.17922077922077922</v>
      </c>
      <c r="U2135" s="44">
        <f t="shared" si="1076"/>
        <v>0.21791171287620112</v>
      </c>
    </row>
    <row r="2136" spans="1:21" ht="35" thickBot="1" x14ac:dyDescent="0.25">
      <c r="A2136" s="47" t="s">
        <v>48</v>
      </c>
      <c r="B2136" s="48"/>
      <c r="C2136" s="49"/>
      <c r="D2136" s="49"/>
      <c r="E2136" s="49"/>
      <c r="F2136" s="49"/>
      <c r="G2136" s="49"/>
      <c r="H2136" s="49"/>
      <c r="I2136" s="49"/>
      <c r="J2136" s="49">
        <f t="shared" ref="J2136:T2136" si="1078">AVERAGE(F2135:J2135)</f>
        <v>0.24059579756735525</v>
      </c>
      <c r="K2136" s="49">
        <f t="shared" si="1078"/>
        <v>0.21628518292162649</v>
      </c>
      <c r="L2136" s="49">
        <f t="shared" si="1078"/>
        <v>0.21691431911110751</v>
      </c>
      <c r="M2136" s="49">
        <f t="shared" si="1078"/>
        <v>0.22890780644193071</v>
      </c>
      <c r="N2136" s="49">
        <f t="shared" si="1078"/>
        <v>0.22680445066569649</v>
      </c>
      <c r="O2136" s="49">
        <f t="shared" si="1078"/>
        <v>0.22160369744215508</v>
      </c>
      <c r="P2136" s="49">
        <f t="shared" si="1078"/>
        <v>0.23242541164698202</v>
      </c>
      <c r="Q2136" s="49">
        <f t="shared" si="1078"/>
        <v>0.22097111205880821</v>
      </c>
      <c r="R2136" s="49">
        <f t="shared" si="1078"/>
        <v>0.20438945355517707</v>
      </c>
      <c r="S2136" s="49">
        <f t="shared" si="1078"/>
        <v>0.18977635734412079</v>
      </c>
      <c r="T2136" s="96">
        <f t="shared" si="1078"/>
        <v>0.18379745688800858</v>
      </c>
      <c r="U2136" s="44">
        <f t="shared" si="1076"/>
        <v>0.21986735887549594</v>
      </c>
    </row>
    <row r="2137" spans="1:21" ht="18" thickBot="1" x14ac:dyDescent="0.25">
      <c r="A2137" s="47" t="s">
        <v>54</v>
      </c>
      <c r="B2137" s="48" t="s">
        <v>57</v>
      </c>
      <c r="C2137" s="75" t="s">
        <v>46</v>
      </c>
      <c r="D2137" s="75" t="s">
        <v>46</v>
      </c>
      <c r="E2137" s="75" t="s">
        <v>46</v>
      </c>
      <c r="F2137" s="75" t="s">
        <v>46</v>
      </c>
      <c r="G2137" s="107">
        <f t="shared" ref="G2137:T2137" si="1079">(B2081-G2086)/B2081</f>
        <v>0.48920863309352519</v>
      </c>
      <c r="H2137" s="107">
        <f t="shared" si="1079"/>
        <v>0.49431818181818182</v>
      </c>
      <c r="I2137" s="107">
        <f t="shared" si="1079"/>
        <v>0.4576271186440678</v>
      </c>
      <c r="J2137" s="107">
        <f t="shared" si="1079"/>
        <v>0.45622119815668205</v>
      </c>
      <c r="K2137" s="107">
        <f t="shared" si="1079"/>
        <v>0.45238095238095238</v>
      </c>
      <c r="L2137" s="107">
        <f t="shared" si="1079"/>
        <v>0.36842105263157893</v>
      </c>
      <c r="M2137" s="107">
        <f t="shared" si="1079"/>
        <v>0.41353383458646614</v>
      </c>
      <c r="N2137" s="107">
        <f t="shared" si="1079"/>
        <v>0.44727272727272727</v>
      </c>
      <c r="O2137" s="107">
        <f t="shared" si="1079"/>
        <v>0.35374149659863946</v>
      </c>
      <c r="P2137" s="107">
        <f t="shared" si="1079"/>
        <v>0.34931506849315069</v>
      </c>
      <c r="Q2137" s="107">
        <f t="shared" si="1079"/>
        <v>0.36391437308868502</v>
      </c>
      <c r="R2137" s="107">
        <f t="shared" si="1079"/>
        <v>0.47350993377483441</v>
      </c>
      <c r="S2137" s="107">
        <f t="shared" si="1079"/>
        <v>0.42073170731707316</v>
      </c>
      <c r="T2137" s="107">
        <f t="shared" si="1079"/>
        <v>0.38720538720538722</v>
      </c>
      <c r="U2137" s="44">
        <f t="shared" si="1076"/>
        <v>0.42616894445050496</v>
      </c>
    </row>
    <row r="2138" spans="1:21" ht="35" thickBot="1" x14ac:dyDescent="0.25">
      <c r="A2138" s="51" t="s">
        <v>50</v>
      </c>
      <c r="B2138" s="52"/>
      <c r="C2138" s="52"/>
      <c r="D2138" s="52"/>
      <c r="E2138" s="52"/>
      <c r="F2138" s="52"/>
      <c r="G2138" s="52"/>
      <c r="H2138" s="52"/>
      <c r="I2138" s="52"/>
      <c r="J2138" s="49"/>
      <c r="K2138" s="49">
        <f t="shared" ref="K2138:T2138" si="1080">AVERAGE(G2137:K2137)</f>
        <v>0.46995121681868185</v>
      </c>
      <c r="L2138" s="49">
        <f t="shared" si="1080"/>
        <v>0.44579370072629254</v>
      </c>
      <c r="M2138" s="49">
        <f t="shared" si="1080"/>
        <v>0.4296368312799495</v>
      </c>
      <c r="N2138" s="49">
        <f t="shared" si="1080"/>
        <v>0.42756595300568134</v>
      </c>
      <c r="O2138" s="49">
        <f t="shared" si="1080"/>
        <v>0.40707001269407284</v>
      </c>
      <c r="P2138" s="49">
        <f t="shared" si="1080"/>
        <v>0.38645683591651248</v>
      </c>
      <c r="Q2138" s="49">
        <f t="shared" si="1080"/>
        <v>0.3855555000079337</v>
      </c>
      <c r="R2138" s="49">
        <f t="shared" si="1080"/>
        <v>0.3975507198456073</v>
      </c>
      <c r="S2138" s="49">
        <f t="shared" si="1080"/>
        <v>0.3922425158544765</v>
      </c>
      <c r="T2138" s="96">
        <f t="shared" si="1080"/>
        <v>0.39893529397582606</v>
      </c>
      <c r="U2138" s="44">
        <f t="shared" si="1076"/>
        <v>0.41575814290546753</v>
      </c>
    </row>
    <row r="2140" spans="1:21" ht="16" x14ac:dyDescent="0.2">
      <c r="A2140" s="140" t="s">
        <v>179</v>
      </c>
      <c r="B2140" s="141"/>
      <c r="C2140" s="141"/>
      <c r="D2140" s="141"/>
      <c r="E2140" s="141"/>
      <c r="F2140" s="141"/>
      <c r="G2140" s="141"/>
      <c r="H2140" s="141"/>
      <c r="I2140" s="141"/>
      <c r="J2140" s="141"/>
      <c r="K2140" s="141"/>
      <c r="L2140" s="141"/>
      <c r="M2140" s="142"/>
    </row>
    <row r="2141" spans="1:21" ht="17" thickBot="1" x14ac:dyDescent="0.25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</row>
    <row r="2142" spans="1:21" ht="18" thickBot="1" x14ac:dyDescent="0.25">
      <c r="A2142" s="54"/>
      <c r="B2142" s="54" t="s">
        <v>0</v>
      </c>
      <c r="C2142" s="54" t="s">
        <v>1</v>
      </c>
      <c r="D2142" s="54" t="s">
        <v>2</v>
      </c>
      <c r="E2142" s="54" t="s">
        <v>3</v>
      </c>
      <c r="F2142" s="54" t="s">
        <v>4</v>
      </c>
      <c r="G2142" s="54" t="s">
        <v>5</v>
      </c>
      <c r="H2142" s="54" t="s">
        <v>6</v>
      </c>
      <c r="I2142" s="54" t="s">
        <v>7</v>
      </c>
      <c r="J2142" s="54" t="s">
        <v>8</v>
      </c>
      <c r="K2142" s="54" t="s">
        <v>9</v>
      </c>
      <c r="L2142" s="54" t="s">
        <v>10</v>
      </c>
      <c r="M2142" s="54" t="s">
        <v>66</v>
      </c>
      <c r="N2142" s="54" t="s">
        <v>75</v>
      </c>
      <c r="O2142" s="54" t="s">
        <v>76</v>
      </c>
      <c r="P2142" s="54" t="s">
        <v>77</v>
      </c>
      <c r="Q2142" s="54" t="s">
        <v>78</v>
      </c>
      <c r="R2142" s="54" t="s">
        <v>79</v>
      </c>
      <c r="S2142" s="54" t="s">
        <v>81</v>
      </c>
      <c r="T2142" s="54" t="s">
        <v>87</v>
      </c>
    </row>
    <row r="2143" spans="1:21" ht="18" thickBot="1" x14ac:dyDescent="0.25">
      <c r="A2143" s="38" t="s">
        <v>11</v>
      </c>
      <c r="B2143" s="123">
        <v>61</v>
      </c>
      <c r="C2143" s="123">
        <v>38</v>
      </c>
      <c r="D2143" s="123">
        <v>76</v>
      </c>
      <c r="E2143" s="123">
        <v>38</v>
      </c>
      <c r="F2143" s="156">
        <v>62</v>
      </c>
      <c r="G2143" s="156">
        <v>87</v>
      </c>
      <c r="H2143" s="156">
        <v>86</v>
      </c>
      <c r="I2143" s="156">
        <v>103</v>
      </c>
      <c r="J2143" s="156">
        <v>117</v>
      </c>
      <c r="K2143" s="156">
        <v>135</v>
      </c>
      <c r="L2143" s="156">
        <v>141</v>
      </c>
      <c r="M2143" s="156">
        <v>133</v>
      </c>
      <c r="N2143" s="156">
        <v>161</v>
      </c>
      <c r="O2143" s="156">
        <v>138</v>
      </c>
      <c r="P2143" s="156">
        <v>169</v>
      </c>
      <c r="Q2143" s="156">
        <v>150</v>
      </c>
      <c r="R2143" s="156">
        <v>163</v>
      </c>
      <c r="S2143" s="156">
        <v>153</v>
      </c>
      <c r="T2143" s="185">
        <v>119</v>
      </c>
    </row>
    <row r="2144" spans="1:21" ht="17" thickBot="1" x14ac:dyDescent="0.25">
      <c r="A2144" s="38">
        <v>1</v>
      </c>
      <c r="B2144" s="123">
        <v>61</v>
      </c>
      <c r="C2144" s="123">
        <v>58</v>
      </c>
      <c r="D2144" s="123">
        <v>79</v>
      </c>
      <c r="E2144" s="123">
        <v>73</v>
      </c>
      <c r="F2144" s="156">
        <v>76</v>
      </c>
      <c r="G2144" s="156">
        <v>64</v>
      </c>
      <c r="H2144" s="156">
        <v>83</v>
      </c>
      <c r="I2144" s="156">
        <v>86</v>
      </c>
      <c r="J2144" s="156">
        <v>105</v>
      </c>
      <c r="K2144" s="156">
        <v>106</v>
      </c>
      <c r="L2144" s="156">
        <v>126</v>
      </c>
      <c r="M2144" s="156">
        <v>141</v>
      </c>
      <c r="N2144" s="187">
        <v>143</v>
      </c>
      <c r="O2144" s="187">
        <v>170</v>
      </c>
      <c r="P2144" s="187">
        <v>137</v>
      </c>
      <c r="Q2144" s="187">
        <v>170</v>
      </c>
      <c r="R2144" s="187">
        <v>163</v>
      </c>
      <c r="S2144" s="187">
        <v>168</v>
      </c>
      <c r="T2144" s="195">
        <v>163</v>
      </c>
    </row>
    <row r="2145" spans="1:20" ht="17" thickBot="1" x14ac:dyDescent="0.25">
      <c r="A2145" s="38">
        <v>2</v>
      </c>
      <c r="B2145" s="123">
        <v>61</v>
      </c>
      <c r="C2145" s="123">
        <v>61</v>
      </c>
      <c r="D2145" s="123">
        <v>59</v>
      </c>
      <c r="E2145" s="123">
        <v>69</v>
      </c>
      <c r="F2145" s="156">
        <v>64</v>
      </c>
      <c r="G2145" s="156">
        <v>68</v>
      </c>
      <c r="H2145" s="156">
        <v>59</v>
      </c>
      <c r="I2145" s="156">
        <v>84</v>
      </c>
      <c r="J2145" s="156">
        <v>77</v>
      </c>
      <c r="K2145" s="156">
        <v>92</v>
      </c>
      <c r="L2145" s="156">
        <v>91</v>
      </c>
      <c r="M2145" s="156">
        <v>121</v>
      </c>
      <c r="N2145" s="187">
        <v>136</v>
      </c>
      <c r="O2145" s="187">
        <v>128</v>
      </c>
      <c r="P2145" s="187">
        <v>161</v>
      </c>
      <c r="Q2145" s="187">
        <v>135</v>
      </c>
      <c r="R2145" s="187">
        <v>163</v>
      </c>
      <c r="S2145" s="187">
        <v>154</v>
      </c>
      <c r="T2145" s="195">
        <v>160</v>
      </c>
    </row>
    <row r="2146" spans="1:20" ht="17" thickBot="1" x14ac:dyDescent="0.25">
      <c r="A2146" s="38">
        <v>3</v>
      </c>
      <c r="B2146" s="123">
        <v>37</v>
      </c>
      <c r="C2146" s="123">
        <v>55</v>
      </c>
      <c r="D2146" s="123">
        <v>61</v>
      </c>
      <c r="E2146" s="123">
        <v>57</v>
      </c>
      <c r="F2146" s="156">
        <v>69</v>
      </c>
      <c r="G2146" s="156">
        <v>65</v>
      </c>
      <c r="H2146" s="156">
        <v>63</v>
      </c>
      <c r="I2146" s="156">
        <v>63</v>
      </c>
      <c r="J2146" s="156">
        <v>82</v>
      </c>
      <c r="K2146" s="156">
        <v>73</v>
      </c>
      <c r="L2146" s="156">
        <v>81</v>
      </c>
      <c r="M2146" s="156">
        <v>89</v>
      </c>
      <c r="N2146" s="187">
        <v>114</v>
      </c>
      <c r="O2146" s="187">
        <v>130</v>
      </c>
      <c r="P2146" s="187">
        <v>126</v>
      </c>
      <c r="Q2146" s="187">
        <v>152</v>
      </c>
      <c r="R2146" s="187">
        <v>128</v>
      </c>
      <c r="S2146" s="187">
        <v>158</v>
      </c>
      <c r="T2146" s="195">
        <v>144</v>
      </c>
    </row>
    <row r="2147" spans="1:20" ht="17" thickBot="1" x14ac:dyDescent="0.25">
      <c r="A2147" s="38">
        <v>4</v>
      </c>
      <c r="B2147" s="123">
        <v>43</v>
      </c>
      <c r="C2147" s="123">
        <v>34</v>
      </c>
      <c r="D2147" s="123">
        <v>51</v>
      </c>
      <c r="E2147" s="123">
        <v>59</v>
      </c>
      <c r="F2147" s="156">
        <v>53</v>
      </c>
      <c r="G2147" s="156">
        <v>67</v>
      </c>
      <c r="H2147" s="156">
        <v>60</v>
      </c>
      <c r="I2147" s="156">
        <v>61</v>
      </c>
      <c r="J2147" s="156">
        <v>55</v>
      </c>
      <c r="K2147" s="156">
        <v>73</v>
      </c>
      <c r="L2147" s="156">
        <v>67</v>
      </c>
      <c r="M2147" s="156">
        <v>78</v>
      </c>
      <c r="N2147" s="187">
        <v>92</v>
      </c>
      <c r="O2147" s="187">
        <v>107</v>
      </c>
      <c r="P2147" s="187">
        <v>122</v>
      </c>
      <c r="Q2147" s="187">
        <v>121</v>
      </c>
      <c r="R2147" s="187">
        <v>146</v>
      </c>
      <c r="S2147" s="187">
        <v>121</v>
      </c>
      <c r="T2147" s="195">
        <v>153</v>
      </c>
    </row>
    <row r="2148" spans="1:20" ht="17" thickBot="1" x14ac:dyDescent="0.25">
      <c r="A2148" s="38">
        <v>5</v>
      </c>
      <c r="B2148" s="123">
        <v>31</v>
      </c>
      <c r="C2148" s="123">
        <v>28</v>
      </c>
      <c r="D2148" s="123">
        <v>27</v>
      </c>
      <c r="E2148" s="123">
        <v>48</v>
      </c>
      <c r="F2148" s="156">
        <v>50</v>
      </c>
      <c r="G2148" s="156">
        <v>53</v>
      </c>
      <c r="H2148" s="156">
        <v>67</v>
      </c>
      <c r="I2148" s="156">
        <v>62</v>
      </c>
      <c r="J2148" s="156">
        <v>60</v>
      </c>
      <c r="K2148" s="156">
        <v>58</v>
      </c>
      <c r="L2148" s="156">
        <v>68</v>
      </c>
      <c r="M2148" s="156">
        <v>65</v>
      </c>
      <c r="N2148" s="187">
        <v>78</v>
      </c>
      <c r="O2148" s="187">
        <v>90</v>
      </c>
      <c r="P2148" s="187">
        <v>108</v>
      </c>
      <c r="Q2148" s="187">
        <v>117</v>
      </c>
      <c r="R2148" s="187">
        <v>115</v>
      </c>
      <c r="S2148" s="187">
        <v>145</v>
      </c>
      <c r="T2148" s="195">
        <v>112</v>
      </c>
    </row>
    <row r="2149" spans="1:20" ht="17" thickBot="1" x14ac:dyDescent="0.25">
      <c r="A2149" s="38">
        <v>6</v>
      </c>
      <c r="B2149" s="123">
        <v>37</v>
      </c>
      <c r="C2149" s="123">
        <v>29</v>
      </c>
      <c r="D2149" s="123">
        <v>28</v>
      </c>
      <c r="E2149" s="123">
        <v>62</v>
      </c>
      <c r="F2149" s="156">
        <v>67</v>
      </c>
      <c r="G2149" s="156">
        <v>79</v>
      </c>
      <c r="H2149" s="156">
        <v>80</v>
      </c>
      <c r="I2149" s="156">
        <v>94</v>
      </c>
      <c r="J2149" s="156">
        <v>84</v>
      </c>
      <c r="K2149" s="156">
        <v>91</v>
      </c>
      <c r="L2149" s="156">
        <v>85</v>
      </c>
      <c r="M2149" s="156">
        <v>92</v>
      </c>
      <c r="N2149" s="187">
        <v>89</v>
      </c>
      <c r="O2149" s="187">
        <v>103</v>
      </c>
      <c r="P2149" s="187">
        <v>119</v>
      </c>
      <c r="Q2149" s="187">
        <v>130</v>
      </c>
      <c r="R2149" s="187">
        <v>139</v>
      </c>
      <c r="S2149" s="187">
        <v>132</v>
      </c>
      <c r="T2149" s="195">
        <v>164</v>
      </c>
    </row>
    <row r="2150" spans="1:20" ht="17" thickBot="1" x14ac:dyDescent="0.25">
      <c r="A2150" s="38">
        <v>7</v>
      </c>
      <c r="B2150" s="123">
        <v>25</v>
      </c>
      <c r="C2150" s="123">
        <v>29</v>
      </c>
      <c r="D2150" s="123">
        <v>24</v>
      </c>
      <c r="E2150" s="123">
        <v>42</v>
      </c>
      <c r="F2150" s="156">
        <v>50</v>
      </c>
      <c r="G2150" s="156">
        <v>64</v>
      </c>
      <c r="H2150" s="156">
        <v>77</v>
      </c>
      <c r="I2150" s="156">
        <v>75</v>
      </c>
      <c r="J2150" s="156">
        <v>85</v>
      </c>
      <c r="K2150" s="156">
        <v>76</v>
      </c>
      <c r="L2150" s="156">
        <v>82</v>
      </c>
      <c r="M2150" s="156">
        <v>81</v>
      </c>
      <c r="N2150" s="187">
        <v>89</v>
      </c>
      <c r="O2150" s="187">
        <v>85</v>
      </c>
      <c r="P2150" s="187">
        <v>98</v>
      </c>
      <c r="Q2150" s="187">
        <v>114</v>
      </c>
      <c r="R2150" s="187">
        <v>121</v>
      </c>
      <c r="S2150" s="187">
        <v>137</v>
      </c>
      <c r="T2150" s="195">
        <v>121</v>
      </c>
    </row>
    <row r="2151" spans="1:20" ht="17" thickBot="1" x14ac:dyDescent="0.25">
      <c r="A2151" s="38">
        <v>8</v>
      </c>
      <c r="B2151" s="123">
        <v>34</v>
      </c>
      <c r="C2151" s="123">
        <v>26</v>
      </c>
      <c r="D2151" s="123">
        <v>31</v>
      </c>
      <c r="E2151" s="123">
        <v>20</v>
      </c>
      <c r="F2151" s="156">
        <v>35</v>
      </c>
      <c r="G2151" s="156">
        <v>49</v>
      </c>
      <c r="H2151" s="156">
        <v>61</v>
      </c>
      <c r="I2151" s="156">
        <v>71</v>
      </c>
      <c r="J2151" s="156">
        <v>73</v>
      </c>
      <c r="K2151" s="156">
        <v>80</v>
      </c>
      <c r="L2151" s="156">
        <v>67</v>
      </c>
      <c r="M2151" s="156">
        <v>77</v>
      </c>
      <c r="N2151" s="187">
        <v>74</v>
      </c>
      <c r="O2151" s="187">
        <v>78</v>
      </c>
      <c r="P2151" s="187">
        <v>78</v>
      </c>
      <c r="Q2151" s="187">
        <v>98</v>
      </c>
      <c r="R2151" s="187">
        <v>107</v>
      </c>
      <c r="S2151" s="187">
        <v>115</v>
      </c>
      <c r="T2151" s="195">
        <v>125</v>
      </c>
    </row>
    <row r="2152" spans="1:20" ht="17" thickBot="1" x14ac:dyDescent="0.25">
      <c r="A2152" s="38">
        <v>9</v>
      </c>
      <c r="B2152" s="123">
        <v>18</v>
      </c>
      <c r="C2152" s="123">
        <v>21</v>
      </c>
      <c r="D2152" s="123">
        <v>19</v>
      </c>
      <c r="E2152" s="123">
        <v>23</v>
      </c>
      <c r="F2152" s="156">
        <v>15</v>
      </c>
      <c r="G2152" s="156">
        <v>26</v>
      </c>
      <c r="H2152" s="156">
        <v>50</v>
      </c>
      <c r="I2152" s="156">
        <v>57</v>
      </c>
      <c r="J2152" s="156">
        <v>66</v>
      </c>
      <c r="K2152" s="156">
        <v>64</v>
      </c>
      <c r="L2152" s="156">
        <v>72</v>
      </c>
      <c r="M2152" s="156">
        <v>64</v>
      </c>
      <c r="N2152" s="187">
        <v>74</v>
      </c>
      <c r="O2152" s="187">
        <v>60</v>
      </c>
      <c r="P2152" s="187">
        <v>79</v>
      </c>
      <c r="Q2152" s="187">
        <v>61</v>
      </c>
      <c r="R2152" s="187">
        <v>88</v>
      </c>
      <c r="S2152" s="187">
        <v>82</v>
      </c>
      <c r="T2152" s="195">
        <v>102</v>
      </c>
    </row>
    <row r="2153" spans="1:20" ht="17" thickBot="1" x14ac:dyDescent="0.25">
      <c r="A2153" s="38">
        <v>10</v>
      </c>
      <c r="B2153" s="123">
        <v>13</v>
      </c>
      <c r="C2153" s="123">
        <v>19</v>
      </c>
      <c r="D2153" s="123">
        <v>20</v>
      </c>
      <c r="E2153" s="123">
        <v>19</v>
      </c>
      <c r="F2153" s="156">
        <v>25</v>
      </c>
      <c r="G2153" s="156">
        <v>13</v>
      </c>
      <c r="H2153" s="156">
        <v>26</v>
      </c>
      <c r="I2153" s="156">
        <v>47</v>
      </c>
      <c r="J2153" s="156">
        <v>43</v>
      </c>
      <c r="K2153" s="156">
        <v>60</v>
      </c>
      <c r="L2153" s="156">
        <v>60</v>
      </c>
      <c r="M2153" s="156">
        <v>71</v>
      </c>
      <c r="N2153" s="187">
        <v>61</v>
      </c>
      <c r="O2153" s="187">
        <v>70</v>
      </c>
      <c r="P2153" s="187">
        <v>57</v>
      </c>
      <c r="Q2153" s="187">
        <v>71</v>
      </c>
      <c r="R2153" s="187">
        <v>56</v>
      </c>
      <c r="S2153" s="187">
        <v>76</v>
      </c>
      <c r="T2153" s="195">
        <v>73</v>
      </c>
    </row>
    <row r="2154" spans="1:20" ht="17" thickBot="1" x14ac:dyDescent="0.25">
      <c r="A2154" s="38">
        <v>11</v>
      </c>
      <c r="B2154" s="123">
        <v>12</v>
      </c>
      <c r="C2154" s="123">
        <v>14</v>
      </c>
      <c r="D2154" s="153" t="s">
        <v>12</v>
      </c>
      <c r="E2154" s="123">
        <v>18</v>
      </c>
      <c r="F2154" s="156">
        <v>18</v>
      </c>
      <c r="G2154" s="156">
        <v>21</v>
      </c>
      <c r="H2154" s="156">
        <v>13</v>
      </c>
      <c r="I2154" s="156">
        <v>29</v>
      </c>
      <c r="J2154" s="156">
        <v>45</v>
      </c>
      <c r="K2154" s="156">
        <v>42</v>
      </c>
      <c r="L2154" s="156">
        <v>56</v>
      </c>
      <c r="M2154" s="156">
        <v>57</v>
      </c>
      <c r="N2154" s="187">
        <v>69</v>
      </c>
      <c r="O2154" s="187">
        <v>61</v>
      </c>
      <c r="P2154" s="187">
        <v>72</v>
      </c>
      <c r="Q2154" s="187">
        <v>56</v>
      </c>
      <c r="R2154" s="187">
        <v>66</v>
      </c>
      <c r="S2154" s="187">
        <v>51</v>
      </c>
      <c r="T2154" s="195">
        <v>74</v>
      </c>
    </row>
    <row r="2155" spans="1:20" ht="17" thickBot="1" x14ac:dyDescent="0.25">
      <c r="A2155" s="38">
        <v>12</v>
      </c>
      <c r="B2155" s="123" t="s">
        <v>65</v>
      </c>
      <c r="C2155" s="123">
        <v>11</v>
      </c>
      <c r="D2155" s="153" t="s">
        <v>12</v>
      </c>
      <c r="E2155" s="123">
        <v>17</v>
      </c>
      <c r="F2155" s="156">
        <v>18</v>
      </c>
      <c r="G2155" s="123" t="s">
        <v>65</v>
      </c>
      <c r="H2155" s="156">
        <v>22</v>
      </c>
      <c r="I2155" s="156">
        <v>14</v>
      </c>
      <c r="J2155" s="156">
        <v>29</v>
      </c>
      <c r="K2155" s="156">
        <v>43</v>
      </c>
      <c r="L2155" s="156">
        <v>35</v>
      </c>
      <c r="M2155" s="156">
        <v>55</v>
      </c>
      <c r="N2155" s="187">
        <v>57</v>
      </c>
      <c r="O2155" s="187">
        <v>58</v>
      </c>
      <c r="P2155" s="187">
        <v>59</v>
      </c>
      <c r="Q2155" s="187">
        <v>69</v>
      </c>
      <c r="R2155" s="187">
        <v>57</v>
      </c>
      <c r="S2155" s="187">
        <v>61</v>
      </c>
      <c r="T2155" s="195">
        <v>49</v>
      </c>
    </row>
    <row r="2156" spans="1:20" ht="18" thickBot="1" x14ac:dyDescent="0.25">
      <c r="A2156" s="38" t="s">
        <v>13</v>
      </c>
      <c r="B2156" s="123"/>
      <c r="C2156" s="123"/>
      <c r="D2156" s="153"/>
      <c r="E2156" s="123"/>
      <c r="F2156" s="156"/>
      <c r="G2156" s="156"/>
      <c r="H2156" s="156"/>
      <c r="I2156" s="156"/>
      <c r="J2156" s="156"/>
      <c r="K2156" s="156"/>
      <c r="L2156" s="156"/>
      <c r="M2156" s="156"/>
      <c r="N2156" s="156"/>
      <c r="O2156" s="156"/>
      <c r="P2156" s="156"/>
      <c r="Q2156" s="156"/>
      <c r="R2156" s="156"/>
      <c r="S2156" s="156"/>
      <c r="T2156" s="185"/>
    </row>
    <row r="2157" spans="1:20" ht="18" thickBot="1" x14ac:dyDescent="0.25">
      <c r="A2157" s="60" t="s">
        <v>14</v>
      </c>
      <c r="B2157" s="123" t="s">
        <v>65</v>
      </c>
      <c r="C2157" s="159">
        <v>423</v>
      </c>
      <c r="D2157" s="159">
        <v>475</v>
      </c>
      <c r="E2157" s="159">
        <v>545</v>
      </c>
      <c r="F2157" s="159">
        <v>602</v>
      </c>
      <c r="G2157" s="123">
        <f>SUM(G2143:G2154)</f>
        <v>656</v>
      </c>
      <c r="H2157" s="159">
        <v>747</v>
      </c>
      <c r="I2157" s="159">
        <v>846</v>
      </c>
      <c r="J2157" s="159">
        <v>921</v>
      </c>
      <c r="K2157" s="159">
        <v>993</v>
      </c>
      <c r="L2157" s="159">
        <v>1031</v>
      </c>
      <c r="M2157" s="159">
        <f t="shared" ref="M2157:R2157" si="1081">SUM(M2143:M2155)</f>
        <v>1124</v>
      </c>
      <c r="N2157" s="159">
        <f t="shared" si="1081"/>
        <v>1237</v>
      </c>
      <c r="O2157" s="159">
        <f t="shared" si="1081"/>
        <v>1278</v>
      </c>
      <c r="P2157" s="159">
        <f t="shared" si="1081"/>
        <v>1385</v>
      </c>
      <c r="Q2157" s="159">
        <f t="shared" si="1081"/>
        <v>1444</v>
      </c>
      <c r="R2157" s="159">
        <f t="shared" si="1081"/>
        <v>1512</v>
      </c>
      <c r="S2157" s="159">
        <f t="shared" ref="S2157:T2157" si="1082">SUM(S2143:S2155)</f>
        <v>1553</v>
      </c>
      <c r="T2157" s="162">
        <f t="shared" si="1082"/>
        <v>1559</v>
      </c>
    </row>
    <row r="2158" spans="1:20" ht="35" thickBot="1" x14ac:dyDescent="0.25">
      <c r="A2158" s="60" t="s">
        <v>51</v>
      </c>
      <c r="B2158" s="149"/>
      <c r="C2158" s="160" t="e">
        <f>((C2157-B2157)/B2157)</f>
        <v>#VALUE!</v>
      </c>
      <c r="D2158" s="160">
        <f>((D2157-C2157)/C2157)</f>
        <v>0.12293144208037825</v>
      </c>
      <c r="E2158" s="160">
        <f>((E2157-D2157)/D2157)</f>
        <v>0.14736842105263157</v>
      </c>
      <c r="F2158" s="160">
        <f>((F2157-E2157)/E2157)</f>
        <v>0.10458715596330276</v>
      </c>
      <c r="G2158" s="160">
        <f t="shared" ref="G2158:T2158" si="1083">((G2157-F2157)/F2157)</f>
        <v>8.9700996677740868E-2</v>
      </c>
      <c r="H2158" s="160">
        <f t="shared" si="1083"/>
        <v>0.13871951219512196</v>
      </c>
      <c r="I2158" s="160">
        <f t="shared" si="1083"/>
        <v>0.13253012048192772</v>
      </c>
      <c r="J2158" s="160">
        <f t="shared" si="1083"/>
        <v>8.8652482269503549E-2</v>
      </c>
      <c r="K2158" s="160">
        <f t="shared" si="1083"/>
        <v>7.8175895765472306E-2</v>
      </c>
      <c r="L2158" s="160">
        <f t="shared" si="1083"/>
        <v>3.8267875125881166E-2</v>
      </c>
      <c r="M2158" s="160">
        <f t="shared" si="1083"/>
        <v>9.0203685741998066E-2</v>
      </c>
      <c r="N2158" s="160">
        <f t="shared" si="1083"/>
        <v>0.10053380782918149</v>
      </c>
      <c r="O2158" s="160">
        <f t="shared" si="1083"/>
        <v>3.3144704931285365E-2</v>
      </c>
      <c r="P2158" s="160">
        <f t="shared" si="1083"/>
        <v>8.3724569640062599E-2</v>
      </c>
      <c r="Q2158" s="160">
        <f t="shared" si="1083"/>
        <v>4.2599277978339352E-2</v>
      </c>
      <c r="R2158" s="160">
        <f t="shared" si="1083"/>
        <v>4.7091412742382273E-2</v>
      </c>
      <c r="S2158" s="160">
        <f t="shared" si="1083"/>
        <v>2.7116402116402115E-2</v>
      </c>
      <c r="T2158" s="160">
        <f t="shared" si="1083"/>
        <v>3.8634900193174502E-3</v>
      </c>
    </row>
    <row r="2159" spans="1:20" ht="52" thickBot="1" x14ac:dyDescent="0.25">
      <c r="A2159" s="60" t="s">
        <v>16</v>
      </c>
      <c r="B2159" s="160"/>
      <c r="C2159" s="160"/>
      <c r="D2159" s="160"/>
      <c r="E2159" s="160"/>
      <c r="F2159" s="160"/>
      <c r="G2159" s="160" t="e">
        <f t="shared" ref="G2159:L2159" si="1084">(G2157-B2157)/B2157</f>
        <v>#VALUE!</v>
      </c>
      <c r="H2159" s="160">
        <f t="shared" si="1084"/>
        <v>0.76595744680851063</v>
      </c>
      <c r="I2159" s="160">
        <f t="shared" si="1084"/>
        <v>0.78105263157894733</v>
      </c>
      <c r="J2159" s="160">
        <f t="shared" si="1084"/>
        <v>0.68990825688073398</v>
      </c>
      <c r="K2159" s="160">
        <f t="shared" si="1084"/>
        <v>0.64950166112956809</v>
      </c>
      <c r="L2159" s="160">
        <f t="shared" si="1084"/>
        <v>0.57164634146341464</v>
      </c>
      <c r="M2159" s="160">
        <f t="shared" ref="M2159:T2159" si="1085">(M2157-H2157)/H2157</f>
        <v>0.50468540829986608</v>
      </c>
      <c r="N2159" s="160">
        <f t="shared" si="1085"/>
        <v>0.46217494089834515</v>
      </c>
      <c r="O2159" s="160">
        <f t="shared" si="1085"/>
        <v>0.38762214983713356</v>
      </c>
      <c r="P2159" s="160">
        <f t="shared" si="1085"/>
        <v>0.39476334340382679</v>
      </c>
      <c r="Q2159" s="160">
        <f t="shared" si="1085"/>
        <v>0.40058195926285162</v>
      </c>
      <c r="R2159" s="160">
        <f t="shared" si="1085"/>
        <v>0.34519572953736655</v>
      </c>
      <c r="S2159" s="160">
        <f t="shared" si="1085"/>
        <v>0.25545675020210185</v>
      </c>
      <c r="T2159" s="160">
        <f t="shared" si="1085"/>
        <v>0.21987480438184664</v>
      </c>
    </row>
    <row r="2160" spans="1:20" ht="52" thickBot="1" x14ac:dyDescent="0.25">
      <c r="A2160" s="60" t="s">
        <v>17</v>
      </c>
      <c r="B2160" s="160"/>
      <c r="C2160" s="160"/>
      <c r="D2160" s="160"/>
      <c r="E2160" s="160"/>
      <c r="F2160" s="160"/>
      <c r="G2160" s="160"/>
      <c r="H2160" s="160"/>
      <c r="I2160" s="160"/>
      <c r="J2160" s="160"/>
      <c r="K2160" s="160"/>
      <c r="L2160" s="160" t="e">
        <f t="shared" ref="L2160:T2160" si="1086">(L2157-B2157)/B2157</f>
        <v>#VALUE!</v>
      </c>
      <c r="M2160" s="160">
        <f t="shared" si="1086"/>
        <v>1.657210401891253</v>
      </c>
      <c r="N2160" s="160">
        <f t="shared" si="1086"/>
        <v>1.6042105263157895</v>
      </c>
      <c r="O2160" s="160">
        <f t="shared" si="1086"/>
        <v>1.344954128440367</v>
      </c>
      <c r="P2160" s="160">
        <f t="shared" si="1086"/>
        <v>1.3006644518272426</v>
      </c>
      <c r="Q2160" s="160">
        <f t="shared" si="1086"/>
        <v>1.2012195121951219</v>
      </c>
      <c r="R2160" s="160">
        <f t="shared" si="1086"/>
        <v>1.0240963855421688</v>
      </c>
      <c r="S2160" s="160">
        <f t="shared" si="1086"/>
        <v>0.8356973995271868</v>
      </c>
      <c r="T2160" s="160">
        <f t="shared" si="1086"/>
        <v>0.69272529858849075</v>
      </c>
    </row>
    <row r="2161" spans="1:21" ht="35" thickBot="1" x14ac:dyDescent="0.25">
      <c r="A2161" s="60" t="s">
        <v>18</v>
      </c>
      <c r="B2161" s="154">
        <v>9320</v>
      </c>
      <c r="C2161" s="154">
        <v>9325</v>
      </c>
      <c r="D2161" s="154">
        <v>9186</v>
      </c>
      <c r="E2161" s="154">
        <v>9024</v>
      </c>
      <c r="F2161" s="154">
        <v>8850</v>
      </c>
      <c r="G2161" s="92">
        <v>9146</v>
      </c>
      <c r="H2161" s="92">
        <v>9268</v>
      </c>
      <c r="I2161" s="92">
        <v>9457</v>
      </c>
      <c r="J2161" s="92">
        <v>9630</v>
      </c>
      <c r="K2161" s="92">
        <v>9963</v>
      </c>
      <c r="L2161" s="92">
        <v>9946</v>
      </c>
      <c r="M2161" s="92">
        <v>9825</v>
      </c>
      <c r="N2161" s="92">
        <v>10222</v>
      </c>
      <c r="O2161" s="92">
        <v>10934</v>
      </c>
      <c r="P2161" s="92">
        <v>11074</v>
      </c>
      <c r="Q2161" s="92">
        <v>11468</v>
      </c>
      <c r="R2161" s="92">
        <v>11696</v>
      </c>
      <c r="S2161" s="92">
        <v>11793</v>
      </c>
      <c r="T2161" s="92">
        <v>11700</v>
      </c>
    </row>
    <row r="2162" spans="1:21" ht="52" thickBot="1" x14ac:dyDescent="0.25">
      <c r="A2162" s="60" t="s">
        <v>19</v>
      </c>
      <c r="B2162" s="160"/>
      <c r="C2162" s="160">
        <f t="shared" ref="C2162:T2162" si="1087">(C2161-B2161)/B2161</f>
        <v>5.3648068669527897E-4</v>
      </c>
      <c r="D2162" s="160">
        <f t="shared" si="1087"/>
        <v>-1.4906166219839142E-2</v>
      </c>
      <c r="E2162" s="160">
        <f t="shared" si="1087"/>
        <v>-1.7635532331809273E-2</v>
      </c>
      <c r="F2162" s="160">
        <f t="shared" si="1087"/>
        <v>-1.9281914893617021E-2</v>
      </c>
      <c r="G2162" s="160">
        <f t="shared" si="1087"/>
        <v>3.3446327683615822E-2</v>
      </c>
      <c r="H2162" s="160">
        <f t="shared" si="1087"/>
        <v>1.3339164662147386E-2</v>
      </c>
      <c r="I2162" s="160">
        <f t="shared" si="1087"/>
        <v>2.0392749244712991E-2</v>
      </c>
      <c r="J2162" s="160">
        <f t="shared" si="1087"/>
        <v>1.8293327693771809E-2</v>
      </c>
      <c r="K2162" s="160">
        <f t="shared" si="1087"/>
        <v>3.4579439252336447E-2</v>
      </c>
      <c r="L2162" s="160">
        <f t="shared" si="1087"/>
        <v>-1.7063133594298907E-3</v>
      </c>
      <c r="M2162" s="160">
        <f t="shared" si="1087"/>
        <v>-1.2165694751658959E-2</v>
      </c>
      <c r="N2162" s="160">
        <f t="shared" si="1087"/>
        <v>4.0407124681933845E-2</v>
      </c>
      <c r="O2162" s="160">
        <f t="shared" si="1087"/>
        <v>6.9653688123654856E-2</v>
      </c>
      <c r="P2162" s="160">
        <f t="shared" si="1087"/>
        <v>1.2804097311139564E-2</v>
      </c>
      <c r="Q2162" s="160">
        <f t="shared" si="1087"/>
        <v>3.5578833303232797E-2</v>
      </c>
      <c r="R2162" s="160">
        <f t="shared" si="1087"/>
        <v>1.9881409138472271E-2</v>
      </c>
      <c r="S2162" s="160">
        <f t="shared" si="1087"/>
        <v>8.2934336525307805E-3</v>
      </c>
      <c r="T2162" s="160">
        <f t="shared" si="1087"/>
        <v>-7.8860340880183167E-3</v>
      </c>
    </row>
    <row r="2163" spans="1:21" ht="52" thickBot="1" x14ac:dyDescent="0.25">
      <c r="A2163" s="60" t="s">
        <v>20</v>
      </c>
      <c r="B2163" s="160"/>
      <c r="C2163" s="160"/>
      <c r="D2163" s="160"/>
      <c r="E2163" s="160"/>
      <c r="F2163" s="160"/>
      <c r="G2163" s="160">
        <f t="shared" ref="G2163:T2163" si="1088">(G2161-B2161)/B2161</f>
        <v>-1.8669527896995709E-2</v>
      </c>
      <c r="H2163" s="160">
        <f t="shared" si="1088"/>
        <v>-6.1126005361930294E-3</v>
      </c>
      <c r="I2163" s="160">
        <f t="shared" si="1088"/>
        <v>2.9501415197038972E-2</v>
      </c>
      <c r="J2163" s="160">
        <f t="shared" si="1088"/>
        <v>6.7154255319148939E-2</v>
      </c>
      <c r="K2163" s="160">
        <f t="shared" si="1088"/>
        <v>0.12576271186440677</v>
      </c>
      <c r="L2163" s="160">
        <f t="shared" si="1088"/>
        <v>8.7469932210802542E-2</v>
      </c>
      <c r="M2163" s="160">
        <f t="shared" si="1088"/>
        <v>6.0099266292619767E-2</v>
      </c>
      <c r="N2163" s="160">
        <f t="shared" si="1088"/>
        <v>8.0892460611187475E-2</v>
      </c>
      <c r="O2163" s="160">
        <f t="shared" si="1088"/>
        <v>0.13541017653167187</v>
      </c>
      <c r="P2163" s="160">
        <f t="shared" si="1088"/>
        <v>0.11151259660744756</v>
      </c>
      <c r="Q2163" s="160">
        <f t="shared" si="1088"/>
        <v>0.15302634224813996</v>
      </c>
      <c r="R2163" s="160">
        <f t="shared" si="1088"/>
        <v>0.19043256997455471</v>
      </c>
      <c r="S2163" s="160">
        <f t="shared" si="1088"/>
        <v>0.15368812365486206</v>
      </c>
      <c r="T2163" s="160">
        <f t="shared" si="1088"/>
        <v>7.0056703859520758E-2</v>
      </c>
    </row>
    <row r="2164" spans="1:21" ht="52" thickBot="1" x14ac:dyDescent="0.25">
      <c r="A2164" s="60" t="s">
        <v>21</v>
      </c>
      <c r="B2164" s="160"/>
      <c r="C2164" s="160"/>
      <c r="D2164" s="160"/>
      <c r="E2164" s="160"/>
      <c r="F2164" s="160"/>
      <c r="G2164" s="160"/>
      <c r="H2164" s="160"/>
      <c r="I2164" s="160"/>
      <c r="J2164" s="160"/>
      <c r="K2164" s="160"/>
      <c r="L2164" s="160">
        <f t="shared" ref="L2164:T2164" si="1089">(L2161-B2161)/B2161</f>
        <v>6.716738197424893E-2</v>
      </c>
      <c r="M2164" s="160">
        <f t="shared" si="1089"/>
        <v>5.3619302949061663E-2</v>
      </c>
      <c r="N2164" s="160">
        <f t="shared" si="1089"/>
        <v>0.11278031787502721</v>
      </c>
      <c r="O2164" s="160">
        <f t="shared" si="1089"/>
        <v>0.21165780141843971</v>
      </c>
      <c r="P2164" s="160">
        <f t="shared" si="1089"/>
        <v>0.25129943502824859</v>
      </c>
      <c r="Q2164" s="160">
        <f t="shared" si="1089"/>
        <v>0.25388147824185436</v>
      </c>
      <c r="R2164" s="160">
        <f t="shared" si="1089"/>
        <v>0.26197669400086321</v>
      </c>
      <c r="S2164" s="160">
        <f t="shared" si="1089"/>
        <v>0.24701279475520779</v>
      </c>
      <c r="T2164" s="160">
        <f t="shared" si="1089"/>
        <v>0.21495327102803738</v>
      </c>
    </row>
    <row r="2165" spans="1:21" ht="18" thickBot="1" x14ac:dyDescent="0.25">
      <c r="A2165" s="60" t="s">
        <v>22</v>
      </c>
      <c r="B2165" s="160" t="e">
        <f>B2157/B2161</f>
        <v>#VALUE!</v>
      </c>
      <c r="C2165" s="160">
        <f>C2157/C2161</f>
        <v>4.5361930294906164E-2</v>
      </c>
      <c r="D2165" s="160">
        <f>D2157/D2161</f>
        <v>5.1709122577835838E-2</v>
      </c>
      <c r="E2165" s="160">
        <f>E2157/E2161</f>
        <v>6.0394503546099293E-2</v>
      </c>
      <c r="F2165" s="160">
        <f>F2157/F2161</f>
        <v>6.8022598870056503E-2</v>
      </c>
      <c r="G2165" s="160">
        <f t="shared" ref="G2165:L2165" si="1090">G2157/G2161</f>
        <v>7.1725344412858077E-2</v>
      </c>
      <c r="H2165" s="160">
        <f t="shared" si="1090"/>
        <v>8.0599913681484683E-2</v>
      </c>
      <c r="I2165" s="160">
        <f t="shared" si="1090"/>
        <v>8.9457544675901446E-2</v>
      </c>
      <c r="J2165" s="160">
        <f t="shared" si="1090"/>
        <v>9.5638629283489096E-2</v>
      </c>
      <c r="K2165" s="160">
        <f t="shared" si="1090"/>
        <v>9.9668774465522428E-2</v>
      </c>
      <c r="L2165" s="160">
        <f t="shared" si="1090"/>
        <v>0.10365976271868088</v>
      </c>
      <c r="M2165" s="160">
        <f t="shared" ref="M2165:N2165" si="1091">M2157/M2161</f>
        <v>0.11440203562340967</v>
      </c>
      <c r="N2165" s="160">
        <f t="shared" si="1091"/>
        <v>0.12101350029348464</v>
      </c>
      <c r="O2165" s="160">
        <f t="shared" ref="O2165:P2165" si="1092">O2157/O2161</f>
        <v>0.11688311688311688</v>
      </c>
      <c r="P2165" s="160">
        <f t="shared" si="1092"/>
        <v>0.12506772620552645</v>
      </c>
      <c r="Q2165" s="160">
        <f t="shared" ref="Q2165:R2165" si="1093">Q2157/Q2161</f>
        <v>0.12591559121032439</v>
      </c>
      <c r="R2165" s="160">
        <f t="shared" si="1093"/>
        <v>0.12927496580027359</v>
      </c>
      <c r="S2165" s="160">
        <f t="shared" ref="S2165:T2165" si="1094">S2157/S2161</f>
        <v>0.13168828966335963</v>
      </c>
      <c r="T2165" s="160">
        <f t="shared" si="1094"/>
        <v>0.13324786324786325</v>
      </c>
    </row>
    <row r="2166" spans="1:21" ht="52" thickBot="1" x14ac:dyDescent="0.25">
      <c r="A2166" s="60" t="s">
        <v>23</v>
      </c>
      <c r="B2166" s="160"/>
      <c r="C2166" s="160" t="e">
        <f t="shared" ref="C2166:K2166" si="1095">(C2165-B2165)</f>
        <v>#VALUE!</v>
      </c>
      <c r="D2166" s="160">
        <f t="shared" si="1095"/>
        <v>6.3471922829296742E-3</v>
      </c>
      <c r="E2166" s="160">
        <f t="shared" si="1095"/>
        <v>8.685380968263455E-3</v>
      </c>
      <c r="F2166" s="160">
        <f t="shared" si="1095"/>
        <v>7.6280953239572097E-3</v>
      </c>
      <c r="G2166" s="160">
        <f t="shared" si="1095"/>
        <v>3.7027455428015749E-3</v>
      </c>
      <c r="H2166" s="160">
        <f t="shared" si="1095"/>
        <v>8.8745692686266059E-3</v>
      </c>
      <c r="I2166" s="160">
        <f t="shared" si="1095"/>
        <v>8.8576309944167625E-3</v>
      </c>
      <c r="J2166" s="160">
        <f t="shared" si="1095"/>
        <v>6.1810846075876502E-3</v>
      </c>
      <c r="K2166" s="160">
        <f t="shared" si="1095"/>
        <v>4.0301451820333317E-3</v>
      </c>
      <c r="L2166" s="160">
        <f t="shared" ref="L2166:T2166" si="1096">(L2165-K2165)</f>
        <v>3.9909882531584534E-3</v>
      </c>
      <c r="M2166" s="160">
        <f t="shared" si="1096"/>
        <v>1.0742272904728789E-2</v>
      </c>
      <c r="N2166" s="160">
        <f t="shared" si="1096"/>
        <v>6.6114646700749652E-3</v>
      </c>
      <c r="O2166" s="160">
        <f t="shared" si="1096"/>
        <v>-4.130383410367755E-3</v>
      </c>
      <c r="P2166" s="160">
        <f t="shared" si="1096"/>
        <v>8.1846093224095667E-3</v>
      </c>
      <c r="Q2166" s="160">
        <f t="shared" si="1096"/>
        <v>8.4786500479794302E-4</v>
      </c>
      <c r="R2166" s="160">
        <f t="shared" si="1096"/>
        <v>3.3593745899491989E-3</v>
      </c>
      <c r="S2166" s="160">
        <f t="shared" si="1096"/>
        <v>2.4133238630860421E-3</v>
      </c>
      <c r="T2166" s="160">
        <f t="shared" si="1096"/>
        <v>1.5595735845036207E-3</v>
      </c>
    </row>
    <row r="2167" spans="1:21" ht="52" thickBot="1" x14ac:dyDescent="0.25">
      <c r="A2167" s="60" t="s">
        <v>24</v>
      </c>
      <c r="B2167" s="160"/>
      <c r="C2167" s="160"/>
      <c r="D2167" s="160"/>
      <c r="E2167" s="160"/>
      <c r="F2167" s="160"/>
      <c r="G2167" s="160" t="e">
        <f>G2165-B2165</f>
        <v>#VALUE!</v>
      </c>
      <c r="H2167" s="160">
        <f t="shared" ref="H2167:K2167" si="1097">H2165-C2165</f>
        <v>3.523798338657852E-2</v>
      </c>
      <c r="I2167" s="160">
        <f t="shared" si="1097"/>
        <v>3.7748422098065608E-2</v>
      </c>
      <c r="J2167" s="160">
        <f t="shared" si="1097"/>
        <v>3.5244125737389803E-2</v>
      </c>
      <c r="K2167" s="160">
        <f t="shared" si="1097"/>
        <v>3.1646175595465925E-2</v>
      </c>
      <c r="L2167" s="160">
        <f t="shared" ref="L2167:T2167" si="1098">L2165-G2165</f>
        <v>3.1934418305822804E-2</v>
      </c>
      <c r="M2167" s="160">
        <f t="shared" si="1098"/>
        <v>3.3802121941924987E-2</v>
      </c>
      <c r="N2167" s="160">
        <f t="shared" si="1098"/>
        <v>3.155595561758319E-2</v>
      </c>
      <c r="O2167" s="160">
        <f t="shared" si="1098"/>
        <v>2.1244487599627784E-2</v>
      </c>
      <c r="P2167" s="160">
        <f t="shared" si="1098"/>
        <v>2.5398951740004019E-2</v>
      </c>
      <c r="Q2167" s="160">
        <f t="shared" si="1098"/>
        <v>2.2255828491643509E-2</v>
      </c>
      <c r="R2167" s="160">
        <f t="shared" si="1098"/>
        <v>1.4872930176863919E-2</v>
      </c>
      <c r="S2167" s="160">
        <f t="shared" si="1098"/>
        <v>1.0674789369874996E-2</v>
      </c>
      <c r="T2167" s="160">
        <f t="shared" si="1098"/>
        <v>1.6364746364746371E-2</v>
      </c>
    </row>
    <row r="2168" spans="1:21" ht="52" thickBot="1" x14ac:dyDescent="0.25">
      <c r="A2168" s="60" t="s">
        <v>25</v>
      </c>
      <c r="B2168" s="160"/>
      <c r="C2168" s="160"/>
      <c r="D2168" s="160"/>
      <c r="E2168" s="160"/>
      <c r="F2168" s="160"/>
      <c r="G2168" s="160"/>
      <c r="H2168" s="160"/>
      <c r="I2168" s="160"/>
      <c r="J2168" s="160"/>
      <c r="K2168" s="160"/>
      <c r="L2168" s="160" t="e">
        <f t="shared" ref="L2168:T2168" si="1099">L2165-B2165</f>
        <v>#VALUE!</v>
      </c>
      <c r="M2168" s="160">
        <f t="shared" si="1099"/>
        <v>6.9040105328503507E-2</v>
      </c>
      <c r="N2168" s="160">
        <f t="shared" si="1099"/>
        <v>6.9304377715648791E-2</v>
      </c>
      <c r="O2168" s="160">
        <f t="shared" si="1099"/>
        <v>5.6488613337017587E-2</v>
      </c>
      <c r="P2168" s="160">
        <f t="shared" si="1099"/>
        <v>5.7045127335469945E-2</v>
      </c>
      <c r="Q2168" s="160">
        <f t="shared" si="1099"/>
        <v>5.4190246797466313E-2</v>
      </c>
      <c r="R2168" s="160">
        <f t="shared" si="1099"/>
        <v>4.8675052118788906E-2</v>
      </c>
      <c r="S2168" s="160">
        <f t="shared" si="1099"/>
        <v>4.2230744987458185E-2</v>
      </c>
      <c r="T2168" s="160">
        <f t="shared" si="1099"/>
        <v>3.7609233964374156E-2</v>
      </c>
    </row>
    <row r="2169" spans="1:21" ht="16" x14ac:dyDescent="0.2">
      <c r="A2169" s="4"/>
      <c r="B2169" s="6"/>
      <c r="C2169" s="6"/>
      <c r="D2169" s="6"/>
      <c r="E2169" s="6"/>
      <c r="F2169" s="6"/>
      <c r="G2169" s="5"/>
      <c r="H2169" s="5"/>
      <c r="I2169" s="5"/>
      <c r="J2169" s="5"/>
      <c r="K2169" s="5"/>
      <c r="L2169" s="5"/>
    </row>
    <row r="2170" spans="1:21" ht="16" x14ac:dyDescent="0.2">
      <c r="A2170" s="7" t="s">
        <v>181</v>
      </c>
      <c r="B2170" s="7"/>
      <c r="C2170" s="7"/>
      <c r="D2170" s="7"/>
      <c r="E2170" s="7"/>
      <c r="F2170" s="7"/>
      <c r="G2170" s="8"/>
      <c r="H2170" s="8"/>
      <c r="I2170" s="8"/>
      <c r="J2170" s="8"/>
      <c r="K2170" s="8"/>
      <c r="L2170" s="8"/>
      <c r="M2170" s="9"/>
    </row>
    <row r="2171" spans="1:21" ht="17" thickBot="1" x14ac:dyDescent="0.25">
      <c r="A2171" s="10"/>
      <c r="B2171" s="8"/>
      <c r="C2171" s="8"/>
      <c r="D2171" s="8"/>
      <c r="E2171" s="8"/>
      <c r="F2171" s="8"/>
      <c r="G2171" s="8"/>
      <c r="H2171" s="8"/>
      <c r="I2171" s="8"/>
      <c r="J2171" s="8"/>
      <c r="K2171" s="8"/>
      <c r="L2171" s="8"/>
      <c r="M2171" s="9"/>
    </row>
    <row r="2172" spans="1:21" ht="35" thickBot="1" x14ac:dyDescent="0.25">
      <c r="A2172" s="70" t="s">
        <v>44</v>
      </c>
      <c r="B2172" s="70" t="s">
        <v>0</v>
      </c>
      <c r="C2172" s="70" t="s">
        <v>1</v>
      </c>
      <c r="D2172" s="70" t="s">
        <v>2</v>
      </c>
      <c r="E2172" s="70" t="s">
        <v>3</v>
      </c>
      <c r="F2172" s="70" t="s">
        <v>4</v>
      </c>
      <c r="G2172" s="70" t="s">
        <v>5</v>
      </c>
      <c r="H2172" s="70" t="s">
        <v>6</v>
      </c>
      <c r="I2172" s="70" t="s">
        <v>7</v>
      </c>
      <c r="J2172" s="70" t="s">
        <v>8</v>
      </c>
      <c r="K2172" s="70" t="s">
        <v>9</v>
      </c>
      <c r="L2172" s="70" t="s">
        <v>10</v>
      </c>
      <c r="M2172" s="70" t="s">
        <v>66</v>
      </c>
      <c r="N2172" s="70" t="s">
        <v>75</v>
      </c>
      <c r="O2172" s="70" t="s">
        <v>76</v>
      </c>
      <c r="P2172" s="70" t="s">
        <v>77</v>
      </c>
      <c r="Q2172" s="70" t="s">
        <v>78</v>
      </c>
      <c r="R2172" s="70" t="s">
        <v>79</v>
      </c>
      <c r="S2172" s="70" t="s">
        <v>81</v>
      </c>
      <c r="T2172" s="70" t="s">
        <v>87</v>
      </c>
      <c r="U2172" s="70" t="s">
        <v>52</v>
      </c>
    </row>
    <row r="2173" spans="1:21" ht="18" thickBot="1" x14ac:dyDescent="0.25">
      <c r="A2173" s="71" t="s">
        <v>28</v>
      </c>
      <c r="B2173" s="72"/>
      <c r="C2173" s="72">
        <f t="shared" ref="C2173:K2173" si="1100">-C2143</f>
        <v>-38</v>
      </c>
      <c r="D2173" s="72">
        <f t="shared" si="1100"/>
        <v>-76</v>
      </c>
      <c r="E2173" s="72">
        <f t="shared" si="1100"/>
        <v>-38</v>
      </c>
      <c r="F2173" s="72">
        <f t="shared" si="1100"/>
        <v>-62</v>
      </c>
      <c r="G2173" s="72">
        <f t="shared" si="1100"/>
        <v>-87</v>
      </c>
      <c r="H2173" s="72">
        <f t="shared" si="1100"/>
        <v>-86</v>
      </c>
      <c r="I2173" s="72">
        <f t="shared" si="1100"/>
        <v>-103</v>
      </c>
      <c r="J2173" s="72">
        <f t="shared" si="1100"/>
        <v>-117</v>
      </c>
      <c r="K2173" s="72">
        <f t="shared" si="1100"/>
        <v>-135</v>
      </c>
      <c r="L2173" s="72">
        <f t="shared" ref="L2173:Q2173" si="1101">-L2143</f>
        <v>-141</v>
      </c>
      <c r="M2173" s="72">
        <f t="shared" si="1101"/>
        <v>-133</v>
      </c>
      <c r="N2173" s="72">
        <f t="shared" si="1101"/>
        <v>-161</v>
      </c>
      <c r="O2173" s="72">
        <f t="shared" si="1101"/>
        <v>-138</v>
      </c>
      <c r="P2173" s="72">
        <f t="shared" si="1101"/>
        <v>-169</v>
      </c>
      <c r="Q2173" s="72">
        <f t="shared" si="1101"/>
        <v>-150</v>
      </c>
      <c r="R2173" s="72">
        <f t="shared" ref="R2173:S2173" si="1102">-R2143</f>
        <v>-163</v>
      </c>
      <c r="S2173" s="72">
        <f t="shared" si="1102"/>
        <v>-153</v>
      </c>
      <c r="T2173" s="76">
        <f t="shared" ref="T2173" si="1103">-T2143</f>
        <v>-119</v>
      </c>
      <c r="U2173" s="72">
        <f t="shared" ref="U2173:U2187" si="1104">_xlfn.AGGREGATE(1,6,C2173:S2173)</f>
        <v>-114.70588235294117</v>
      </c>
    </row>
    <row r="2174" spans="1:21" ht="18" thickBot="1" x14ac:dyDescent="0.25">
      <c r="A2174" s="78">
        <v>1</v>
      </c>
      <c r="B2174" s="48" t="s">
        <v>53</v>
      </c>
      <c r="C2174" s="79">
        <f t="shared" ref="C2174:T2185" si="1105">B2143-C2144</f>
        <v>3</v>
      </c>
      <c r="D2174" s="79">
        <f t="shared" si="1105"/>
        <v>-41</v>
      </c>
      <c r="E2174" s="79">
        <f t="shared" si="1105"/>
        <v>3</v>
      </c>
      <c r="F2174" s="79">
        <f t="shared" si="1105"/>
        <v>-38</v>
      </c>
      <c r="G2174" s="79">
        <f t="shared" si="1105"/>
        <v>-2</v>
      </c>
      <c r="H2174" s="72">
        <f t="shared" si="1105"/>
        <v>4</v>
      </c>
      <c r="I2174" s="72">
        <f t="shared" si="1105"/>
        <v>0</v>
      </c>
      <c r="J2174" s="72">
        <f t="shared" si="1105"/>
        <v>-2</v>
      </c>
      <c r="K2174" s="72">
        <f t="shared" si="1105"/>
        <v>11</v>
      </c>
      <c r="L2174" s="72">
        <f t="shared" si="1105"/>
        <v>9</v>
      </c>
      <c r="M2174" s="72">
        <f t="shared" si="1105"/>
        <v>0</v>
      </c>
      <c r="N2174" s="72">
        <f t="shared" si="1105"/>
        <v>-10</v>
      </c>
      <c r="O2174" s="72">
        <f t="shared" si="1105"/>
        <v>-9</v>
      </c>
      <c r="P2174" s="72">
        <f t="shared" si="1105"/>
        <v>1</v>
      </c>
      <c r="Q2174" s="72">
        <f t="shared" si="1105"/>
        <v>-1</v>
      </c>
      <c r="R2174" s="72">
        <f t="shared" si="1105"/>
        <v>-13</v>
      </c>
      <c r="S2174" s="72">
        <f t="shared" si="1105"/>
        <v>-5</v>
      </c>
      <c r="T2174" s="76">
        <f t="shared" si="1105"/>
        <v>-10</v>
      </c>
      <c r="U2174" s="72">
        <f t="shared" si="1104"/>
        <v>-5.2941176470588234</v>
      </c>
    </row>
    <row r="2175" spans="1:21" ht="18" thickBot="1" x14ac:dyDescent="0.25">
      <c r="A2175" s="78">
        <v>2</v>
      </c>
      <c r="B2175" s="48" t="s">
        <v>53</v>
      </c>
      <c r="C2175" s="79">
        <f t="shared" si="1105"/>
        <v>0</v>
      </c>
      <c r="D2175" s="79">
        <f t="shared" si="1105"/>
        <v>-1</v>
      </c>
      <c r="E2175" s="79">
        <f t="shared" si="1105"/>
        <v>10</v>
      </c>
      <c r="F2175" s="79">
        <f t="shared" si="1105"/>
        <v>9</v>
      </c>
      <c r="G2175" s="79">
        <f t="shared" si="1105"/>
        <v>8</v>
      </c>
      <c r="H2175" s="72">
        <f t="shared" si="1105"/>
        <v>5</v>
      </c>
      <c r="I2175" s="72">
        <f t="shared" si="1105"/>
        <v>-1</v>
      </c>
      <c r="J2175" s="72">
        <f t="shared" si="1105"/>
        <v>9</v>
      </c>
      <c r="K2175" s="72">
        <f t="shared" si="1105"/>
        <v>13</v>
      </c>
      <c r="L2175" s="72">
        <f t="shared" si="1105"/>
        <v>15</v>
      </c>
      <c r="M2175" s="72">
        <f t="shared" si="1105"/>
        <v>5</v>
      </c>
      <c r="N2175" s="72">
        <f t="shared" si="1105"/>
        <v>5</v>
      </c>
      <c r="O2175" s="72">
        <f t="shared" si="1105"/>
        <v>15</v>
      </c>
      <c r="P2175" s="72">
        <f t="shared" si="1105"/>
        <v>9</v>
      </c>
      <c r="Q2175" s="72">
        <f t="shared" si="1105"/>
        <v>2</v>
      </c>
      <c r="R2175" s="72">
        <f t="shared" si="1105"/>
        <v>7</v>
      </c>
      <c r="S2175" s="72">
        <f t="shared" si="1105"/>
        <v>9</v>
      </c>
      <c r="T2175" s="76">
        <f t="shared" si="1105"/>
        <v>8</v>
      </c>
      <c r="U2175" s="72">
        <f t="shared" si="1104"/>
        <v>7</v>
      </c>
    </row>
    <row r="2176" spans="1:21" ht="18" thickBot="1" x14ac:dyDescent="0.25">
      <c r="A2176" s="78">
        <v>3</v>
      </c>
      <c r="B2176" s="48" t="s">
        <v>53</v>
      </c>
      <c r="C2176" s="79">
        <f t="shared" si="1105"/>
        <v>6</v>
      </c>
      <c r="D2176" s="79">
        <f t="shared" si="1105"/>
        <v>0</v>
      </c>
      <c r="E2176" s="79">
        <f t="shared" si="1105"/>
        <v>2</v>
      </c>
      <c r="F2176" s="79">
        <f t="shared" si="1105"/>
        <v>0</v>
      </c>
      <c r="G2176" s="79">
        <f t="shared" si="1105"/>
        <v>-1</v>
      </c>
      <c r="H2176" s="72">
        <f t="shared" si="1105"/>
        <v>5</v>
      </c>
      <c r="I2176" s="72">
        <f t="shared" si="1105"/>
        <v>-4</v>
      </c>
      <c r="J2176" s="72">
        <f t="shared" si="1105"/>
        <v>2</v>
      </c>
      <c r="K2176" s="72">
        <f t="shared" si="1105"/>
        <v>4</v>
      </c>
      <c r="L2176" s="72">
        <f t="shared" si="1105"/>
        <v>11</v>
      </c>
      <c r="M2176" s="72">
        <f t="shared" si="1105"/>
        <v>2</v>
      </c>
      <c r="N2176" s="72">
        <f t="shared" si="1105"/>
        <v>7</v>
      </c>
      <c r="O2176" s="72">
        <f t="shared" si="1105"/>
        <v>6</v>
      </c>
      <c r="P2176" s="72">
        <f t="shared" si="1105"/>
        <v>2</v>
      </c>
      <c r="Q2176" s="72">
        <f t="shared" si="1105"/>
        <v>9</v>
      </c>
      <c r="R2176" s="72">
        <f t="shared" si="1105"/>
        <v>7</v>
      </c>
      <c r="S2176" s="72">
        <f t="shared" si="1105"/>
        <v>5</v>
      </c>
      <c r="T2176" s="76">
        <f t="shared" si="1105"/>
        <v>10</v>
      </c>
      <c r="U2176" s="72">
        <f t="shared" si="1104"/>
        <v>3.7058823529411766</v>
      </c>
    </row>
    <row r="2177" spans="1:21" ht="18" thickBot="1" x14ac:dyDescent="0.25">
      <c r="A2177" s="78">
        <v>4</v>
      </c>
      <c r="B2177" s="48" t="s">
        <v>53</v>
      </c>
      <c r="C2177" s="79">
        <f t="shared" si="1105"/>
        <v>3</v>
      </c>
      <c r="D2177" s="79">
        <f t="shared" si="1105"/>
        <v>4</v>
      </c>
      <c r="E2177" s="79">
        <f t="shared" si="1105"/>
        <v>2</v>
      </c>
      <c r="F2177" s="79">
        <f t="shared" si="1105"/>
        <v>4</v>
      </c>
      <c r="G2177" s="79">
        <f t="shared" si="1105"/>
        <v>2</v>
      </c>
      <c r="H2177" s="72">
        <f t="shared" si="1105"/>
        <v>5</v>
      </c>
      <c r="I2177" s="72">
        <f t="shared" si="1105"/>
        <v>2</v>
      </c>
      <c r="J2177" s="72">
        <f t="shared" si="1105"/>
        <v>8</v>
      </c>
      <c r="K2177" s="72">
        <f t="shared" si="1105"/>
        <v>9</v>
      </c>
      <c r="L2177" s="72">
        <f t="shared" si="1105"/>
        <v>6</v>
      </c>
      <c r="M2177" s="72">
        <f t="shared" si="1105"/>
        <v>3</v>
      </c>
      <c r="N2177" s="72">
        <f t="shared" si="1105"/>
        <v>-3</v>
      </c>
      <c r="O2177" s="72">
        <f t="shared" si="1105"/>
        <v>7</v>
      </c>
      <c r="P2177" s="72">
        <f t="shared" si="1105"/>
        <v>8</v>
      </c>
      <c r="Q2177" s="72">
        <f t="shared" si="1105"/>
        <v>5</v>
      </c>
      <c r="R2177" s="72">
        <f t="shared" si="1105"/>
        <v>6</v>
      </c>
      <c r="S2177" s="72">
        <f t="shared" si="1105"/>
        <v>7</v>
      </c>
      <c r="T2177" s="76">
        <f t="shared" si="1105"/>
        <v>5</v>
      </c>
      <c r="U2177" s="72">
        <f t="shared" si="1104"/>
        <v>4.5882352941176467</v>
      </c>
    </row>
    <row r="2178" spans="1:21" ht="18" thickBot="1" x14ac:dyDescent="0.25">
      <c r="A2178" s="78">
        <v>5</v>
      </c>
      <c r="B2178" s="48" t="s">
        <v>53</v>
      </c>
      <c r="C2178" s="79">
        <f t="shared" si="1105"/>
        <v>15</v>
      </c>
      <c r="D2178" s="79">
        <f t="shared" si="1105"/>
        <v>7</v>
      </c>
      <c r="E2178" s="79">
        <f t="shared" si="1105"/>
        <v>3</v>
      </c>
      <c r="F2178" s="79">
        <f t="shared" si="1105"/>
        <v>9</v>
      </c>
      <c r="G2178" s="79">
        <f t="shared" si="1105"/>
        <v>0</v>
      </c>
      <c r="H2178" s="72">
        <f t="shared" si="1105"/>
        <v>0</v>
      </c>
      <c r="I2178" s="72">
        <f t="shared" si="1105"/>
        <v>-2</v>
      </c>
      <c r="J2178" s="72">
        <f t="shared" si="1105"/>
        <v>1</v>
      </c>
      <c r="K2178" s="72">
        <f t="shared" si="1105"/>
        <v>-3</v>
      </c>
      <c r="L2178" s="72">
        <f t="shared" si="1105"/>
        <v>5</v>
      </c>
      <c r="M2178" s="72">
        <f t="shared" si="1105"/>
        <v>2</v>
      </c>
      <c r="N2178" s="72">
        <f t="shared" si="1105"/>
        <v>0</v>
      </c>
      <c r="O2178" s="72">
        <f t="shared" si="1105"/>
        <v>2</v>
      </c>
      <c r="P2178" s="72">
        <f t="shared" si="1105"/>
        <v>-1</v>
      </c>
      <c r="Q2178" s="72">
        <f t="shared" si="1105"/>
        <v>5</v>
      </c>
      <c r="R2178" s="72">
        <f t="shared" si="1105"/>
        <v>6</v>
      </c>
      <c r="S2178" s="72">
        <f t="shared" si="1105"/>
        <v>1</v>
      </c>
      <c r="T2178" s="76">
        <f t="shared" si="1105"/>
        <v>9</v>
      </c>
      <c r="U2178" s="72">
        <f t="shared" si="1104"/>
        <v>2.9411764705882355</v>
      </c>
    </row>
    <row r="2179" spans="1:21" ht="18" thickBot="1" x14ac:dyDescent="0.25">
      <c r="A2179" s="78">
        <v>6</v>
      </c>
      <c r="B2179" s="48" t="s">
        <v>53</v>
      </c>
      <c r="C2179" s="79">
        <f t="shared" si="1105"/>
        <v>2</v>
      </c>
      <c r="D2179" s="79">
        <f t="shared" si="1105"/>
        <v>0</v>
      </c>
      <c r="E2179" s="79">
        <f t="shared" si="1105"/>
        <v>-35</v>
      </c>
      <c r="F2179" s="79">
        <f t="shared" si="1105"/>
        <v>-19</v>
      </c>
      <c r="G2179" s="79">
        <f t="shared" si="1105"/>
        <v>-29</v>
      </c>
      <c r="H2179" s="72">
        <f t="shared" si="1105"/>
        <v>-27</v>
      </c>
      <c r="I2179" s="72">
        <f t="shared" si="1105"/>
        <v>-27</v>
      </c>
      <c r="J2179" s="72">
        <f t="shared" si="1105"/>
        <v>-22</v>
      </c>
      <c r="K2179" s="72">
        <f t="shared" si="1105"/>
        <v>-31</v>
      </c>
      <c r="L2179" s="72">
        <f t="shared" si="1105"/>
        <v>-27</v>
      </c>
      <c r="M2179" s="72">
        <f t="shared" si="1105"/>
        <v>-24</v>
      </c>
      <c r="N2179" s="72">
        <f t="shared" si="1105"/>
        <v>-24</v>
      </c>
      <c r="O2179" s="72">
        <f t="shared" si="1105"/>
        <v>-25</v>
      </c>
      <c r="P2179" s="72">
        <f t="shared" si="1105"/>
        <v>-29</v>
      </c>
      <c r="Q2179" s="72">
        <f t="shared" si="1105"/>
        <v>-22</v>
      </c>
      <c r="R2179" s="72">
        <f t="shared" si="1105"/>
        <v>-22</v>
      </c>
      <c r="S2179" s="72">
        <f t="shared" si="1105"/>
        <v>-17</v>
      </c>
      <c r="T2179" s="76">
        <f t="shared" si="1105"/>
        <v>-19</v>
      </c>
      <c r="U2179" s="72">
        <f t="shared" si="1104"/>
        <v>-22.235294117647058</v>
      </c>
    </row>
    <row r="2180" spans="1:21" ht="18" thickBot="1" x14ac:dyDescent="0.25">
      <c r="A2180" s="78">
        <v>7</v>
      </c>
      <c r="B2180" s="48" t="s">
        <v>53</v>
      </c>
      <c r="C2180" s="79">
        <f t="shared" si="1105"/>
        <v>8</v>
      </c>
      <c r="D2180" s="79">
        <f t="shared" si="1105"/>
        <v>5</v>
      </c>
      <c r="E2180" s="79">
        <f t="shared" si="1105"/>
        <v>-14</v>
      </c>
      <c r="F2180" s="79">
        <f t="shared" si="1105"/>
        <v>12</v>
      </c>
      <c r="G2180" s="79">
        <f t="shared" si="1105"/>
        <v>3</v>
      </c>
      <c r="H2180" s="72">
        <f t="shared" si="1105"/>
        <v>2</v>
      </c>
      <c r="I2180" s="72">
        <f t="shared" si="1105"/>
        <v>5</v>
      </c>
      <c r="J2180" s="72">
        <f t="shared" si="1105"/>
        <v>9</v>
      </c>
      <c r="K2180" s="72">
        <f t="shared" si="1105"/>
        <v>8</v>
      </c>
      <c r="L2180" s="72">
        <f t="shared" si="1105"/>
        <v>9</v>
      </c>
      <c r="M2180" s="72">
        <f t="shared" si="1105"/>
        <v>4</v>
      </c>
      <c r="N2180" s="72">
        <f t="shared" si="1105"/>
        <v>3</v>
      </c>
      <c r="O2180" s="72">
        <f t="shared" si="1105"/>
        <v>4</v>
      </c>
      <c r="P2180" s="72">
        <f t="shared" si="1105"/>
        <v>5</v>
      </c>
      <c r="Q2180" s="72">
        <f t="shared" si="1105"/>
        <v>5</v>
      </c>
      <c r="R2180" s="72">
        <f t="shared" si="1105"/>
        <v>9</v>
      </c>
      <c r="S2180" s="72">
        <f t="shared" si="1105"/>
        <v>2</v>
      </c>
      <c r="T2180" s="76">
        <f t="shared" si="1105"/>
        <v>11</v>
      </c>
      <c r="U2180" s="72">
        <f t="shared" si="1104"/>
        <v>4.6470588235294121</v>
      </c>
    </row>
    <row r="2181" spans="1:21" ht="18" thickBot="1" x14ac:dyDescent="0.25">
      <c r="A2181" s="78">
        <v>8</v>
      </c>
      <c r="B2181" s="48" t="s">
        <v>53</v>
      </c>
      <c r="C2181" s="79">
        <f t="shared" si="1105"/>
        <v>-1</v>
      </c>
      <c r="D2181" s="79">
        <f t="shared" si="1105"/>
        <v>-2</v>
      </c>
      <c r="E2181" s="79">
        <f t="shared" si="1105"/>
        <v>4</v>
      </c>
      <c r="F2181" s="79">
        <f t="shared" si="1105"/>
        <v>7</v>
      </c>
      <c r="G2181" s="79">
        <f t="shared" si="1105"/>
        <v>1</v>
      </c>
      <c r="H2181" s="72">
        <f t="shared" si="1105"/>
        <v>3</v>
      </c>
      <c r="I2181" s="72">
        <f t="shared" si="1105"/>
        <v>6</v>
      </c>
      <c r="J2181" s="72">
        <f t="shared" si="1105"/>
        <v>2</v>
      </c>
      <c r="K2181" s="72">
        <f t="shared" si="1105"/>
        <v>5</v>
      </c>
      <c r="L2181" s="72">
        <f t="shared" si="1105"/>
        <v>9</v>
      </c>
      <c r="M2181" s="72">
        <f t="shared" si="1105"/>
        <v>5</v>
      </c>
      <c r="N2181" s="72">
        <f t="shared" si="1105"/>
        <v>7</v>
      </c>
      <c r="O2181" s="72">
        <f t="shared" si="1105"/>
        <v>11</v>
      </c>
      <c r="P2181" s="72">
        <f t="shared" si="1105"/>
        <v>7</v>
      </c>
      <c r="Q2181" s="72">
        <f t="shared" si="1105"/>
        <v>0</v>
      </c>
      <c r="R2181" s="72">
        <f t="shared" si="1105"/>
        <v>7</v>
      </c>
      <c r="S2181" s="72">
        <f t="shared" si="1105"/>
        <v>6</v>
      </c>
      <c r="T2181" s="76">
        <f t="shared" si="1105"/>
        <v>12</v>
      </c>
      <c r="U2181" s="72">
        <f t="shared" si="1104"/>
        <v>4.5294117647058822</v>
      </c>
    </row>
    <row r="2182" spans="1:21" ht="18" thickBot="1" x14ac:dyDescent="0.25">
      <c r="A2182" s="78">
        <v>9</v>
      </c>
      <c r="B2182" s="48" t="s">
        <v>53</v>
      </c>
      <c r="C2182" s="79">
        <f t="shared" si="1105"/>
        <v>13</v>
      </c>
      <c r="D2182" s="79">
        <f t="shared" si="1105"/>
        <v>7</v>
      </c>
      <c r="E2182" s="79">
        <f t="shared" si="1105"/>
        <v>8</v>
      </c>
      <c r="F2182" s="79">
        <f t="shared" si="1105"/>
        <v>5</v>
      </c>
      <c r="G2182" s="79">
        <f t="shared" si="1105"/>
        <v>9</v>
      </c>
      <c r="H2182" s="72">
        <f t="shared" si="1105"/>
        <v>-1</v>
      </c>
      <c r="I2182" s="72">
        <f t="shared" si="1105"/>
        <v>4</v>
      </c>
      <c r="J2182" s="72">
        <f t="shared" si="1105"/>
        <v>5</v>
      </c>
      <c r="K2182" s="72">
        <f t="shared" si="1105"/>
        <v>9</v>
      </c>
      <c r="L2182" s="72">
        <f t="shared" si="1105"/>
        <v>8</v>
      </c>
      <c r="M2182" s="72">
        <f t="shared" si="1105"/>
        <v>3</v>
      </c>
      <c r="N2182" s="72">
        <f t="shared" si="1105"/>
        <v>3</v>
      </c>
      <c r="O2182" s="72">
        <f t="shared" si="1105"/>
        <v>14</v>
      </c>
      <c r="P2182" s="72">
        <f t="shared" si="1105"/>
        <v>-1</v>
      </c>
      <c r="Q2182" s="72">
        <f t="shared" si="1105"/>
        <v>17</v>
      </c>
      <c r="R2182" s="72">
        <f t="shared" si="1105"/>
        <v>10</v>
      </c>
      <c r="S2182" s="72">
        <f t="shared" si="1105"/>
        <v>25</v>
      </c>
      <c r="T2182" s="76">
        <f t="shared" si="1105"/>
        <v>13</v>
      </c>
      <c r="U2182" s="72">
        <f t="shared" si="1104"/>
        <v>8.117647058823529</v>
      </c>
    </row>
    <row r="2183" spans="1:21" ht="18" thickBot="1" x14ac:dyDescent="0.25">
      <c r="A2183" s="78">
        <v>10</v>
      </c>
      <c r="B2183" s="48" t="s">
        <v>53</v>
      </c>
      <c r="C2183" s="79">
        <f t="shared" si="1105"/>
        <v>-1</v>
      </c>
      <c r="D2183" s="79">
        <f t="shared" si="1105"/>
        <v>1</v>
      </c>
      <c r="E2183" s="79">
        <f t="shared" si="1105"/>
        <v>0</v>
      </c>
      <c r="F2183" s="79">
        <f t="shared" si="1105"/>
        <v>-2</v>
      </c>
      <c r="G2183" s="79">
        <f t="shared" si="1105"/>
        <v>2</v>
      </c>
      <c r="H2183" s="72">
        <f t="shared" si="1105"/>
        <v>0</v>
      </c>
      <c r="I2183" s="72">
        <f t="shared" si="1105"/>
        <v>3</v>
      </c>
      <c r="J2183" s="72">
        <f t="shared" si="1105"/>
        <v>14</v>
      </c>
      <c r="K2183" s="72">
        <f t="shared" si="1105"/>
        <v>6</v>
      </c>
      <c r="L2183" s="72">
        <f t="shared" si="1105"/>
        <v>4</v>
      </c>
      <c r="M2183" s="72">
        <f t="shared" si="1105"/>
        <v>1</v>
      </c>
      <c r="N2183" s="72">
        <f t="shared" si="1105"/>
        <v>3</v>
      </c>
      <c r="O2183" s="72">
        <f t="shared" si="1105"/>
        <v>4</v>
      </c>
      <c r="P2183" s="72">
        <f t="shared" si="1105"/>
        <v>3</v>
      </c>
      <c r="Q2183" s="72">
        <f t="shared" si="1105"/>
        <v>8</v>
      </c>
      <c r="R2183" s="72">
        <f t="shared" si="1105"/>
        <v>5</v>
      </c>
      <c r="S2183" s="72">
        <f t="shared" si="1105"/>
        <v>12</v>
      </c>
      <c r="T2183" s="76">
        <f t="shared" si="1105"/>
        <v>9</v>
      </c>
      <c r="U2183" s="72">
        <f t="shared" si="1104"/>
        <v>3.7058823529411766</v>
      </c>
    </row>
    <row r="2184" spans="1:21" ht="18" thickBot="1" x14ac:dyDescent="0.25">
      <c r="A2184" s="78">
        <v>11</v>
      </c>
      <c r="B2184" s="48" t="s">
        <v>53</v>
      </c>
      <c r="C2184" s="79">
        <f t="shared" si="1105"/>
        <v>-1</v>
      </c>
      <c r="D2184" s="79" t="s">
        <v>12</v>
      </c>
      <c r="E2184" s="79">
        <f t="shared" si="1105"/>
        <v>2</v>
      </c>
      <c r="F2184" s="79">
        <f t="shared" si="1105"/>
        <v>1</v>
      </c>
      <c r="G2184" s="79">
        <f t="shared" si="1105"/>
        <v>4</v>
      </c>
      <c r="H2184" s="72">
        <f t="shared" si="1105"/>
        <v>0</v>
      </c>
      <c r="I2184" s="72">
        <f t="shared" si="1105"/>
        <v>-3</v>
      </c>
      <c r="J2184" s="72">
        <f t="shared" si="1105"/>
        <v>2</v>
      </c>
      <c r="K2184" s="72">
        <f t="shared" si="1105"/>
        <v>1</v>
      </c>
      <c r="L2184" s="72">
        <f t="shared" si="1105"/>
        <v>4</v>
      </c>
      <c r="M2184" s="72">
        <f t="shared" si="1105"/>
        <v>3</v>
      </c>
      <c r="N2184" s="72">
        <f t="shared" si="1105"/>
        <v>2</v>
      </c>
      <c r="O2184" s="72">
        <f t="shared" si="1105"/>
        <v>0</v>
      </c>
      <c r="P2184" s="72">
        <f t="shared" si="1105"/>
        <v>-2</v>
      </c>
      <c r="Q2184" s="72">
        <f t="shared" si="1105"/>
        <v>1</v>
      </c>
      <c r="R2184" s="72">
        <f t="shared" si="1105"/>
        <v>5</v>
      </c>
      <c r="S2184" s="72">
        <f t="shared" si="1105"/>
        <v>5</v>
      </c>
      <c r="T2184" s="76">
        <f t="shared" si="1105"/>
        <v>2</v>
      </c>
      <c r="U2184" s="72">
        <f t="shared" si="1104"/>
        <v>1.5</v>
      </c>
    </row>
    <row r="2185" spans="1:21" ht="18" thickBot="1" x14ac:dyDescent="0.25">
      <c r="A2185" s="78">
        <v>12</v>
      </c>
      <c r="B2185" s="48" t="s">
        <v>53</v>
      </c>
      <c r="C2185" s="79">
        <f t="shared" si="1105"/>
        <v>1</v>
      </c>
      <c r="D2185" s="79" t="s">
        <v>12</v>
      </c>
      <c r="E2185" s="79" t="s">
        <v>12</v>
      </c>
      <c r="F2185" s="79">
        <f t="shared" si="1105"/>
        <v>0</v>
      </c>
      <c r="G2185" s="79" t="s">
        <v>46</v>
      </c>
      <c r="H2185" s="72">
        <f t="shared" si="1105"/>
        <v>-1</v>
      </c>
      <c r="I2185" s="72">
        <f t="shared" si="1105"/>
        <v>-1</v>
      </c>
      <c r="J2185" s="72">
        <f t="shared" si="1105"/>
        <v>0</v>
      </c>
      <c r="K2185" s="72">
        <f t="shared" si="1105"/>
        <v>2</v>
      </c>
      <c r="L2185" s="72">
        <f t="shared" si="1105"/>
        <v>7</v>
      </c>
      <c r="M2185" s="72">
        <f t="shared" si="1105"/>
        <v>1</v>
      </c>
      <c r="N2185" s="72">
        <f t="shared" si="1105"/>
        <v>0</v>
      </c>
      <c r="O2185" s="72">
        <f t="shared" si="1105"/>
        <v>11</v>
      </c>
      <c r="P2185" s="72">
        <f t="shared" si="1105"/>
        <v>2</v>
      </c>
      <c r="Q2185" s="72">
        <f t="shared" si="1105"/>
        <v>3</v>
      </c>
      <c r="R2185" s="72">
        <f t="shared" si="1105"/>
        <v>-1</v>
      </c>
      <c r="S2185" s="72">
        <f t="shared" si="1105"/>
        <v>5</v>
      </c>
      <c r="T2185" s="76">
        <f t="shared" si="1105"/>
        <v>2</v>
      </c>
      <c r="U2185" s="72">
        <f t="shared" si="1104"/>
        <v>2.0714285714285716</v>
      </c>
    </row>
    <row r="2186" spans="1:21" ht="18" thickBot="1" x14ac:dyDescent="0.25">
      <c r="A2186" s="47" t="s">
        <v>47</v>
      </c>
      <c r="B2186" s="48" t="s">
        <v>59</v>
      </c>
      <c r="C2186" s="75" t="s">
        <v>46</v>
      </c>
      <c r="D2186" s="75" t="s">
        <v>46</v>
      </c>
      <c r="E2186" s="75" t="s">
        <v>46</v>
      </c>
      <c r="F2186" s="106">
        <f t="shared" ref="F2186:T2186" si="1106">B2144-F2148</f>
        <v>11</v>
      </c>
      <c r="G2186" s="106">
        <f t="shared" si="1106"/>
        <v>5</v>
      </c>
      <c r="H2186" s="106">
        <f t="shared" si="1106"/>
        <v>12</v>
      </c>
      <c r="I2186" s="106">
        <f t="shared" si="1106"/>
        <v>11</v>
      </c>
      <c r="J2186" s="106">
        <f t="shared" si="1106"/>
        <v>16</v>
      </c>
      <c r="K2186" s="106">
        <f t="shared" si="1106"/>
        <v>6</v>
      </c>
      <c r="L2186" s="106">
        <f t="shared" si="1106"/>
        <v>15</v>
      </c>
      <c r="M2186" s="106">
        <f t="shared" si="1106"/>
        <v>21</v>
      </c>
      <c r="N2186" s="106">
        <f t="shared" si="1106"/>
        <v>27</v>
      </c>
      <c r="O2186" s="106">
        <f t="shared" si="1106"/>
        <v>16</v>
      </c>
      <c r="P2186" s="106">
        <f t="shared" si="1106"/>
        <v>18</v>
      </c>
      <c r="Q2186" s="106">
        <f t="shared" si="1106"/>
        <v>24</v>
      </c>
      <c r="R2186" s="106">
        <f t="shared" si="1106"/>
        <v>28</v>
      </c>
      <c r="S2186" s="106">
        <f t="shared" si="1106"/>
        <v>25</v>
      </c>
      <c r="T2186" s="106">
        <f t="shared" si="1106"/>
        <v>25</v>
      </c>
      <c r="U2186" s="72">
        <f t="shared" si="1104"/>
        <v>16.785714285714285</v>
      </c>
    </row>
    <row r="2187" spans="1:21" ht="18" thickBot="1" x14ac:dyDescent="0.25">
      <c r="A2187" s="47" t="s">
        <v>54</v>
      </c>
      <c r="B2187" s="48" t="s">
        <v>59</v>
      </c>
      <c r="C2187" s="75" t="s">
        <v>46</v>
      </c>
      <c r="D2187" s="75" t="s">
        <v>46</v>
      </c>
      <c r="E2187" s="75" t="s">
        <v>46</v>
      </c>
      <c r="F2187" s="75" t="s">
        <v>46</v>
      </c>
      <c r="G2187" s="75" t="s">
        <v>46</v>
      </c>
      <c r="H2187" s="75">
        <f t="shared" ref="H2187:T2187" si="1107">C2150-H2155</f>
        <v>7</v>
      </c>
      <c r="I2187" s="75">
        <f t="shared" si="1107"/>
        <v>10</v>
      </c>
      <c r="J2187" s="75">
        <f t="shared" si="1107"/>
        <v>13</v>
      </c>
      <c r="K2187" s="75">
        <f t="shared" si="1107"/>
        <v>7</v>
      </c>
      <c r="L2187" s="75">
        <f t="shared" si="1107"/>
        <v>29</v>
      </c>
      <c r="M2187" s="75">
        <f t="shared" si="1107"/>
        <v>22</v>
      </c>
      <c r="N2187" s="75">
        <f t="shared" si="1107"/>
        <v>18</v>
      </c>
      <c r="O2187" s="75">
        <f t="shared" si="1107"/>
        <v>27</v>
      </c>
      <c r="P2187" s="75">
        <f t="shared" si="1107"/>
        <v>17</v>
      </c>
      <c r="Q2187" s="75">
        <f t="shared" si="1107"/>
        <v>13</v>
      </c>
      <c r="R2187" s="75">
        <f t="shared" si="1107"/>
        <v>24</v>
      </c>
      <c r="S2187" s="75">
        <f t="shared" si="1107"/>
        <v>28</v>
      </c>
      <c r="T2187" s="106">
        <f t="shared" si="1107"/>
        <v>36</v>
      </c>
      <c r="U2187" s="72">
        <f t="shared" si="1104"/>
        <v>17.916666666666668</v>
      </c>
    </row>
    <row r="2188" spans="1:21" ht="16" x14ac:dyDescent="0.2">
      <c r="A2188" s="32"/>
      <c r="B2188" s="33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</row>
    <row r="2189" spans="1:21" ht="16" x14ac:dyDescent="0.2">
      <c r="A2189" s="7" t="s">
        <v>180</v>
      </c>
      <c r="B2189" s="7"/>
      <c r="C2189" s="7"/>
      <c r="D2189" s="7"/>
      <c r="E2189" s="7"/>
      <c r="F2189" s="7"/>
      <c r="G2189" s="7"/>
      <c r="H2189" s="8"/>
      <c r="I2189" s="8"/>
      <c r="J2189" s="8"/>
      <c r="K2189" s="8"/>
      <c r="L2189" s="8"/>
      <c r="M2189" s="9"/>
    </row>
    <row r="2190" spans="1:21" ht="17" thickBot="1" x14ac:dyDescent="0.25">
      <c r="A2190" s="10"/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9"/>
    </row>
    <row r="2191" spans="1:21" ht="35" thickBot="1" x14ac:dyDescent="0.25">
      <c r="A2191" s="68" t="s">
        <v>44</v>
      </c>
      <c r="B2191" s="104" t="s">
        <v>0</v>
      </c>
      <c r="C2191" s="104" t="s">
        <v>1</v>
      </c>
      <c r="D2191" s="104" t="s">
        <v>2</v>
      </c>
      <c r="E2191" s="104" t="s">
        <v>3</v>
      </c>
      <c r="F2191" s="104" t="s">
        <v>4</v>
      </c>
      <c r="G2191" s="104" t="s">
        <v>5</v>
      </c>
      <c r="H2191" s="104" t="s">
        <v>6</v>
      </c>
      <c r="I2191" s="104" t="s">
        <v>7</v>
      </c>
      <c r="J2191" s="104" t="s">
        <v>8</v>
      </c>
      <c r="K2191" s="104" t="s">
        <v>9</v>
      </c>
      <c r="L2191" s="105" t="s">
        <v>10</v>
      </c>
      <c r="M2191" s="105" t="s">
        <v>66</v>
      </c>
      <c r="N2191" s="105" t="s">
        <v>75</v>
      </c>
      <c r="O2191" s="105" t="s">
        <v>76</v>
      </c>
      <c r="P2191" s="105" t="s">
        <v>77</v>
      </c>
      <c r="Q2191" s="105" t="s">
        <v>78</v>
      </c>
      <c r="R2191" s="105" t="s">
        <v>79</v>
      </c>
      <c r="S2191" s="105" t="s">
        <v>81</v>
      </c>
      <c r="T2191" s="105" t="s">
        <v>87</v>
      </c>
      <c r="U2191" s="69" t="s">
        <v>52</v>
      </c>
    </row>
    <row r="2192" spans="1:21" ht="18" thickBot="1" x14ac:dyDescent="0.25">
      <c r="A2192" s="78">
        <v>1</v>
      </c>
      <c r="B2192" s="93" t="s">
        <v>42</v>
      </c>
      <c r="C2192" s="45">
        <f t="shared" ref="C2192:T2203" si="1108">(B2143-C2144)/B2143</f>
        <v>4.9180327868852458E-2</v>
      </c>
      <c r="D2192" s="45">
        <f t="shared" si="1108"/>
        <v>-1.0789473684210527</v>
      </c>
      <c r="E2192" s="45">
        <f t="shared" si="1108"/>
        <v>3.9473684210526314E-2</v>
      </c>
      <c r="F2192" s="45">
        <f t="shared" si="1108"/>
        <v>-1</v>
      </c>
      <c r="G2192" s="45">
        <f t="shared" si="1108"/>
        <v>-3.2258064516129031E-2</v>
      </c>
      <c r="H2192" s="45">
        <f t="shared" si="1108"/>
        <v>4.5977011494252873E-2</v>
      </c>
      <c r="I2192" s="45">
        <f t="shared" si="1108"/>
        <v>0</v>
      </c>
      <c r="J2192" s="45">
        <f t="shared" si="1108"/>
        <v>-1.9417475728155338E-2</v>
      </c>
      <c r="K2192" s="45">
        <f t="shared" si="1108"/>
        <v>9.4017094017094016E-2</v>
      </c>
      <c r="L2192" s="45">
        <f t="shared" si="1108"/>
        <v>6.6666666666666666E-2</v>
      </c>
      <c r="M2192" s="45">
        <f t="shared" si="1108"/>
        <v>0</v>
      </c>
      <c r="N2192" s="45">
        <f t="shared" si="1108"/>
        <v>-7.5187969924812026E-2</v>
      </c>
      <c r="O2192" s="45">
        <f t="shared" si="1108"/>
        <v>-5.5900621118012424E-2</v>
      </c>
      <c r="P2192" s="45">
        <f t="shared" si="1108"/>
        <v>7.246376811594203E-3</v>
      </c>
      <c r="Q2192" s="45">
        <f t="shared" si="1108"/>
        <v>-5.9171597633136093E-3</v>
      </c>
      <c r="R2192" s="45">
        <f t="shared" si="1108"/>
        <v>-8.666666666666667E-2</v>
      </c>
      <c r="S2192" s="45">
        <f t="shared" si="1108"/>
        <v>-3.0674846625766871E-2</v>
      </c>
      <c r="T2192" s="96">
        <f t="shared" si="1108"/>
        <v>-6.535947712418301E-2</v>
      </c>
      <c r="U2192" s="44">
        <f t="shared" ref="U2192:U2207" si="1109">_xlfn.AGGREGATE(1,6,C2192:S2192)</f>
        <v>-0.1224946477467601</v>
      </c>
    </row>
    <row r="2193" spans="1:21" ht="18" thickBot="1" x14ac:dyDescent="0.25">
      <c r="A2193" s="78">
        <v>2</v>
      </c>
      <c r="B2193" s="93" t="s">
        <v>42</v>
      </c>
      <c r="C2193" s="45">
        <f t="shared" si="1108"/>
        <v>0</v>
      </c>
      <c r="D2193" s="45">
        <f t="shared" si="1108"/>
        <v>-1.7241379310344827E-2</v>
      </c>
      <c r="E2193" s="45">
        <f t="shared" si="1108"/>
        <v>0.12658227848101267</v>
      </c>
      <c r="F2193" s="45">
        <f t="shared" si="1108"/>
        <v>0.12328767123287671</v>
      </c>
      <c r="G2193" s="45">
        <f t="shared" si="1108"/>
        <v>0.10526315789473684</v>
      </c>
      <c r="H2193" s="45">
        <f t="shared" si="1108"/>
        <v>7.8125E-2</v>
      </c>
      <c r="I2193" s="45">
        <f t="shared" si="1108"/>
        <v>-1.2048192771084338E-2</v>
      </c>
      <c r="J2193" s="45">
        <f t="shared" si="1108"/>
        <v>0.10465116279069768</v>
      </c>
      <c r="K2193" s="45">
        <f t="shared" si="1108"/>
        <v>0.12380952380952381</v>
      </c>
      <c r="L2193" s="45">
        <f t="shared" si="1108"/>
        <v>0.14150943396226415</v>
      </c>
      <c r="M2193" s="45">
        <f t="shared" si="1108"/>
        <v>3.968253968253968E-2</v>
      </c>
      <c r="N2193" s="45">
        <f t="shared" si="1108"/>
        <v>3.5460992907801421E-2</v>
      </c>
      <c r="O2193" s="45">
        <f t="shared" si="1108"/>
        <v>0.1048951048951049</v>
      </c>
      <c r="P2193" s="45">
        <f t="shared" si="1108"/>
        <v>5.2941176470588235E-2</v>
      </c>
      <c r="Q2193" s="45">
        <f t="shared" si="1108"/>
        <v>1.4598540145985401E-2</v>
      </c>
      <c r="R2193" s="45">
        <f t="shared" si="1108"/>
        <v>4.1176470588235294E-2</v>
      </c>
      <c r="S2193" s="45">
        <f t="shared" si="1108"/>
        <v>5.5214723926380369E-2</v>
      </c>
      <c r="T2193" s="96">
        <f t="shared" si="1108"/>
        <v>4.7619047619047616E-2</v>
      </c>
      <c r="U2193" s="44">
        <f t="shared" si="1109"/>
        <v>6.5759306159195174E-2</v>
      </c>
    </row>
    <row r="2194" spans="1:21" ht="18" thickBot="1" x14ac:dyDescent="0.25">
      <c r="A2194" s="78">
        <v>3</v>
      </c>
      <c r="B2194" s="93" t="s">
        <v>42</v>
      </c>
      <c r="C2194" s="45">
        <f t="shared" si="1108"/>
        <v>9.8360655737704916E-2</v>
      </c>
      <c r="D2194" s="45">
        <f t="shared" si="1108"/>
        <v>0</v>
      </c>
      <c r="E2194" s="45">
        <f t="shared" si="1108"/>
        <v>3.3898305084745763E-2</v>
      </c>
      <c r="F2194" s="45">
        <f t="shared" si="1108"/>
        <v>0</v>
      </c>
      <c r="G2194" s="45">
        <f t="shared" si="1108"/>
        <v>-1.5625E-2</v>
      </c>
      <c r="H2194" s="45">
        <f t="shared" si="1108"/>
        <v>7.3529411764705885E-2</v>
      </c>
      <c r="I2194" s="45">
        <f t="shared" si="1108"/>
        <v>-6.7796610169491525E-2</v>
      </c>
      <c r="J2194" s="45">
        <f t="shared" si="1108"/>
        <v>2.3809523809523808E-2</v>
      </c>
      <c r="K2194" s="45">
        <f t="shared" si="1108"/>
        <v>5.1948051948051951E-2</v>
      </c>
      <c r="L2194" s="45">
        <f t="shared" si="1108"/>
        <v>0.11956521739130435</v>
      </c>
      <c r="M2194" s="45">
        <f t="shared" si="1108"/>
        <v>2.197802197802198E-2</v>
      </c>
      <c r="N2194" s="45">
        <f t="shared" si="1108"/>
        <v>5.7851239669421489E-2</v>
      </c>
      <c r="O2194" s="45">
        <f t="shared" si="1108"/>
        <v>4.4117647058823532E-2</v>
      </c>
      <c r="P2194" s="45">
        <f t="shared" si="1108"/>
        <v>1.5625E-2</v>
      </c>
      <c r="Q2194" s="45">
        <f t="shared" si="1108"/>
        <v>5.5900621118012424E-2</v>
      </c>
      <c r="R2194" s="45">
        <f t="shared" si="1108"/>
        <v>5.185185185185185E-2</v>
      </c>
      <c r="S2194" s="45">
        <f t="shared" si="1108"/>
        <v>3.0674846625766871E-2</v>
      </c>
      <c r="T2194" s="96">
        <f t="shared" si="1108"/>
        <v>6.4935064935064929E-2</v>
      </c>
      <c r="U2194" s="44">
        <f t="shared" si="1109"/>
        <v>3.5040516698143724E-2</v>
      </c>
    </row>
    <row r="2195" spans="1:21" ht="18" thickBot="1" x14ac:dyDescent="0.25">
      <c r="A2195" s="78">
        <v>4</v>
      </c>
      <c r="B2195" s="93" t="s">
        <v>42</v>
      </c>
      <c r="C2195" s="45">
        <f t="shared" si="1108"/>
        <v>8.1081081081081086E-2</v>
      </c>
      <c r="D2195" s="45">
        <f t="shared" si="1108"/>
        <v>7.2727272727272724E-2</v>
      </c>
      <c r="E2195" s="45">
        <f t="shared" si="1108"/>
        <v>3.2786885245901641E-2</v>
      </c>
      <c r="F2195" s="45">
        <f t="shared" si="1108"/>
        <v>7.0175438596491224E-2</v>
      </c>
      <c r="G2195" s="45">
        <f t="shared" si="1108"/>
        <v>2.8985507246376812E-2</v>
      </c>
      <c r="H2195" s="45">
        <f t="shared" si="1108"/>
        <v>7.6923076923076927E-2</v>
      </c>
      <c r="I2195" s="45">
        <f t="shared" si="1108"/>
        <v>3.1746031746031744E-2</v>
      </c>
      <c r="J2195" s="45">
        <f t="shared" si="1108"/>
        <v>0.12698412698412698</v>
      </c>
      <c r="K2195" s="45">
        <f t="shared" si="1108"/>
        <v>0.10975609756097561</v>
      </c>
      <c r="L2195" s="45">
        <f t="shared" si="1108"/>
        <v>8.2191780821917804E-2</v>
      </c>
      <c r="M2195" s="45">
        <f t="shared" si="1108"/>
        <v>3.7037037037037035E-2</v>
      </c>
      <c r="N2195" s="45">
        <f t="shared" si="1108"/>
        <v>-3.3707865168539325E-2</v>
      </c>
      <c r="O2195" s="45">
        <f t="shared" si="1108"/>
        <v>6.1403508771929821E-2</v>
      </c>
      <c r="P2195" s="45">
        <f t="shared" si="1108"/>
        <v>6.1538461538461542E-2</v>
      </c>
      <c r="Q2195" s="45">
        <f t="shared" si="1108"/>
        <v>3.968253968253968E-2</v>
      </c>
      <c r="R2195" s="45">
        <f t="shared" si="1108"/>
        <v>3.9473684210526314E-2</v>
      </c>
      <c r="S2195" s="45">
        <f t="shared" si="1108"/>
        <v>5.46875E-2</v>
      </c>
      <c r="T2195" s="96">
        <f t="shared" si="1108"/>
        <v>3.1645569620253167E-2</v>
      </c>
      <c r="U2195" s="44">
        <f t="shared" si="1109"/>
        <v>5.7263068529718096E-2</v>
      </c>
    </row>
    <row r="2196" spans="1:21" ht="18" thickBot="1" x14ac:dyDescent="0.25">
      <c r="A2196" s="78">
        <v>5</v>
      </c>
      <c r="B2196" s="93" t="s">
        <v>42</v>
      </c>
      <c r="C2196" s="45">
        <f t="shared" si="1108"/>
        <v>0.34883720930232559</v>
      </c>
      <c r="D2196" s="45">
        <f t="shared" si="1108"/>
        <v>0.20588235294117646</v>
      </c>
      <c r="E2196" s="45">
        <f t="shared" si="1108"/>
        <v>5.8823529411764705E-2</v>
      </c>
      <c r="F2196" s="45">
        <f t="shared" si="1108"/>
        <v>0.15254237288135594</v>
      </c>
      <c r="G2196" s="45">
        <f t="shared" si="1108"/>
        <v>0</v>
      </c>
      <c r="H2196" s="45">
        <f t="shared" si="1108"/>
        <v>0</v>
      </c>
      <c r="I2196" s="45">
        <f t="shared" si="1108"/>
        <v>-3.3333333333333333E-2</v>
      </c>
      <c r="J2196" s="45">
        <f t="shared" si="1108"/>
        <v>1.6393442622950821E-2</v>
      </c>
      <c r="K2196" s="45">
        <f t="shared" si="1108"/>
        <v>-5.4545454545454543E-2</v>
      </c>
      <c r="L2196" s="45">
        <f t="shared" si="1108"/>
        <v>6.8493150684931503E-2</v>
      </c>
      <c r="M2196" s="45">
        <f t="shared" si="1108"/>
        <v>2.9850746268656716E-2</v>
      </c>
      <c r="N2196" s="45">
        <f t="shared" si="1108"/>
        <v>0</v>
      </c>
      <c r="O2196" s="45">
        <f t="shared" si="1108"/>
        <v>2.1739130434782608E-2</v>
      </c>
      <c r="P2196" s="45">
        <f t="shared" si="1108"/>
        <v>-9.3457943925233638E-3</v>
      </c>
      <c r="Q2196" s="45">
        <f t="shared" si="1108"/>
        <v>4.0983606557377046E-2</v>
      </c>
      <c r="R2196" s="45">
        <f t="shared" si="1108"/>
        <v>4.9586776859504134E-2</v>
      </c>
      <c r="S2196" s="45">
        <f t="shared" si="1108"/>
        <v>6.8493150684931503E-3</v>
      </c>
      <c r="T2196" s="96">
        <f t="shared" si="1108"/>
        <v>7.43801652892562E-2</v>
      </c>
      <c r="U2196" s="44">
        <f t="shared" si="1109"/>
        <v>5.310335592717691E-2</v>
      </c>
    </row>
    <row r="2197" spans="1:21" ht="18" thickBot="1" x14ac:dyDescent="0.25">
      <c r="A2197" s="78">
        <v>6</v>
      </c>
      <c r="B2197" s="93" t="s">
        <v>42</v>
      </c>
      <c r="C2197" s="45">
        <f t="shared" si="1108"/>
        <v>6.4516129032258063E-2</v>
      </c>
      <c r="D2197" s="45">
        <f t="shared" si="1108"/>
        <v>0</v>
      </c>
      <c r="E2197" s="45">
        <f t="shared" si="1108"/>
        <v>-1.2962962962962963</v>
      </c>
      <c r="F2197" s="45">
        <f t="shared" si="1108"/>
        <v>-0.39583333333333331</v>
      </c>
      <c r="G2197" s="45">
        <f t="shared" si="1108"/>
        <v>-0.57999999999999996</v>
      </c>
      <c r="H2197" s="45">
        <f t="shared" si="1108"/>
        <v>-0.50943396226415094</v>
      </c>
      <c r="I2197" s="45">
        <f t="shared" si="1108"/>
        <v>-0.40298507462686567</v>
      </c>
      <c r="J2197" s="45">
        <f t="shared" si="1108"/>
        <v>-0.35483870967741937</v>
      </c>
      <c r="K2197" s="45">
        <f t="shared" si="1108"/>
        <v>-0.51666666666666672</v>
      </c>
      <c r="L2197" s="45">
        <f t="shared" si="1108"/>
        <v>-0.46551724137931033</v>
      </c>
      <c r="M2197" s="45">
        <f t="shared" si="1108"/>
        <v>-0.35294117647058826</v>
      </c>
      <c r="N2197" s="45">
        <f t="shared" si="1108"/>
        <v>-0.36923076923076925</v>
      </c>
      <c r="O2197" s="45">
        <f t="shared" si="1108"/>
        <v>-0.32051282051282054</v>
      </c>
      <c r="P2197" s="45">
        <f t="shared" si="1108"/>
        <v>-0.32222222222222224</v>
      </c>
      <c r="Q2197" s="45">
        <f t="shared" si="1108"/>
        <v>-0.20370370370370369</v>
      </c>
      <c r="R2197" s="45">
        <f t="shared" si="1108"/>
        <v>-0.18803418803418803</v>
      </c>
      <c r="S2197" s="45">
        <f t="shared" si="1108"/>
        <v>-0.14782608695652175</v>
      </c>
      <c r="T2197" s="96">
        <f t="shared" si="1108"/>
        <v>-0.1310344827586207</v>
      </c>
      <c r="U2197" s="44">
        <f t="shared" si="1109"/>
        <v>-0.37420741896132925</v>
      </c>
    </row>
    <row r="2198" spans="1:21" ht="18" thickBot="1" x14ac:dyDescent="0.25">
      <c r="A2198" s="78">
        <v>7</v>
      </c>
      <c r="B2198" s="93" t="s">
        <v>42</v>
      </c>
      <c r="C2198" s="45">
        <f t="shared" si="1108"/>
        <v>0.21621621621621623</v>
      </c>
      <c r="D2198" s="45">
        <f t="shared" si="1108"/>
        <v>0.17241379310344829</v>
      </c>
      <c r="E2198" s="45">
        <f t="shared" si="1108"/>
        <v>-0.5</v>
      </c>
      <c r="F2198" s="45">
        <f t="shared" si="1108"/>
        <v>0.19354838709677419</v>
      </c>
      <c r="G2198" s="45">
        <f t="shared" si="1108"/>
        <v>4.4776119402985072E-2</v>
      </c>
      <c r="H2198" s="45">
        <f t="shared" si="1108"/>
        <v>2.5316455696202531E-2</v>
      </c>
      <c r="I2198" s="45">
        <f t="shared" si="1108"/>
        <v>6.25E-2</v>
      </c>
      <c r="J2198" s="45">
        <f t="shared" si="1108"/>
        <v>9.5744680851063829E-2</v>
      </c>
      <c r="K2198" s="45">
        <f t="shared" si="1108"/>
        <v>9.5238095238095233E-2</v>
      </c>
      <c r="L2198" s="45">
        <f t="shared" si="1108"/>
        <v>9.8901098901098897E-2</v>
      </c>
      <c r="M2198" s="45">
        <f t="shared" si="1108"/>
        <v>4.7058823529411764E-2</v>
      </c>
      <c r="N2198" s="45">
        <f t="shared" si="1108"/>
        <v>3.2608695652173912E-2</v>
      </c>
      <c r="O2198" s="45">
        <f t="shared" si="1108"/>
        <v>4.49438202247191E-2</v>
      </c>
      <c r="P2198" s="45">
        <f t="shared" si="1108"/>
        <v>4.8543689320388349E-2</v>
      </c>
      <c r="Q2198" s="45">
        <f t="shared" si="1108"/>
        <v>4.2016806722689079E-2</v>
      </c>
      <c r="R2198" s="45">
        <f t="shared" si="1108"/>
        <v>6.9230769230769235E-2</v>
      </c>
      <c r="S2198" s="45">
        <f t="shared" si="1108"/>
        <v>1.4388489208633094E-2</v>
      </c>
      <c r="T2198" s="96">
        <f t="shared" si="1108"/>
        <v>8.3333333333333329E-2</v>
      </c>
      <c r="U2198" s="44">
        <f t="shared" si="1109"/>
        <v>4.7261525905568751E-2</v>
      </c>
    </row>
    <row r="2199" spans="1:21" ht="18" thickBot="1" x14ac:dyDescent="0.25">
      <c r="A2199" s="78">
        <v>8</v>
      </c>
      <c r="B2199" s="93" t="s">
        <v>42</v>
      </c>
      <c r="C2199" s="45">
        <f t="shared" si="1108"/>
        <v>-0.04</v>
      </c>
      <c r="D2199" s="45">
        <f t="shared" si="1108"/>
        <v>-6.8965517241379309E-2</v>
      </c>
      <c r="E2199" s="45">
        <f t="shared" si="1108"/>
        <v>0.16666666666666666</v>
      </c>
      <c r="F2199" s="45">
        <f t="shared" si="1108"/>
        <v>0.16666666666666666</v>
      </c>
      <c r="G2199" s="45">
        <f t="shared" si="1108"/>
        <v>0.02</v>
      </c>
      <c r="H2199" s="45">
        <f t="shared" si="1108"/>
        <v>4.6875E-2</v>
      </c>
      <c r="I2199" s="45">
        <f t="shared" si="1108"/>
        <v>7.792207792207792E-2</v>
      </c>
      <c r="J2199" s="45">
        <f t="shared" si="1108"/>
        <v>2.6666666666666668E-2</v>
      </c>
      <c r="K2199" s="45">
        <f t="shared" si="1108"/>
        <v>5.8823529411764705E-2</v>
      </c>
      <c r="L2199" s="45">
        <f t="shared" si="1108"/>
        <v>0.11842105263157894</v>
      </c>
      <c r="M2199" s="45">
        <f t="shared" si="1108"/>
        <v>6.097560975609756E-2</v>
      </c>
      <c r="N2199" s="45">
        <f t="shared" si="1108"/>
        <v>8.6419753086419748E-2</v>
      </c>
      <c r="O2199" s="45">
        <f t="shared" si="1108"/>
        <v>0.12359550561797752</v>
      </c>
      <c r="P2199" s="45">
        <f t="shared" si="1108"/>
        <v>8.2352941176470587E-2</v>
      </c>
      <c r="Q2199" s="45">
        <f t="shared" si="1108"/>
        <v>0</v>
      </c>
      <c r="R2199" s="45">
        <f t="shared" si="1108"/>
        <v>6.1403508771929821E-2</v>
      </c>
      <c r="S2199" s="45">
        <f t="shared" si="1108"/>
        <v>4.9586776859504134E-2</v>
      </c>
      <c r="T2199" s="96">
        <f t="shared" si="1108"/>
        <v>8.7591240875912413E-2</v>
      </c>
      <c r="U2199" s="44">
        <f t="shared" si="1109"/>
        <v>6.1024131646614216E-2</v>
      </c>
    </row>
    <row r="2200" spans="1:21" ht="18" thickBot="1" x14ac:dyDescent="0.25">
      <c r="A2200" s="78">
        <v>9</v>
      </c>
      <c r="B2200" s="93" t="s">
        <v>42</v>
      </c>
      <c r="C2200" s="45">
        <f t="shared" si="1108"/>
        <v>0.38235294117647056</v>
      </c>
      <c r="D2200" s="45">
        <f t="shared" si="1108"/>
        <v>0.26923076923076922</v>
      </c>
      <c r="E2200" s="45">
        <f t="shared" si="1108"/>
        <v>0.25806451612903225</v>
      </c>
      <c r="F2200" s="45">
        <f t="shared" si="1108"/>
        <v>0.25</v>
      </c>
      <c r="G2200" s="45">
        <f t="shared" si="1108"/>
        <v>0.25714285714285712</v>
      </c>
      <c r="H2200" s="45">
        <f t="shared" si="1108"/>
        <v>-2.0408163265306121E-2</v>
      </c>
      <c r="I2200" s="45">
        <f t="shared" si="1108"/>
        <v>6.5573770491803282E-2</v>
      </c>
      <c r="J2200" s="45">
        <f t="shared" si="1108"/>
        <v>7.0422535211267609E-2</v>
      </c>
      <c r="K2200" s="45">
        <f t="shared" si="1108"/>
        <v>0.12328767123287671</v>
      </c>
      <c r="L2200" s="45">
        <f t="shared" si="1108"/>
        <v>0.1</v>
      </c>
      <c r="M2200" s="45">
        <f t="shared" si="1108"/>
        <v>4.4776119402985072E-2</v>
      </c>
      <c r="N2200" s="45">
        <f t="shared" si="1108"/>
        <v>3.896103896103896E-2</v>
      </c>
      <c r="O2200" s="45">
        <f t="shared" si="1108"/>
        <v>0.1891891891891892</v>
      </c>
      <c r="P2200" s="45">
        <f t="shared" si="1108"/>
        <v>-1.282051282051282E-2</v>
      </c>
      <c r="Q2200" s="45">
        <f t="shared" si="1108"/>
        <v>0.21794871794871795</v>
      </c>
      <c r="R2200" s="45">
        <f t="shared" si="1108"/>
        <v>0.10204081632653061</v>
      </c>
      <c r="S2200" s="45">
        <f t="shared" si="1108"/>
        <v>0.23364485981308411</v>
      </c>
      <c r="T2200" s="96">
        <f t="shared" si="1108"/>
        <v>0.11304347826086956</v>
      </c>
      <c r="U2200" s="44">
        <f t="shared" si="1109"/>
        <v>0.15114159565710608</v>
      </c>
    </row>
    <row r="2201" spans="1:21" ht="18" thickBot="1" x14ac:dyDescent="0.25">
      <c r="A2201" s="78">
        <v>10</v>
      </c>
      <c r="B2201" s="93" t="s">
        <v>42</v>
      </c>
      <c r="C2201" s="45">
        <f t="shared" si="1108"/>
        <v>-5.5555555555555552E-2</v>
      </c>
      <c r="D2201" s="45">
        <f t="shared" si="1108"/>
        <v>4.7619047619047616E-2</v>
      </c>
      <c r="E2201" s="45">
        <f t="shared" si="1108"/>
        <v>0</v>
      </c>
      <c r="F2201" s="45">
        <f t="shared" si="1108"/>
        <v>-8.6956521739130432E-2</v>
      </c>
      <c r="G2201" s="45">
        <f t="shared" si="1108"/>
        <v>0.13333333333333333</v>
      </c>
      <c r="H2201" s="45">
        <f t="shared" si="1108"/>
        <v>0</v>
      </c>
      <c r="I2201" s="45">
        <f t="shared" si="1108"/>
        <v>0.06</v>
      </c>
      <c r="J2201" s="45">
        <f t="shared" si="1108"/>
        <v>0.24561403508771928</v>
      </c>
      <c r="K2201" s="45">
        <f t="shared" si="1108"/>
        <v>9.0909090909090912E-2</v>
      </c>
      <c r="L2201" s="45">
        <f t="shared" si="1108"/>
        <v>6.25E-2</v>
      </c>
      <c r="M2201" s="45">
        <f t="shared" si="1108"/>
        <v>1.3888888888888888E-2</v>
      </c>
      <c r="N2201" s="45">
        <f t="shared" si="1108"/>
        <v>4.6875E-2</v>
      </c>
      <c r="O2201" s="45">
        <f t="shared" si="1108"/>
        <v>5.4054054054054057E-2</v>
      </c>
      <c r="P2201" s="45">
        <f t="shared" si="1108"/>
        <v>0.05</v>
      </c>
      <c r="Q2201" s="45">
        <f t="shared" si="1108"/>
        <v>0.10126582278481013</v>
      </c>
      <c r="R2201" s="45">
        <f t="shared" si="1108"/>
        <v>8.1967213114754092E-2</v>
      </c>
      <c r="S2201" s="45">
        <f t="shared" si="1108"/>
        <v>0.13636363636363635</v>
      </c>
      <c r="T2201" s="96">
        <f t="shared" si="1108"/>
        <v>0.10975609756097561</v>
      </c>
      <c r="U2201" s="44">
        <f t="shared" si="1109"/>
        <v>5.7757532050626392E-2</v>
      </c>
    </row>
    <row r="2202" spans="1:21" ht="18" thickBot="1" x14ac:dyDescent="0.25">
      <c r="A2202" s="78">
        <v>11</v>
      </c>
      <c r="B2202" s="93" t="s">
        <v>42</v>
      </c>
      <c r="C2202" s="45">
        <f t="shared" si="1108"/>
        <v>-7.6923076923076927E-2</v>
      </c>
      <c r="D2202" s="45" t="s">
        <v>12</v>
      </c>
      <c r="E2202" s="45">
        <f t="shared" si="1108"/>
        <v>0.1</v>
      </c>
      <c r="F2202" s="45">
        <f t="shared" si="1108"/>
        <v>5.2631578947368418E-2</v>
      </c>
      <c r="G2202" s="45">
        <f t="shared" si="1108"/>
        <v>0.16</v>
      </c>
      <c r="H2202" s="45">
        <f t="shared" si="1108"/>
        <v>0</v>
      </c>
      <c r="I2202" s="45">
        <f t="shared" si="1108"/>
        <v>-0.11538461538461539</v>
      </c>
      <c r="J2202" s="45">
        <f t="shared" si="1108"/>
        <v>4.2553191489361701E-2</v>
      </c>
      <c r="K2202" s="45">
        <f t="shared" si="1108"/>
        <v>2.3255813953488372E-2</v>
      </c>
      <c r="L2202" s="45">
        <f t="shared" si="1108"/>
        <v>6.6666666666666666E-2</v>
      </c>
      <c r="M2202" s="45">
        <f t="shared" si="1108"/>
        <v>0.05</v>
      </c>
      <c r="N2202" s="45">
        <f t="shared" si="1108"/>
        <v>2.8169014084507043E-2</v>
      </c>
      <c r="O2202" s="45">
        <f t="shared" si="1108"/>
        <v>0</v>
      </c>
      <c r="P2202" s="45">
        <f t="shared" si="1108"/>
        <v>-2.8571428571428571E-2</v>
      </c>
      <c r="Q2202" s="45">
        <f t="shared" si="1108"/>
        <v>1.7543859649122806E-2</v>
      </c>
      <c r="R2202" s="45">
        <f t="shared" si="1108"/>
        <v>7.0422535211267609E-2</v>
      </c>
      <c r="S2202" s="45">
        <f t="shared" si="1108"/>
        <v>8.9285714285714288E-2</v>
      </c>
      <c r="T2202" s="96">
        <f t="shared" si="1108"/>
        <v>2.6315789473684209E-2</v>
      </c>
      <c r="U2202" s="44">
        <f t="shared" si="1109"/>
        <v>2.9978078338023503E-2</v>
      </c>
    </row>
    <row r="2203" spans="1:21" ht="18" thickBot="1" x14ac:dyDescent="0.25">
      <c r="A2203" s="78">
        <v>12</v>
      </c>
      <c r="B2203" s="93" t="s">
        <v>42</v>
      </c>
      <c r="C2203" s="45">
        <f t="shared" si="1108"/>
        <v>8.3333333333333329E-2</v>
      </c>
      <c r="D2203" s="45" t="s">
        <v>12</v>
      </c>
      <c r="E2203" s="45" t="s">
        <v>12</v>
      </c>
      <c r="F2203" s="45">
        <f t="shared" si="1108"/>
        <v>0</v>
      </c>
      <c r="G2203" s="45" t="s">
        <v>46</v>
      </c>
      <c r="H2203" s="45">
        <f t="shared" si="1108"/>
        <v>-4.7619047619047616E-2</v>
      </c>
      <c r="I2203" s="45">
        <f t="shared" si="1108"/>
        <v>-7.6923076923076927E-2</v>
      </c>
      <c r="J2203" s="45">
        <f t="shared" si="1108"/>
        <v>0</v>
      </c>
      <c r="K2203" s="45">
        <f t="shared" si="1108"/>
        <v>4.4444444444444446E-2</v>
      </c>
      <c r="L2203" s="45">
        <f t="shared" si="1108"/>
        <v>0.16666666666666666</v>
      </c>
      <c r="M2203" s="45">
        <f t="shared" si="1108"/>
        <v>1.7857142857142856E-2</v>
      </c>
      <c r="N2203" s="45">
        <f t="shared" si="1108"/>
        <v>0</v>
      </c>
      <c r="O2203" s="45">
        <f t="shared" si="1108"/>
        <v>0.15942028985507245</v>
      </c>
      <c r="P2203" s="45">
        <f t="shared" si="1108"/>
        <v>3.2786885245901641E-2</v>
      </c>
      <c r="Q2203" s="45">
        <f t="shared" si="1108"/>
        <v>4.1666666666666664E-2</v>
      </c>
      <c r="R2203" s="45">
        <f t="shared" si="1108"/>
        <v>-1.7857142857142856E-2</v>
      </c>
      <c r="S2203" s="45">
        <f t="shared" si="1108"/>
        <v>7.575757575757576E-2</v>
      </c>
      <c r="T2203" s="96">
        <f t="shared" si="1108"/>
        <v>3.9215686274509803E-2</v>
      </c>
      <c r="U2203" s="44">
        <f t="shared" si="1109"/>
        <v>3.4252409816252598E-2</v>
      </c>
    </row>
    <row r="2204" spans="1:21" ht="18" thickBot="1" x14ac:dyDescent="0.25">
      <c r="A2204" s="47" t="s">
        <v>47</v>
      </c>
      <c r="B2204" s="48" t="s">
        <v>57</v>
      </c>
      <c r="C2204" s="75" t="s">
        <v>46</v>
      </c>
      <c r="D2204" s="75" t="s">
        <v>46</v>
      </c>
      <c r="E2204" s="75" t="s">
        <v>46</v>
      </c>
      <c r="F2204" s="96">
        <f t="shared" ref="F2204:T2204" si="1110">(B2144-F2148)/B2144</f>
        <v>0.18032786885245902</v>
      </c>
      <c r="G2204" s="96">
        <f t="shared" si="1110"/>
        <v>8.6206896551724144E-2</v>
      </c>
      <c r="H2204" s="96">
        <f t="shared" si="1110"/>
        <v>0.15189873417721519</v>
      </c>
      <c r="I2204" s="96">
        <f t="shared" si="1110"/>
        <v>0.15068493150684931</v>
      </c>
      <c r="J2204" s="96">
        <f t="shared" si="1110"/>
        <v>0.21052631578947367</v>
      </c>
      <c r="K2204" s="96">
        <f t="shared" si="1110"/>
        <v>9.375E-2</v>
      </c>
      <c r="L2204" s="96">
        <f t="shared" si="1110"/>
        <v>0.18072289156626506</v>
      </c>
      <c r="M2204" s="96">
        <f t="shared" si="1110"/>
        <v>0.2441860465116279</v>
      </c>
      <c r="N2204" s="96">
        <f t="shared" si="1110"/>
        <v>0.25714285714285712</v>
      </c>
      <c r="O2204" s="96">
        <f t="shared" si="1110"/>
        <v>0.15094339622641509</v>
      </c>
      <c r="P2204" s="96">
        <f t="shared" si="1110"/>
        <v>0.14285714285714285</v>
      </c>
      <c r="Q2204" s="96">
        <f t="shared" si="1110"/>
        <v>0.1702127659574468</v>
      </c>
      <c r="R2204" s="96">
        <f t="shared" si="1110"/>
        <v>0.19580419580419581</v>
      </c>
      <c r="S2204" s="96">
        <f t="shared" si="1110"/>
        <v>0.14705882352941177</v>
      </c>
      <c r="T2204" s="96">
        <f t="shared" si="1110"/>
        <v>0.18248175182481752</v>
      </c>
      <c r="U2204" s="44">
        <f t="shared" si="1109"/>
        <v>0.16873734760522027</v>
      </c>
    </row>
    <row r="2205" spans="1:21" ht="35" thickBot="1" x14ac:dyDescent="0.25">
      <c r="A2205" s="47" t="s">
        <v>48</v>
      </c>
      <c r="B2205" s="48"/>
      <c r="C2205" s="49"/>
      <c r="D2205" s="49"/>
      <c r="E2205" s="49"/>
      <c r="F2205" s="49"/>
      <c r="G2205" s="49"/>
      <c r="H2205" s="49"/>
      <c r="I2205" s="49"/>
      <c r="J2205" s="49">
        <f t="shared" ref="J2205:T2205" si="1111">AVERAGE(F2204:J2204)</f>
        <v>0.1559289493755443</v>
      </c>
      <c r="K2205" s="49">
        <f t="shared" si="1111"/>
        <v>0.13861337560505246</v>
      </c>
      <c r="L2205" s="49">
        <f t="shared" si="1111"/>
        <v>0.15751657460796065</v>
      </c>
      <c r="M2205" s="49">
        <f t="shared" si="1111"/>
        <v>0.17597403707484319</v>
      </c>
      <c r="N2205" s="49">
        <f t="shared" si="1111"/>
        <v>0.19726562220204474</v>
      </c>
      <c r="O2205" s="49">
        <f t="shared" si="1111"/>
        <v>0.18534903828943303</v>
      </c>
      <c r="P2205" s="49">
        <f t="shared" si="1111"/>
        <v>0.19517046686086159</v>
      </c>
      <c r="Q2205" s="49">
        <f t="shared" si="1111"/>
        <v>0.19306844173909793</v>
      </c>
      <c r="R2205" s="49">
        <f t="shared" si="1111"/>
        <v>0.18339207159761153</v>
      </c>
      <c r="S2205" s="49">
        <f t="shared" si="1111"/>
        <v>0.16137526487492249</v>
      </c>
      <c r="T2205" s="96">
        <f t="shared" si="1111"/>
        <v>0.16768293599460296</v>
      </c>
      <c r="U2205" s="44">
        <f t="shared" si="1109"/>
        <v>0.1743653842227372</v>
      </c>
    </row>
    <row r="2206" spans="1:21" ht="18" thickBot="1" x14ac:dyDescent="0.25">
      <c r="A2206" s="47" t="s">
        <v>54</v>
      </c>
      <c r="B2206" s="48" t="s">
        <v>57</v>
      </c>
      <c r="C2206" s="75" t="s">
        <v>46</v>
      </c>
      <c r="D2206" s="75" t="s">
        <v>46</v>
      </c>
      <c r="E2206" s="75" t="s">
        <v>46</v>
      </c>
      <c r="F2206" s="75" t="s">
        <v>46</v>
      </c>
      <c r="G2206" s="107" t="s">
        <v>46</v>
      </c>
      <c r="H2206" s="107">
        <f t="shared" ref="H2206:T2206" si="1112">(C2150-H2155)/C2150</f>
        <v>0.2413793103448276</v>
      </c>
      <c r="I2206" s="107">
        <f t="shared" si="1112"/>
        <v>0.41666666666666669</v>
      </c>
      <c r="J2206" s="107">
        <f t="shared" si="1112"/>
        <v>0.30952380952380953</v>
      </c>
      <c r="K2206" s="107">
        <f t="shared" si="1112"/>
        <v>0.14000000000000001</v>
      </c>
      <c r="L2206" s="107">
        <f t="shared" si="1112"/>
        <v>0.453125</v>
      </c>
      <c r="M2206" s="107">
        <f t="shared" si="1112"/>
        <v>0.2857142857142857</v>
      </c>
      <c r="N2206" s="107">
        <f t="shared" si="1112"/>
        <v>0.24</v>
      </c>
      <c r="O2206" s="107">
        <f t="shared" si="1112"/>
        <v>0.31764705882352939</v>
      </c>
      <c r="P2206" s="107">
        <f t="shared" si="1112"/>
        <v>0.22368421052631579</v>
      </c>
      <c r="Q2206" s="107">
        <f t="shared" si="1112"/>
        <v>0.15853658536585366</v>
      </c>
      <c r="R2206" s="107">
        <f t="shared" si="1112"/>
        <v>0.29629629629629628</v>
      </c>
      <c r="S2206" s="107">
        <f t="shared" si="1112"/>
        <v>0.3146067415730337</v>
      </c>
      <c r="T2206" s="107">
        <f t="shared" si="1112"/>
        <v>0.42352941176470588</v>
      </c>
      <c r="U2206" s="44">
        <f t="shared" si="1109"/>
        <v>0.28309833040288485</v>
      </c>
    </row>
    <row r="2207" spans="1:21" ht="35" thickBot="1" x14ac:dyDescent="0.25">
      <c r="A2207" s="51" t="s">
        <v>50</v>
      </c>
      <c r="B2207" s="52"/>
      <c r="C2207" s="52"/>
      <c r="D2207" s="52"/>
      <c r="E2207" s="52"/>
      <c r="F2207" s="52"/>
      <c r="G2207" s="52"/>
      <c r="H2207" s="52"/>
      <c r="I2207" s="52"/>
      <c r="J2207" s="49"/>
      <c r="K2207" s="49">
        <f t="shared" ref="K2207:T2207" si="1113">AVERAGE(G2206:K2206)</f>
        <v>0.27689244663382595</v>
      </c>
      <c r="L2207" s="49">
        <f t="shared" si="1113"/>
        <v>0.31213895730706076</v>
      </c>
      <c r="M2207" s="49">
        <f t="shared" si="1113"/>
        <v>0.32100595238095242</v>
      </c>
      <c r="N2207" s="49">
        <f t="shared" si="1113"/>
        <v>0.28567261904761904</v>
      </c>
      <c r="O2207" s="49">
        <f t="shared" si="1113"/>
        <v>0.28729726890756302</v>
      </c>
      <c r="P2207" s="49">
        <f t="shared" si="1113"/>
        <v>0.30403411101282612</v>
      </c>
      <c r="Q2207" s="49">
        <f t="shared" si="1113"/>
        <v>0.2451164280859969</v>
      </c>
      <c r="R2207" s="49">
        <f t="shared" si="1113"/>
        <v>0.24723283020239903</v>
      </c>
      <c r="S2207" s="49">
        <f t="shared" si="1113"/>
        <v>0.26215417851700573</v>
      </c>
      <c r="T2207" s="96">
        <f t="shared" si="1113"/>
        <v>0.28333064910524108</v>
      </c>
      <c r="U2207" s="44">
        <f t="shared" si="1109"/>
        <v>0.28239386578836106</v>
      </c>
    </row>
    <row r="2208" spans="1:21" ht="16" x14ac:dyDescent="0.2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</row>
    <row r="2209" spans="1:20" ht="16" x14ac:dyDescent="0.2">
      <c r="A2209" s="140" t="s">
        <v>182</v>
      </c>
      <c r="B2209" s="141"/>
      <c r="C2209" s="141"/>
      <c r="D2209" s="141"/>
      <c r="E2209" s="141"/>
      <c r="F2209" s="141"/>
      <c r="G2209" s="141"/>
      <c r="H2209" s="141"/>
      <c r="I2209" s="141"/>
      <c r="J2209" s="141"/>
      <c r="K2209" s="141"/>
      <c r="L2209" s="141"/>
      <c r="M2209" s="142"/>
    </row>
    <row r="2210" spans="1:20" ht="17" thickBot="1" x14ac:dyDescent="0.25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</row>
    <row r="2211" spans="1:20" ht="18" thickBot="1" x14ac:dyDescent="0.25">
      <c r="A2211" s="54"/>
      <c r="B2211" s="54" t="s">
        <v>0</v>
      </c>
      <c r="C2211" s="54" t="s">
        <v>1</v>
      </c>
      <c r="D2211" s="54" t="s">
        <v>2</v>
      </c>
      <c r="E2211" s="54" t="s">
        <v>3</v>
      </c>
      <c r="F2211" s="54" t="s">
        <v>4</v>
      </c>
      <c r="G2211" s="54" t="s">
        <v>5</v>
      </c>
      <c r="H2211" s="54" t="s">
        <v>6</v>
      </c>
      <c r="I2211" s="54" t="s">
        <v>7</v>
      </c>
      <c r="J2211" s="54" t="s">
        <v>8</v>
      </c>
      <c r="K2211" s="54" t="s">
        <v>9</v>
      </c>
      <c r="L2211" s="54" t="s">
        <v>10</v>
      </c>
      <c r="M2211" s="54" t="s">
        <v>66</v>
      </c>
      <c r="N2211" s="54" t="s">
        <v>75</v>
      </c>
      <c r="O2211" s="54" t="s">
        <v>76</v>
      </c>
      <c r="P2211" s="54" t="s">
        <v>77</v>
      </c>
      <c r="Q2211" s="54" t="s">
        <v>78</v>
      </c>
      <c r="R2211" s="54" t="s">
        <v>79</v>
      </c>
      <c r="S2211" s="54" t="s">
        <v>81</v>
      </c>
      <c r="T2211" s="54" t="s">
        <v>87</v>
      </c>
    </row>
    <row r="2212" spans="1:20" ht="18" thickBot="1" x14ac:dyDescent="0.25">
      <c r="A2212" s="38" t="s">
        <v>11</v>
      </c>
      <c r="B2212" s="147">
        <v>75</v>
      </c>
      <c r="C2212" s="147">
        <v>77</v>
      </c>
      <c r="D2212" s="147">
        <v>84</v>
      </c>
      <c r="E2212" s="147">
        <v>90</v>
      </c>
      <c r="F2212" s="156">
        <v>78</v>
      </c>
      <c r="G2212" s="156">
        <v>82</v>
      </c>
      <c r="H2212" s="156">
        <v>80</v>
      </c>
      <c r="I2212" s="156">
        <v>71</v>
      </c>
      <c r="J2212" s="156">
        <v>95</v>
      </c>
      <c r="K2212" s="156">
        <v>89</v>
      </c>
      <c r="L2212" s="156">
        <v>90</v>
      </c>
      <c r="M2212" s="156">
        <v>90</v>
      </c>
      <c r="N2212" s="156">
        <v>92</v>
      </c>
      <c r="O2212" s="156">
        <v>91</v>
      </c>
      <c r="P2212" s="156">
        <v>107</v>
      </c>
      <c r="Q2212" s="156">
        <v>111</v>
      </c>
      <c r="R2212" s="156">
        <v>106</v>
      </c>
      <c r="S2212" s="156">
        <v>88</v>
      </c>
      <c r="T2212" s="185">
        <v>95</v>
      </c>
    </row>
    <row r="2213" spans="1:20" ht="17" thickBot="1" x14ac:dyDescent="0.25">
      <c r="A2213" s="38">
        <v>1</v>
      </c>
      <c r="B2213" s="147">
        <v>88</v>
      </c>
      <c r="C2213" s="147">
        <v>74</v>
      </c>
      <c r="D2213" s="147">
        <v>84</v>
      </c>
      <c r="E2213" s="147">
        <v>89</v>
      </c>
      <c r="F2213" s="156">
        <v>91</v>
      </c>
      <c r="G2213" s="156">
        <v>76</v>
      </c>
      <c r="H2213" s="156">
        <v>84</v>
      </c>
      <c r="I2213" s="156">
        <v>85</v>
      </c>
      <c r="J2213" s="156">
        <v>78</v>
      </c>
      <c r="K2213" s="156">
        <v>93</v>
      </c>
      <c r="L2213" s="156">
        <v>87</v>
      </c>
      <c r="M2213" s="156">
        <v>91</v>
      </c>
      <c r="N2213" s="187">
        <v>97</v>
      </c>
      <c r="O2213" s="187">
        <v>84</v>
      </c>
      <c r="P2213" s="187">
        <v>93</v>
      </c>
      <c r="Q2213" s="187">
        <v>102</v>
      </c>
      <c r="R2213" s="187">
        <v>110</v>
      </c>
      <c r="S2213" s="187">
        <v>105</v>
      </c>
      <c r="T2213" s="195">
        <v>91</v>
      </c>
    </row>
    <row r="2214" spans="1:20" ht="17" thickBot="1" x14ac:dyDescent="0.25">
      <c r="A2214" s="38">
        <v>2</v>
      </c>
      <c r="B2214" s="147">
        <v>80</v>
      </c>
      <c r="C2214" s="147">
        <v>85</v>
      </c>
      <c r="D2214" s="147">
        <v>74</v>
      </c>
      <c r="E2214" s="147">
        <v>77</v>
      </c>
      <c r="F2214" s="156">
        <v>86</v>
      </c>
      <c r="G2214" s="156">
        <v>86</v>
      </c>
      <c r="H2214" s="156">
        <v>75</v>
      </c>
      <c r="I2214" s="156">
        <v>80</v>
      </c>
      <c r="J2214" s="156">
        <v>84</v>
      </c>
      <c r="K2214" s="156">
        <v>74</v>
      </c>
      <c r="L2214" s="156">
        <v>96</v>
      </c>
      <c r="M2214" s="156">
        <v>89</v>
      </c>
      <c r="N2214" s="187">
        <v>85</v>
      </c>
      <c r="O2214" s="187">
        <v>91</v>
      </c>
      <c r="P2214" s="187">
        <v>83</v>
      </c>
      <c r="Q2214" s="187">
        <v>88</v>
      </c>
      <c r="R2214" s="187">
        <v>96</v>
      </c>
      <c r="S2214" s="187">
        <v>107</v>
      </c>
      <c r="T2214" s="195">
        <v>102</v>
      </c>
    </row>
    <row r="2215" spans="1:20" ht="17" thickBot="1" x14ac:dyDescent="0.25">
      <c r="A2215" s="38">
        <v>3</v>
      </c>
      <c r="B2215" s="147">
        <v>60</v>
      </c>
      <c r="C2215" s="147">
        <v>78</v>
      </c>
      <c r="D2215" s="147">
        <v>87</v>
      </c>
      <c r="E2215" s="147">
        <v>71</v>
      </c>
      <c r="F2215" s="156">
        <v>74</v>
      </c>
      <c r="G2215" s="156">
        <v>84</v>
      </c>
      <c r="H2215" s="156">
        <v>87</v>
      </c>
      <c r="I2215" s="156">
        <v>74</v>
      </c>
      <c r="J2215" s="156">
        <v>73</v>
      </c>
      <c r="K2215" s="156">
        <v>81</v>
      </c>
      <c r="L2215" s="156">
        <v>72</v>
      </c>
      <c r="M2215" s="156">
        <v>96</v>
      </c>
      <c r="N2215" s="187">
        <v>83</v>
      </c>
      <c r="O2215" s="187">
        <v>77</v>
      </c>
      <c r="P2215" s="187">
        <v>87</v>
      </c>
      <c r="Q2215" s="187">
        <v>81</v>
      </c>
      <c r="R2215" s="187">
        <v>79</v>
      </c>
      <c r="S2215" s="187">
        <v>88</v>
      </c>
      <c r="T2215" s="195">
        <v>106</v>
      </c>
    </row>
    <row r="2216" spans="1:20" ht="17" thickBot="1" x14ac:dyDescent="0.25">
      <c r="A2216" s="38">
        <v>4</v>
      </c>
      <c r="B2216" s="147">
        <v>64</v>
      </c>
      <c r="C2216" s="147">
        <v>57</v>
      </c>
      <c r="D2216" s="147">
        <v>74</v>
      </c>
      <c r="E2216" s="147">
        <v>83</v>
      </c>
      <c r="F2216" s="156">
        <v>74</v>
      </c>
      <c r="G2216" s="156">
        <v>73</v>
      </c>
      <c r="H2216" s="156">
        <v>83</v>
      </c>
      <c r="I2216" s="156">
        <v>86</v>
      </c>
      <c r="J2216" s="156">
        <v>71</v>
      </c>
      <c r="K2216" s="156">
        <v>72</v>
      </c>
      <c r="L2216" s="156">
        <v>82</v>
      </c>
      <c r="M2216" s="156">
        <v>71</v>
      </c>
      <c r="N2216" s="187">
        <v>93</v>
      </c>
      <c r="O2216" s="187">
        <v>80</v>
      </c>
      <c r="P2216" s="187">
        <v>76</v>
      </c>
      <c r="Q2216" s="187">
        <v>81</v>
      </c>
      <c r="R2216" s="187">
        <v>80</v>
      </c>
      <c r="S2216" s="187">
        <v>79</v>
      </c>
      <c r="T2216" s="195">
        <v>82</v>
      </c>
    </row>
    <row r="2217" spans="1:20" ht="17" thickBot="1" x14ac:dyDescent="0.25">
      <c r="A2217" s="38">
        <v>5</v>
      </c>
      <c r="B2217" s="147">
        <v>65</v>
      </c>
      <c r="C2217" s="147">
        <v>61</v>
      </c>
      <c r="D2217" s="147">
        <v>59</v>
      </c>
      <c r="E2217" s="147">
        <v>64</v>
      </c>
      <c r="F2217" s="156">
        <v>82</v>
      </c>
      <c r="G2217" s="156">
        <v>71</v>
      </c>
      <c r="H2217" s="156">
        <v>72</v>
      </c>
      <c r="I2217" s="156">
        <v>81</v>
      </c>
      <c r="J2217" s="156">
        <v>87</v>
      </c>
      <c r="K2217" s="156">
        <v>65</v>
      </c>
      <c r="L2217" s="156">
        <v>73</v>
      </c>
      <c r="M2217" s="156">
        <v>76</v>
      </c>
      <c r="N2217" s="187">
        <v>68</v>
      </c>
      <c r="O2217" s="187">
        <v>91</v>
      </c>
      <c r="P2217" s="187">
        <v>72</v>
      </c>
      <c r="Q2217" s="187">
        <v>71</v>
      </c>
      <c r="R2217" s="187">
        <v>80</v>
      </c>
      <c r="S2217" s="187">
        <v>76</v>
      </c>
      <c r="T2217" s="195">
        <v>74</v>
      </c>
    </row>
    <row r="2218" spans="1:20" ht="17" thickBot="1" x14ac:dyDescent="0.25">
      <c r="A2218" s="38">
        <v>6</v>
      </c>
      <c r="B2218" s="147">
        <v>48</v>
      </c>
      <c r="C2218" s="147">
        <v>64</v>
      </c>
      <c r="D2218" s="147">
        <v>59</v>
      </c>
      <c r="E2218" s="147">
        <v>56</v>
      </c>
      <c r="F2218" s="156">
        <v>59</v>
      </c>
      <c r="G2218" s="156">
        <v>79</v>
      </c>
      <c r="H2218" s="156">
        <v>65</v>
      </c>
      <c r="I2218" s="156">
        <v>71</v>
      </c>
      <c r="J2218" s="156">
        <v>79</v>
      </c>
      <c r="K2218" s="156">
        <v>86</v>
      </c>
      <c r="L2218" s="156">
        <v>59</v>
      </c>
      <c r="M2218" s="156">
        <v>71</v>
      </c>
      <c r="N2218" s="187">
        <v>77</v>
      </c>
      <c r="O2218" s="187">
        <v>65</v>
      </c>
      <c r="P2218" s="187">
        <v>79</v>
      </c>
      <c r="Q2218" s="187">
        <v>68</v>
      </c>
      <c r="R2218" s="187">
        <v>64</v>
      </c>
      <c r="S2218" s="187">
        <v>77</v>
      </c>
      <c r="T2218" s="195">
        <v>66</v>
      </c>
    </row>
    <row r="2219" spans="1:20" ht="17" thickBot="1" x14ac:dyDescent="0.25">
      <c r="A2219" s="38">
        <v>7</v>
      </c>
      <c r="B2219" s="147">
        <v>61</v>
      </c>
      <c r="C2219" s="147">
        <v>45</v>
      </c>
      <c r="D2219" s="147">
        <v>64</v>
      </c>
      <c r="E2219" s="147">
        <v>58</v>
      </c>
      <c r="F2219" s="156">
        <v>59</v>
      </c>
      <c r="G2219" s="156">
        <v>56</v>
      </c>
      <c r="H2219" s="156">
        <v>78</v>
      </c>
      <c r="I2219" s="156">
        <v>63</v>
      </c>
      <c r="J2219" s="156">
        <v>70</v>
      </c>
      <c r="K2219" s="156">
        <v>78</v>
      </c>
      <c r="L2219" s="156">
        <v>87</v>
      </c>
      <c r="M2219" s="156">
        <v>60</v>
      </c>
      <c r="N2219" s="187">
        <v>66</v>
      </c>
      <c r="O2219" s="187">
        <v>79</v>
      </c>
      <c r="P2219" s="187">
        <v>65</v>
      </c>
      <c r="Q2219" s="187">
        <v>78</v>
      </c>
      <c r="R2219" s="187">
        <v>71</v>
      </c>
      <c r="S2219" s="187">
        <v>64</v>
      </c>
      <c r="T2219" s="195">
        <v>75</v>
      </c>
    </row>
    <row r="2220" spans="1:20" ht="17" thickBot="1" x14ac:dyDescent="0.25">
      <c r="A2220" s="38">
        <v>8</v>
      </c>
      <c r="B2220" s="147">
        <v>45</v>
      </c>
      <c r="C2220" s="147">
        <v>61</v>
      </c>
      <c r="D2220" s="147">
        <v>45</v>
      </c>
      <c r="E2220" s="147">
        <v>59</v>
      </c>
      <c r="F2220" s="156">
        <v>54</v>
      </c>
      <c r="G2220" s="156">
        <v>56</v>
      </c>
      <c r="H2220" s="156">
        <v>57</v>
      </c>
      <c r="I2220" s="156">
        <v>81</v>
      </c>
      <c r="J2220" s="156">
        <v>52</v>
      </c>
      <c r="K2220" s="156">
        <v>69</v>
      </c>
      <c r="L2220" s="156">
        <v>74</v>
      </c>
      <c r="M2220" s="156">
        <v>85</v>
      </c>
      <c r="N2220" s="187">
        <v>58</v>
      </c>
      <c r="O2220" s="187">
        <v>64</v>
      </c>
      <c r="P2220" s="187">
        <v>77</v>
      </c>
      <c r="Q2220" s="187">
        <v>65</v>
      </c>
      <c r="R2220" s="187">
        <v>74</v>
      </c>
      <c r="S2220" s="187">
        <v>67</v>
      </c>
      <c r="T2220" s="195">
        <v>64</v>
      </c>
    </row>
    <row r="2221" spans="1:20" ht="17" thickBot="1" x14ac:dyDescent="0.25">
      <c r="A2221" s="38">
        <v>9</v>
      </c>
      <c r="B2221" s="147">
        <v>52</v>
      </c>
      <c r="C2221" s="147">
        <v>41</v>
      </c>
      <c r="D2221" s="147">
        <v>50</v>
      </c>
      <c r="E2221" s="147">
        <v>48</v>
      </c>
      <c r="F2221" s="156">
        <v>53</v>
      </c>
      <c r="G2221" s="156">
        <v>49</v>
      </c>
      <c r="H2221" s="156">
        <v>53</v>
      </c>
      <c r="I2221" s="156">
        <v>54</v>
      </c>
      <c r="J2221" s="156">
        <v>72</v>
      </c>
      <c r="K2221" s="156">
        <v>60</v>
      </c>
      <c r="L2221" s="156">
        <v>58</v>
      </c>
      <c r="M2221" s="156">
        <v>62</v>
      </c>
      <c r="N2221" s="187">
        <v>71</v>
      </c>
      <c r="O2221" s="187">
        <v>51</v>
      </c>
      <c r="P2221" s="187">
        <v>59</v>
      </c>
      <c r="Q2221" s="187">
        <v>64</v>
      </c>
      <c r="R2221" s="187">
        <v>57</v>
      </c>
      <c r="S2221" s="187">
        <v>61</v>
      </c>
      <c r="T2221" s="195">
        <v>67</v>
      </c>
    </row>
    <row r="2222" spans="1:20" ht="17" thickBot="1" x14ac:dyDescent="0.25">
      <c r="A2222" s="38">
        <v>10</v>
      </c>
      <c r="B2222" s="147">
        <v>44</v>
      </c>
      <c r="C2222" s="147">
        <v>50</v>
      </c>
      <c r="D2222" s="147">
        <v>38</v>
      </c>
      <c r="E2222" s="147">
        <v>49</v>
      </c>
      <c r="F2222" s="156">
        <v>45</v>
      </c>
      <c r="G2222" s="156">
        <v>52</v>
      </c>
      <c r="H2222" s="156">
        <v>42</v>
      </c>
      <c r="I2222" s="156">
        <v>54</v>
      </c>
      <c r="J2222" s="156">
        <v>56</v>
      </c>
      <c r="K2222" s="156">
        <v>63</v>
      </c>
      <c r="L2222" s="156">
        <v>57</v>
      </c>
      <c r="M2222" s="156">
        <v>59</v>
      </c>
      <c r="N2222" s="187">
        <v>60</v>
      </c>
      <c r="O2222" s="187">
        <v>68</v>
      </c>
      <c r="P2222" s="187">
        <v>52</v>
      </c>
      <c r="Q2222" s="187">
        <v>55</v>
      </c>
      <c r="R2222" s="187">
        <v>55</v>
      </c>
      <c r="S2222" s="187">
        <v>53</v>
      </c>
      <c r="T2222" s="195">
        <v>56</v>
      </c>
    </row>
    <row r="2223" spans="1:20" ht="17" thickBot="1" x14ac:dyDescent="0.25">
      <c r="A2223" s="38">
        <v>11</v>
      </c>
      <c r="B2223" s="147">
        <v>51</v>
      </c>
      <c r="C2223" s="147">
        <v>49</v>
      </c>
      <c r="D2223" s="147">
        <v>51</v>
      </c>
      <c r="E2223" s="147">
        <v>34</v>
      </c>
      <c r="F2223" s="156">
        <v>44</v>
      </c>
      <c r="G2223" s="156">
        <v>42</v>
      </c>
      <c r="H2223" s="156">
        <v>51</v>
      </c>
      <c r="I2223" s="156">
        <v>40</v>
      </c>
      <c r="J2223" s="156">
        <v>54</v>
      </c>
      <c r="K2223" s="156">
        <v>53</v>
      </c>
      <c r="L2223" s="156">
        <v>60</v>
      </c>
      <c r="M2223" s="156">
        <v>53</v>
      </c>
      <c r="N2223" s="187">
        <v>54</v>
      </c>
      <c r="O2223" s="187">
        <v>55</v>
      </c>
      <c r="P2223" s="187">
        <v>62</v>
      </c>
      <c r="Q2223" s="187">
        <v>52</v>
      </c>
      <c r="R2223" s="187">
        <v>55</v>
      </c>
      <c r="S2223" s="187">
        <v>43</v>
      </c>
      <c r="T2223" s="195">
        <v>47</v>
      </c>
    </row>
    <row r="2224" spans="1:20" ht="18" thickBot="1" x14ac:dyDescent="0.25">
      <c r="A2224" s="38">
        <v>12</v>
      </c>
      <c r="B2224" s="147">
        <v>35</v>
      </c>
      <c r="C2224" s="147">
        <v>48</v>
      </c>
      <c r="D2224" s="147">
        <v>42</v>
      </c>
      <c r="E2224" s="147">
        <v>44</v>
      </c>
      <c r="F2224" s="156">
        <v>31</v>
      </c>
      <c r="G2224" s="156">
        <v>42</v>
      </c>
      <c r="H2224" s="156">
        <v>41</v>
      </c>
      <c r="I2224" s="156">
        <v>52</v>
      </c>
      <c r="J2224" s="156">
        <v>39</v>
      </c>
      <c r="K2224" s="156">
        <v>22</v>
      </c>
      <c r="L2224" s="156" t="s">
        <v>46</v>
      </c>
      <c r="M2224" s="156" t="s">
        <v>46</v>
      </c>
      <c r="N2224" s="187"/>
      <c r="O2224" s="187"/>
      <c r="P2224" s="187"/>
      <c r="Q2224" s="187">
        <v>54</v>
      </c>
      <c r="R2224" s="187">
        <v>50</v>
      </c>
      <c r="S2224" s="187">
        <v>56</v>
      </c>
      <c r="T2224" s="195">
        <v>42</v>
      </c>
    </row>
    <row r="2225" spans="1:20" ht="18" thickBot="1" x14ac:dyDescent="0.25">
      <c r="A2225" s="38" t="s">
        <v>13</v>
      </c>
      <c r="B2225" s="147"/>
      <c r="C2225" s="147"/>
      <c r="D2225" s="147"/>
      <c r="E2225" s="147"/>
      <c r="F2225" s="156"/>
      <c r="G2225" s="156"/>
      <c r="H2225" s="156"/>
      <c r="I2225" s="156"/>
      <c r="J2225" s="156"/>
      <c r="K2225" s="156"/>
      <c r="L2225" s="156"/>
      <c r="M2225" s="156"/>
      <c r="N2225" s="156"/>
      <c r="O2225" s="156"/>
      <c r="P2225" s="156"/>
      <c r="Q2225" s="156"/>
      <c r="R2225" s="156"/>
      <c r="S2225" s="156"/>
      <c r="T2225" s="185"/>
    </row>
    <row r="2226" spans="1:20" ht="18" thickBot="1" x14ac:dyDescent="0.25">
      <c r="A2226" s="60" t="s">
        <v>14</v>
      </c>
      <c r="B2226" s="159">
        <f>SUM(B2212:B2224)</f>
        <v>768</v>
      </c>
      <c r="C2226" s="159">
        <f>SUM(C2212:C2224)</f>
        <v>790</v>
      </c>
      <c r="D2226" s="159">
        <f>SUM(D2212:D2224)</f>
        <v>811</v>
      </c>
      <c r="E2226" s="159">
        <f>SUM(E2212:E2224)</f>
        <v>822</v>
      </c>
      <c r="F2226" s="159">
        <f t="shared" ref="F2226:K2226" si="1114">SUM(F2212:F2224)</f>
        <v>830</v>
      </c>
      <c r="G2226" s="159">
        <f t="shared" si="1114"/>
        <v>848</v>
      </c>
      <c r="H2226" s="159">
        <f t="shared" si="1114"/>
        <v>868</v>
      </c>
      <c r="I2226" s="159">
        <f t="shared" si="1114"/>
        <v>892</v>
      </c>
      <c r="J2226" s="159">
        <f t="shared" si="1114"/>
        <v>910</v>
      </c>
      <c r="K2226" s="159">
        <f t="shared" si="1114"/>
        <v>905</v>
      </c>
      <c r="L2226" s="159">
        <f>SUM(L2212:L2224)</f>
        <v>895</v>
      </c>
      <c r="M2226" s="159">
        <f t="shared" ref="M2226:P2226" si="1115">SUM(M2212:M2223)</f>
        <v>903</v>
      </c>
      <c r="N2226" s="159">
        <f t="shared" si="1115"/>
        <v>904</v>
      </c>
      <c r="O2226" s="159">
        <f t="shared" si="1115"/>
        <v>896</v>
      </c>
      <c r="P2226" s="159">
        <f t="shared" si="1115"/>
        <v>912</v>
      </c>
      <c r="Q2226" s="159">
        <f>SUM(Q2212:Q2224)</f>
        <v>970</v>
      </c>
      <c r="R2226" s="159">
        <f>SUM(R2212:R2224)</f>
        <v>977</v>
      </c>
      <c r="S2226" s="159">
        <f>SUM(S2212:S2224)</f>
        <v>964</v>
      </c>
      <c r="T2226" s="162">
        <f>SUM(T2212:T2224)</f>
        <v>967</v>
      </c>
    </row>
    <row r="2227" spans="1:20" ht="35" thickBot="1" x14ac:dyDescent="0.25">
      <c r="A2227" s="60" t="s">
        <v>51</v>
      </c>
      <c r="B2227" s="149"/>
      <c r="C2227" s="160">
        <f>((C2226-B2226)/B2226)</f>
        <v>2.8645833333333332E-2</v>
      </c>
      <c r="D2227" s="160">
        <f>((D2226-C2226)/C2226)</f>
        <v>2.6582278481012658E-2</v>
      </c>
      <c r="E2227" s="160">
        <f>((E2226-D2226)/D2226)</f>
        <v>1.3563501849568433E-2</v>
      </c>
      <c r="F2227" s="160">
        <f>((F2226-E2226)/E2226)</f>
        <v>9.7323600973236012E-3</v>
      </c>
      <c r="G2227" s="160">
        <f t="shared" ref="G2227:T2227" si="1116">((G2226-F2226)/F2226)</f>
        <v>2.1686746987951807E-2</v>
      </c>
      <c r="H2227" s="160">
        <f t="shared" si="1116"/>
        <v>2.358490566037736E-2</v>
      </c>
      <c r="I2227" s="160">
        <f t="shared" si="1116"/>
        <v>2.7649769585253458E-2</v>
      </c>
      <c r="J2227" s="160">
        <f t="shared" si="1116"/>
        <v>2.0179372197309416E-2</v>
      </c>
      <c r="K2227" s="160">
        <f t="shared" si="1116"/>
        <v>-5.4945054945054949E-3</v>
      </c>
      <c r="L2227" s="160">
        <f t="shared" si="1116"/>
        <v>-1.1049723756906077E-2</v>
      </c>
      <c r="M2227" s="160">
        <f t="shared" si="1116"/>
        <v>8.9385474860335188E-3</v>
      </c>
      <c r="N2227" s="160">
        <f t="shared" si="1116"/>
        <v>1.1074197120708748E-3</v>
      </c>
      <c r="O2227" s="160">
        <f t="shared" si="1116"/>
        <v>-8.8495575221238937E-3</v>
      </c>
      <c r="P2227" s="160">
        <f t="shared" si="1116"/>
        <v>1.7857142857142856E-2</v>
      </c>
      <c r="Q2227" s="160">
        <f t="shared" si="1116"/>
        <v>6.3596491228070179E-2</v>
      </c>
      <c r="R2227" s="160">
        <f t="shared" si="1116"/>
        <v>7.2164948453608251E-3</v>
      </c>
      <c r="S2227" s="160">
        <f t="shared" si="1116"/>
        <v>-1.3306038894575231E-2</v>
      </c>
      <c r="T2227" s="160">
        <f t="shared" si="1116"/>
        <v>3.1120331950207467E-3</v>
      </c>
    </row>
    <row r="2228" spans="1:20" ht="52" thickBot="1" x14ac:dyDescent="0.25">
      <c r="A2228" s="60" t="s">
        <v>16</v>
      </c>
      <c r="B2228" s="160"/>
      <c r="C2228" s="160"/>
      <c r="D2228" s="160"/>
      <c r="E2228" s="160"/>
      <c r="F2228" s="160"/>
      <c r="G2228" s="160">
        <f t="shared" ref="G2228:T2228" si="1117">(G2226-B2226)/B2226</f>
        <v>0.10416666666666667</v>
      </c>
      <c r="H2228" s="160">
        <f t="shared" si="1117"/>
        <v>9.8734177215189872E-2</v>
      </c>
      <c r="I2228" s="160">
        <f t="shared" si="1117"/>
        <v>9.98766954377312E-2</v>
      </c>
      <c r="J2228" s="160">
        <f t="shared" si="1117"/>
        <v>0.1070559610705596</v>
      </c>
      <c r="K2228" s="160">
        <f t="shared" si="1117"/>
        <v>9.036144578313253E-2</v>
      </c>
      <c r="L2228" s="160">
        <f t="shared" si="1117"/>
        <v>5.5424528301886794E-2</v>
      </c>
      <c r="M2228" s="160">
        <f t="shared" si="1117"/>
        <v>4.0322580645161289E-2</v>
      </c>
      <c r="N2228" s="160">
        <f t="shared" si="1117"/>
        <v>1.3452914798206279E-2</v>
      </c>
      <c r="O2228" s="160">
        <f t="shared" si="1117"/>
        <v>-1.5384615384615385E-2</v>
      </c>
      <c r="P2228" s="160">
        <f t="shared" si="1117"/>
        <v>7.7348066298342545E-3</v>
      </c>
      <c r="Q2228" s="160">
        <f t="shared" si="1117"/>
        <v>8.3798882681564241E-2</v>
      </c>
      <c r="R2228" s="160">
        <f t="shared" si="1117"/>
        <v>8.1949058693244745E-2</v>
      </c>
      <c r="S2228" s="160">
        <f t="shared" si="1117"/>
        <v>6.637168141592921E-2</v>
      </c>
      <c r="T2228" s="160">
        <f t="shared" si="1117"/>
        <v>7.9241071428571425E-2</v>
      </c>
    </row>
    <row r="2229" spans="1:20" ht="52" thickBot="1" x14ac:dyDescent="0.25">
      <c r="A2229" s="60" t="s">
        <v>17</v>
      </c>
      <c r="B2229" s="160"/>
      <c r="C2229" s="160"/>
      <c r="D2229" s="160"/>
      <c r="E2229" s="160"/>
      <c r="F2229" s="160"/>
      <c r="G2229" s="160"/>
      <c r="H2229" s="160"/>
      <c r="I2229" s="160"/>
      <c r="J2229" s="160"/>
      <c r="K2229" s="160"/>
      <c r="L2229" s="160">
        <f t="shared" ref="L2229:T2229" si="1118">(L2226-B2226)/B2226</f>
        <v>0.16536458333333334</v>
      </c>
      <c r="M2229" s="160">
        <f t="shared" si="1118"/>
        <v>0.14303797468354432</v>
      </c>
      <c r="N2229" s="160">
        <f t="shared" si="1118"/>
        <v>0.11467324290998766</v>
      </c>
      <c r="O2229" s="160">
        <f t="shared" si="1118"/>
        <v>9.002433090024331E-2</v>
      </c>
      <c r="P2229" s="160">
        <f t="shared" si="1118"/>
        <v>9.8795180722891562E-2</v>
      </c>
      <c r="Q2229" s="160">
        <f t="shared" si="1118"/>
        <v>0.14386792452830188</v>
      </c>
      <c r="R2229" s="160">
        <f t="shared" si="1118"/>
        <v>0.12557603686635946</v>
      </c>
      <c r="S2229" s="160">
        <f t="shared" si="1118"/>
        <v>8.0717488789237665E-2</v>
      </c>
      <c r="T2229" s="160">
        <f t="shared" si="1118"/>
        <v>6.2637362637362637E-2</v>
      </c>
    </row>
    <row r="2230" spans="1:20" ht="35" thickBot="1" x14ac:dyDescent="0.25">
      <c r="A2230" s="60" t="s">
        <v>18</v>
      </c>
      <c r="B2230" s="161">
        <v>9447</v>
      </c>
      <c r="C2230" s="161">
        <v>9367</v>
      </c>
      <c r="D2230" s="161">
        <v>9017</v>
      </c>
      <c r="E2230" s="161">
        <v>8425</v>
      </c>
      <c r="F2230" s="161">
        <v>8668</v>
      </c>
      <c r="G2230" s="92">
        <v>9144</v>
      </c>
      <c r="H2230" s="92">
        <v>9700</v>
      </c>
      <c r="I2230" s="92">
        <v>9713</v>
      </c>
      <c r="J2230" s="92">
        <v>10041</v>
      </c>
      <c r="K2230" s="92">
        <v>10228</v>
      </c>
      <c r="L2230" s="92">
        <v>9815</v>
      </c>
      <c r="M2230" s="92">
        <v>9185</v>
      </c>
      <c r="N2230" s="92">
        <v>8914</v>
      </c>
      <c r="O2230" s="92">
        <v>8155</v>
      </c>
      <c r="P2230" s="92">
        <v>8441</v>
      </c>
      <c r="Q2230" s="92">
        <v>8624</v>
      </c>
      <c r="R2230" s="92">
        <v>9007</v>
      </c>
      <c r="S2230" s="92">
        <v>8867</v>
      </c>
      <c r="T2230" s="92">
        <v>6757</v>
      </c>
    </row>
    <row r="2231" spans="1:20" ht="52" thickBot="1" x14ac:dyDescent="0.25">
      <c r="A2231" s="60" t="s">
        <v>19</v>
      </c>
      <c r="B2231" s="160"/>
      <c r="C2231" s="160">
        <f t="shared" ref="C2231:T2231" si="1119">(C2230-B2230)/B2230</f>
        <v>-8.4682968138033235E-3</v>
      </c>
      <c r="D2231" s="160">
        <f t="shared" si="1119"/>
        <v>-3.7365218319632756E-2</v>
      </c>
      <c r="E2231" s="160">
        <f t="shared" si="1119"/>
        <v>-6.5653765110347123E-2</v>
      </c>
      <c r="F2231" s="160">
        <f t="shared" si="1119"/>
        <v>2.884272997032641E-2</v>
      </c>
      <c r="G2231" s="160">
        <f t="shared" si="1119"/>
        <v>5.4914628518689432E-2</v>
      </c>
      <c r="H2231" s="160">
        <f t="shared" si="1119"/>
        <v>6.080489938757655E-2</v>
      </c>
      <c r="I2231" s="160">
        <f t="shared" si="1119"/>
        <v>1.3402061855670104E-3</v>
      </c>
      <c r="J2231" s="160">
        <f t="shared" si="1119"/>
        <v>3.3769175332029236E-2</v>
      </c>
      <c r="K2231" s="160">
        <f t="shared" si="1119"/>
        <v>1.8623643063439898E-2</v>
      </c>
      <c r="L2231" s="160">
        <f t="shared" si="1119"/>
        <v>-4.0379350801720768E-2</v>
      </c>
      <c r="M2231" s="160">
        <f t="shared" si="1119"/>
        <v>-6.4187468160978089E-2</v>
      </c>
      <c r="N2231" s="160">
        <f t="shared" si="1119"/>
        <v>-2.9504627109417529E-2</v>
      </c>
      <c r="O2231" s="160">
        <f t="shared" si="1119"/>
        <v>-8.5146959838456354E-2</v>
      </c>
      <c r="P2231" s="160">
        <f t="shared" si="1119"/>
        <v>3.507050889025138E-2</v>
      </c>
      <c r="Q2231" s="160">
        <f t="shared" si="1119"/>
        <v>2.1679895746949413E-2</v>
      </c>
      <c r="R2231" s="160">
        <f t="shared" si="1119"/>
        <v>4.4410946196660479E-2</v>
      </c>
      <c r="S2231" s="160">
        <f t="shared" si="1119"/>
        <v>-1.554346619296103E-2</v>
      </c>
      <c r="T2231" s="160">
        <f t="shared" si="1119"/>
        <v>-0.23796097891056728</v>
      </c>
    </row>
    <row r="2232" spans="1:20" ht="52" thickBot="1" x14ac:dyDescent="0.25">
      <c r="A2232" s="60" t="s">
        <v>20</v>
      </c>
      <c r="B2232" s="160"/>
      <c r="C2232" s="160"/>
      <c r="D2232" s="160"/>
      <c r="E2232" s="160"/>
      <c r="F2232" s="160"/>
      <c r="G2232" s="160">
        <f t="shared" ref="G2232:T2232" si="1120">(G2230-B2230)/B2230</f>
        <v>-3.207367418228009E-2</v>
      </c>
      <c r="H2232" s="160">
        <f t="shared" si="1120"/>
        <v>3.5550336286964877E-2</v>
      </c>
      <c r="I2232" s="160">
        <f t="shared" si="1120"/>
        <v>7.7187534656759454E-2</v>
      </c>
      <c r="J2232" s="160">
        <f t="shared" si="1120"/>
        <v>0.19181008902077151</v>
      </c>
      <c r="K2232" s="160">
        <f t="shared" si="1120"/>
        <v>0.17997231195200739</v>
      </c>
      <c r="L2232" s="160">
        <f t="shared" si="1120"/>
        <v>7.3381452318460189E-2</v>
      </c>
      <c r="M2232" s="160">
        <f t="shared" si="1120"/>
        <v>-5.3092783505154638E-2</v>
      </c>
      <c r="N2232" s="160">
        <f t="shared" si="1120"/>
        <v>-8.2260887470400501E-2</v>
      </c>
      <c r="O2232" s="160">
        <f t="shared" si="1120"/>
        <v>-0.18782989742057565</v>
      </c>
      <c r="P2232" s="160">
        <f t="shared" si="1120"/>
        <v>-0.17471646460696127</v>
      </c>
      <c r="Q2232" s="160">
        <f t="shared" si="1120"/>
        <v>-0.12134488028527764</v>
      </c>
      <c r="R2232" s="160">
        <f t="shared" si="1120"/>
        <v>-1.9379422972237343E-2</v>
      </c>
      <c r="S2232" s="160">
        <f t="shared" si="1120"/>
        <v>-5.2726048911824093E-3</v>
      </c>
      <c r="T2232" s="160">
        <f t="shared" si="1120"/>
        <v>-0.17142857142857143</v>
      </c>
    </row>
    <row r="2233" spans="1:20" ht="52" thickBot="1" x14ac:dyDescent="0.25">
      <c r="A2233" s="60" t="s">
        <v>21</v>
      </c>
      <c r="B2233" s="160"/>
      <c r="C2233" s="160"/>
      <c r="D2233" s="160"/>
      <c r="E2233" s="160"/>
      <c r="F2233" s="160"/>
      <c r="G2233" s="160"/>
      <c r="H2233" s="160"/>
      <c r="I2233" s="160"/>
      <c r="J2233" s="160"/>
      <c r="K2233" s="160"/>
      <c r="L2233" s="160">
        <f t="shared" ref="L2233:T2233" si="1121">(L2230-B2230)/B2230</f>
        <v>3.8954165343495287E-2</v>
      </c>
      <c r="M2233" s="160">
        <f t="shared" si="1121"/>
        <v>-1.9429913526209031E-2</v>
      </c>
      <c r="N2233" s="160">
        <f t="shared" si="1121"/>
        <v>-1.1422867916158368E-2</v>
      </c>
      <c r="O2233" s="160">
        <f t="shared" si="1121"/>
        <v>-3.2047477744807124E-2</v>
      </c>
      <c r="P2233" s="160">
        <f t="shared" si="1121"/>
        <v>-2.6188278726349792E-2</v>
      </c>
      <c r="Q2233" s="160">
        <f t="shared" si="1121"/>
        <v>-5.6867891513560802E-2</v>
      </c>
      <c r="R2233" s="160">
        <f t="shared" si="1121"/>
        <v>-7.1443298969072158E-2</v>
      </c>
      <c r="S2233" s="160">
        <f t="shared" si="1121"/>
        <v>-8.7099763203953462E-2</v>
      </c>
      <c r="T2233" s="160">
        <f t="shared" si="1121"/>
        <v>-0.32705905786276268</v>
      </c>
    </row>
    <row r="2234" spans="1:20" ht="18" thickBot="1" x14ac:dyDescent="0.25">
      <c r="A2234" s="60" t="s">
        <v>22</v>
      </c>
      <c r="B2234" s="160">
        <f>B2226/B2230</f>
        <v>8.1295649412511911E-2</v>
      </c>
      <c r="C2234" s="160">
        <f>C2226/C2230</f>
        <v>8.4338635635742495E-2</v>
      </c>
      <c r="D2234" s="160">
        <f>D2226/D2230</f>
        <v>8.9941222135965393E-2</v>
      </c>
      <c r="E2234" s="160">
        <f>E2226/E2230</f>
        <v>9.7566765578635015E-2</v>
      </c>
      <c r="F2234" s="160">
        <f>F2226/F2230</f>
        <v>9.5754499307798793E-2</v>
      </c>
      <c r="G2234" s="160">
        <f t="shared" ref="G2234:L2234" si="1122">G2226/G2230</f>
        <v>9.2738407699037614E-2</v>
      </c>
      <c r="H2234" s="160">
        <f t="shared" si="1122"/>
        <v>8.9484536082474225E-2</v>
      </c>
      <c r="I2234" s="160">
        <f t="shared" si="1122"/>
        <v>9.1835684134664877E-2</v>
      </c>
      <c r="J2234" s="160">
        <f t="shared" si="1122"/>
        <v>9.062842346379843E-2</v>
      </c>
      <c r="K2234" s="160">
        <f t="shared" si="1122"/>
        <v>8.848259679311693E-2</v>
      </c>
      <c r="L2234" s="160">
        <f t="shared" si="1122"/>
        <v>9.1186958736627605E-2</v>
      </c>
      <c r="M2234" s="160">
        <f t="shared" ref="M2234:N2234" si="1123">M2226/M2230</f>
        <v>9.8312465977136637E-2</v>
      </c>
      <c r="N2234" s="160">
        <f t="shared" si="1123"/>
        <v>0.10141350684316805</v>
      </c>
      <c r="O2234" s="160">
        <f t="shared" ref="O2234:P2234" si="1124">O2226/O2230</f>
        <v>0.10987124463519313</v>
      </c>
      <c r="P2234" s="160">
        <f t="shared" si="1124"/>
        <v>0.1080440706077479</v>
      </c>
      <c r="Q2234" s="160">
        <f t="shared" ref="Q2234:R2234" si="1125">Q2226/Q2230</f>
        <v>0.11247680890538034</v>
      </c>
      <c r="R2234" s="160">
        <f t="shared" si="1125"/>
        <v>0.10847118907516376</v>
      </c>
      <c r="S2234" s="160">
        <f t="shared" ref="S2234:T2234" si="1126">S2226/S2230</f>
        <v>0.1087177173790459</v>
      </c>
      <c r="T2234" s="160">
        <f t="shared" si="1126"/>
        <v>0.14311084800947166</v>
      </c>
    </row>
    <row r="2235" spans="1:20" ht="52" thickBot="1" x14ac:dyDescent="0.25">
      <c r="A2235" s="60" t="s">
        <v>23</v>
      </c>
      <c r="B2235" s="160"/>
      <c r="C2235" s="160">
        <f t="shared" ref="C2235:K2235" si="1127">(C2234-B2234)</f>
        <v>3.0429862232305843E-3</v>
      </c>
      <c r="D2235" s="160">
        <f t="shared" si="1127"/>
        <v>5.6025865002228975E-3</v>
      </c>
      <c r="E2235" s="160">
        <f t="shared" si="1127"/>
        <v>7.6255434426696217E-3</v>
      </c>
      <c r="F2235" s="160">
        <f t="shared" si="1127"/>
        <v>-1.8122662708362214E-3</v>
      </c>
      <c r="G2235" s="160">
        <f t="shared" si="1127"/>
        <v>-3.0160916087611789E-3</v>
      </c>
      <c r="H2235" s="160">
        <f t="shared" si="1127"/>
        <v>-3.2538716165633891E-3</v>
      </c>
      <c r="I2235" s="160">
        <f t="shared" si="1127"/>
        <v>2.3511480521906519E-3</v>
      </c>
      <c r="J2235" s="160">
        <f t="shared" si="1127"/>
        <v>-1.2072606708664474E-3</v>
      </c>
      <c r="K2235" s="160">
        <f t="shared" si="1127"/>
        <v>-2.1458266706814999E-3</v>
      </c>
      <c r="L2235" s="160">
        <f t="shared" ref="L2235:T2235" si="1128">(L2234-K2234)</f>
        <v>2.7043619435106747E-3</v>
      </c>
      <c r="M2235" s="160">
        <f t="shared" si="1128"/>
        <v>7.1255072405090325E-3</v>
      </c>
      <c r="N2235" s="160">
        <f t="shared" si="1128"/>
        <v>3.1010408660314126E-3</v>
      </c>
      <c r="O2235" s="160">
        <f t="shared" si="1128"/>
        <v>8.4577377920250774E-3</v>
      </c>
      <c r="P2235" s="160">
        <f t="shared" si="1128"/>
        <v>-1.8271740274452275E-3</v>
      </c>
      <c r="Q2235" s="160">
        <f t="shared" si="1128"/>
        <v>4.4327382976324381E-3</v>
      </c>
      <c r="R2235" s="160">
        <f t="shared" si="1128"/>
        <v>-4.005619830216578E-3</v>
      </c>
      <c r="S2235" s="160">
        <f t="shared" si="1128"/>
        <v>2.4652830388213753E-4</v>
      </c>
      <c r="T2235" s="160">
        <f t="shared" si="1128"/>
        <v>3.4393130630425761E-2</v>
      </c>
    </row>
    <row r="2236" spans="1:20" ht="52" thickBot="1" x14ac:dyDescent="0.25">
      <c r="A2236" s="60" t="s">
        <v>24</v>
      </c>
      <c r="B2236" s="160"/>
      <c r="C2236" s="160"/>
      <c r="D2236" s="160"/>
      <c r="E2236" s="160"/>
      <c r="F2236" s="160"/>
      <c r="G2236" s="160">
        <f>G2234-B2234</f>
        <v>1.1442758286525703E-2</v>
      </c>
      <c r="H2236" s="160">
        <f t="shared" ref="H2236:K2236" si="1129">H2234-C2234</f>
        <v>5.1459004467317299E-3</v>
      </c>
      <c r="I2236" s="160">
        <f t="shared" si="1129"/>
        <v>1.8944619986994843E-3</v>
      </c>
      <c r="J2236" s="160">
        <f t="shared" si="1129"/>
        <v>-6.9383421148365848E-3</v>
      </c>
      <c r="K2236" s="160">
        <f t="shared" si="1129"/>
        <v>-7.2719025146818633E-3</v>
      </c>
      <c r="L2236" s="160">
        <f t="shared" ref="L2236:T2236" si="1130">L2234-G2234</f>
        <v>-1.5514489624100097E-3</v>
      </c>
      <c r="M2236" s="160">
        <f t="shared" si="1130"/>
        <v>8.8279298946624118E-3</v>
      </c>
      <c r="N2236" s="160">
        <f t="shared" si="1130"/>
        <v>9.5778227085031725E-3</v>
      </c>
      <c r="O2236" s="160">
        <f t="shared" si="1130"/>
        <v>1.9242821171394697E-2</v>
      </c>
      <c r="P2236" s="160">
        <f t="shared" si="1130"/>
        <v>1.956147381463097E-2</v>
      </c>
      <c r="Q2236" s="160">
        <f t="shared" si="1130"/>
        <v>2.1289850168752733E-2</v>
      </c>
      <c r="R2236" s="160">
        <f t="shared" si="1130"/>
        <v>1.0158723098027123E-2</v>
      </c>
      <c r="S2236" s="160">
        <f t="shared" si="1130"/>
        <v>7.3042105358778475E-3</v>
      </c>
      <c r="T2236" s="160">
        <f t="shared" si="1130"/>
        <v>3.3239603374278531E-2</v>
      </c>
    </row>
    <row r="2237" spans="1:20" ht="52" thickBot="1" x14ac:dyDescent="0.25">
      <c r="A2237" s="60" t="s">
        <v>25</v>
      </c>
      <c r="B2237" s="160"/>
      <c r="C2237" s="160"/>
      <c r="D2237" s="160"/>
      <c r="E2237" s="160"/>
      <c r="F2237" s="160"/>
      <c r="G2237" s="160"/>
      <c r="H2237" s="160"/>
      <c r="I2237" s="160"/>
      <c r="J2237" s="160"/>
      <c r="K2237" s="160"/>
      <c r="L2237" s="160">
        <f t="shared" ref="L2237:T2237" si="1131">L2234-B2234</f>
        <v>9.8913093241156935E-3</v>
      </c>
      <c r="M2237" s="160">
        <f t="shared" si="1131"/>
        <v>1.3973830341394142E-2</v>
      </c>
      <c r="N2237" s="160">
        <f t="shared" si="1131"/>
        <v>1.1472284707202657E-2</v>
      </c>
      <c r="O2237" s="160">
        <f t="shared" si="1131"/>
        <v>1.2304479056558112E-2</v>
      </c>
      <c r="P2237" s="160">
        <f t="shared" si="1131"/>
        <v>1.2289571299949106E-2</v>
      </c>
      <c r="Q2237" s="160">
        <f t="shared" si="1131"/>
        <v>1.9738401206342723E-2</v>
      </c>
      <c r="R2237" s="160">
        <f t="shared" si="1131"/>
        <v>1.8986652992689534E-2</v>
      </c>
      <c r="S2237" s="160">
        <f t="shared" si="1131"/>
        <v>1.688203324438102E-2</v>
      </c>
      <c r="T2237" s="160">
        <f t="shared" si="1131"/>
        <v>5.2482424545673229E-2</v>
      </c>
    </row>
    <row r="2238" spans="1:20" ht="16" x14ac:dyDescent="0.2">
      <c r="A2238" s="4"/>
      <c r="B2238" s="6"/>
      <c r="C2238" s="6"/>
      <c r="D2238" s="6"/>
      <c r="E2238" s="6"/>
      <c r="F2238" s="6"/>
      <c r="G2238" s="5"/>
      <c r="H2238" s="5"/>
      <c r="I2238" s="5"/>
      <c r="J2238" s="5"/>
      <c r="K2238" s="5"/>
      <c r="L2238" s="5"/>
    </row>
    <row r="2239" spans="1:20" ht="16" x14ac:dyDescent="0.2">
      <c r="A2239" s="7" t="s">
        <v>183</v>
      </c>
      <c r="B2239" s="7"/>
      <c r="C2239" s="7"/>
      <c r="D2239" s="7"/>
      <c r="E2239" s="7"/>
      <c r="F2239" s="7"/>
      <c r="G2239" s="8"/>
      <c r="H2239" s="8"/>
      <c r="I2239" s="8"/>
      <c r="J2239" s="8"/>
      <c r="K2239" s="8"/>
      <c r="L2239" s="8"/>
      <c r="M2239" s="9"/>
    </row>
    <row r="2240" spans="1:20" ht="17" thickBot="1" x14ac:dyDescent="0.25">
      <c r="A2240" s="10"/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9"/>
    </row>
    <row r="2241" spans="1:21" ht="35" thickBot="1" x14ac:dyDescent="0.25">
      <c r="A2241" s="80" t="s">
        <v>44</v>
      </c>
      <c r="B2241" s="80" t="s">
        <v>0</v>
      </c>
      <c r="C2241" s="80" t="s">
        <v>1</v>
      </c>
      <c r="D2241" s="80" t="s">
        <v>2</v>
      </c>
      <c r="E2241" s="80" t="s">
        <v>3</v>
      </c>
      <c r="F2241" s="80" t="s">
        <v>4</v>
      </c>
      <c r="G2241" s="80" t="s">
        <v>5</v>
      </c>
      <c r="H2241" s="80" t="s">
        <v>6</v>
      </c>
      <c r="I2241" s="80" t="s">
        <v>7</v>
      </c>
      <c r="J2241" s="80" t="s">
        <v>8</v>
      </c>
      <c r="K2241" s="80" t="s">
        <v>9</v>
      </c>
      <c r="L2241" s="80" t="s">
        <v>10</v>
      </c>
      <c r="M2241" s="80" t="s">
        <v>66</v>
      </c>
      <c r="N2241" s="80" t="s">
        <v>75</v>
      </c>
      <c r="O2241" s="80" t="s">
        <v>76</v>
      </c>
      <c r="P2241" s="80" t="s">
        <v>77</v>
      </c>
      <c r="Q2241" s="80" t="s">
        <v>78</v>
      </c>
      <c r="R2241" s="80" t="s">
        <v>79</v>
      </c>
      <c r="S2241" s="80" t="s">
        <v>81</v>
      </c>
      <c r="T2241" s="80" t="s">
        <v>87</v>
      </c>
      <c r="U2241" s="80" t="s">
        <v>52</v>
      </c>
    </row>
    <row r="2242" spans="1:21" ht="18" thickBot="1" x14ac:dyDescent="0.25">
      <c r="A2242" s="98" t="s">
        <v>28</v>
      </c>
      <c r="B2242" s="72"/>
      <c r="C2242" s="72">
        <f t="shared" ref="C2242:K2242" si="1132">-C2212</f>
        <v>-77</v>
      </c>
      <c r="D2242" s="72">
        <f t="shared" si="1132"/>
        <v>-84</v>
      </c>
      <c r="E2242" s="72">
        <f t="shared" si="1132"/>
        <v>-90</v>
      </c>
      <c r="F2242" s="72">
        <f t="shared" si="1132"/>
        <v>-78</v>
      </c>
      <c r="G2242" s="72">
        <f t="shared" si="1132"/>
        <v>-82</v>
      </c>
      <c r="H2242" s="72">
        <f t="shared" si="1132"/>
        <v>-80</v>
      </c>
      <c r="I2242" s="72">
        <f t="shared" si="1132"/>
        <v>-71</v>
      </c>
      <c r="J2242" s="72">
        <f t="shared" si="1132"/>
        <v>-95</v>
      </c>
      <c r="K2242" s="72">
        <f t="shared" si="1132"/>
        <v>-89</v>
      </c>
      <c r="L2242" s="72">
        <f t="shared" ref="L2242:Q2242" si="1133">-L2212</f>
        <v>-90</v>
      </c>
      <c r="M2242" s="72">
        <f t="shared" si="1133"/>
        <v>-90</v>
      </c>
      <c r="N2242" s="72">
        <f t="shared" si="1133"/>
        <v>-92</v>
      </c>
      <c r="O2242" s="72">
        <f t="shared" si="1133"/>
        <v>-91</v>
      </c>
      <c r="P2242" s="72">
        <f t="shared" si="1133"/>
        <v>-107</v>
      </c>
      <c r="Q2242" s="72">
        <f t="shared" si="1133"/>
        <v>-111</v>
      </c>
      <c r="R2242" s="72">
        <f t="shared" ref="R2242:S2242" si="1134">-R2212</f>
        <v>-106</v>
      </c>
      <c r="S2242" s="72">
        <f t="shared" si="1134"/>
        <v>-88</v>
      </c>
      <c r="T2242" s="76">
        <f t="shared" ref="T2242" si="1135">-T2212</f>
        <v>-95</v>
      </c>
      <c r="U2242" s="72">
        <f t="shared" ref="U2242:U2256" si="1136">_xlfn.AGGREGATE(1,6,C2242:S2242)</f>
        <v>-89.470588235294116</v>
      </c>
    </row>
    <row r="2243" spans="1:21" ht="18" thickBot="1" x14ac:dyDescent="0.25">
      <c r="A2243" s="81">
        <v>1</v>
      </c>
      <c r="B2243" s="85" t="s">
        <v>53</v>
      </c>
      <c r="C2243" s="100">
        <f t="shared" ref="C2243:T2254" si="1137">B2212-C2213</f>
        <v>1</v>
      </c>
      <c r="D2243" s="100">
        <f t="shared" si="1137"/>
        <v>-7</v>
      </c>
      <c r="E2243" s="100">
        <f t="shared" si="1137"/>
        <v>-5</v>
      </c>
      <c r="F2243" s="100">
        <f t="shared" si="1137"/>
        <v>-1</v>
      </c>
      <c r="G2243" s="100">
        <f t="shared" si="1137"/>
        <v>2</v>
      </c>
      <c r="H2243" s="72">
        <f t="shared" si="1137"/>
        <v>-2</v>
      </c>
      <c r="I2243" s="72">
        <f t="shared" si="1137"/>
        <v>-5</v>
      </c>
      <c r="J2243" s="72">
        <f t="shared" si="1137"/>
        <v>-7</v>
      </c>
      <c r="K2243" s="72">
        <f t="shared" si="1137"/>
        <v>2</v>
      </c>
      <c r="L2243" s="72">
        <f t="shared" si="1137"/>
        <v>2</v>
      </c>
      <c r="M2243" s="72">
        <f t="shared" si="1137"/>
        <v>-1</v>
      </c>
      <c r="N2243" s="72">
        <f t="shared" si="1137"/>
        <v>-7</v>
      </c>
      <c r="O2243" s="72">
        <f t="shared" si="1137"/>
        <v>8</v>
      </c>
      <c r="P2243" s="72">
        <f t="shared" si="1137"/>
        <v>-2</v>
      </c>
      <c r="Q2243" s="72">
        <f t="shared" si="1137"/>
        <v>5</v>
      </c>
      <c r="R2243" s="72">
        <f t="shared" si="1137"/>
        <v>1</v>
      </c>
      <c r="S2243" s="72">
        <f t="shared" si="1137"/>
        <v>1</v>
      </c>
      <c r="T2243" s="76">
        <f t="shared" si="1137"/>
        <v>-3</v>
      </c>
      <c r="U2243" s="72">
        <f t="shared" si="1136"/>
        <v>-0.88235294117647056</v>
      </c>
    </row>
    <row r="2244" spans="1:21" ht="18" thickBot="1" x14ac:dyDescent="0.25">
      <c r="A2244" s="81">
        <v>2</v>
      </c>
      <c r="B2244" s="85" t="s">
        <v>53</v>
      </c>
      <c r="C2244" s="100">
        <f t="shared" si="1137"/>
        <v>3</v>
      </c>
      <c r="D2244" s="100">
        <f t="shared" si="1137"/>
        <v>0</v>
      </c>
      <c r="E2244" s="100">
        <f t="shared" si="1137"/>
        <v>7</v>
      </c>
      <c r="F2244" s="100">
        <f t="shared" si="1137"/>
        <v>3</v>
      </c>
      <c r="G2244" s="100">
        <f t="shared" si="1137"/>
        <v>5</v>
      </c>
      <c r="H2244" s="72">
        <f t="shared" si="1137"/>
        <v>1</v>
      </c>
      <c r="I2244" s="72">
        <f t="shared" si="1137"/>
        <v>4</v>
      </c>
      <c r="J2244" s="72">
        <f t="shared" si="1137"/>
        <v>1</v>
      </c>
      <c r="K2244" s="72">
        <f t="shared" si="1137"/>
        <v>4</v>
      </c>
      <c r="L2244" s="72">
        <f t="shared" si="1137"/>
        <v>-3</v>
      </c>
      <c r="M2244" s="72">
        <f t="shared" si="1137"/>
        <v>-2</v>
      </c>
      <c r="N2244" s="72">
        <f t="shared" si="1137"/>
        <v>6</v>
      </c>
      <c r="O2244" s="72">
        <f t="shared" si="1137"/>
        <v>6</v>
      </c>
      <c r="P2244" s="72">
        <f t="shared" si="1137"/>
        <v>1</v>
      </c>
      <c r="Q2244" s="72">
        <f t="shared" si="1137"/>
        <v>5</v>
      </c>
      <c r="R2244" s="72">
        <f t="shared" si="1137"/>
        <v>6</v>
      </c>
      <c r="S2244" s="72">
        <f t="shared" si="1137"/>
        <v>3</v>
      </c>
      <c r="T2244" s="76">
        <f t="shared" si="1137"/>
        <v>3</v>
      </c>
      <c r="U2244" s="72">
        <f t="shared" si="1136"/>
        <v>2.9411764705882355</v>
      </c>
    </row>
    <row r="2245" spans="1:21" ht="18" thickBot="1" x14ac:dyDescent="0.25">
      <c r="A2245" s="81">
        <v>3</v>
      </c>
      <c r="B2245" s="85" t="s">
        <v>53</v>
      </c>
      <c r="C2245" s="100">
        <f t="shared" si="1137"/>
        <v>2</v>
      </c>
      <c r="D2245" s="100">
        <f t="shared" si="1137"/>
        <v>-2</v>
      </c>
      <c r="E2245" s="100">
        <f t="shared" si="1137"/>
        <v>3</v>
      </c>
      <c r="F2245" s="100">
        <f t="shared" si="1137"/>
        <v>3</v>
      </c>
      <c r="G2245" s="100">
        <f t="shared" si="1137"/>
        <v>2</v>
      </c>
      <c r="H2245" s="72">
        <f t="shared" si="1137"/>
        <v>-1</v>
      </c>
      <c r="I2245" s="72">
        <f t="shared" si="1137"/>
        <v>1</v>
      </c>
      <c r="J2245" s="72">
        <f t="shared" si="1137"/>
        <v>7</v>
      </c>
      <c r="K2245" s="72">
        <f t="shared" si="1137"/>
        <v>3</v>
      </c>
      <c r="L2245" s="72">
        <f t="shared" si="1137"/>
        <v>2</v>
      </c>
      <c r="M2245" s="72">
        <f t="shared" si="1137"/>
        <v>0</v>
      </c>
      <c r="N2245" s="72">
        <f t="shared" si="1137"/>
        <v>6</v>
      </c>
      <c r="O2245" s="72">
        <f t="shared" si="1137"/>
        <v>8</v>
      </c>
      <c r="P2245" s="72">
        <f t="shared" si="1137"/>
        <v>4</v>
      </c>
      <c r="Q2245" s="72">
        <f t="shared" si="1137"/>
        <v>2</v>
      </c>
      <c r="R2245" s="72">
        <f t="shared" si="1137"/>
        <v>9</v>
      </c>
      <c r="S2245" s="72">
        <f t="shared" si="1137"/>
        <v>8</v>
      </c>
      <c r="T2245" s="76">
        <f t="shared" si="1137"/>
        <v>1</v>
      </c>
      <c r="U2245" s="72">
        <f t="shared" si="1136"/>
        <v>3.3529411764705883</v>
      </c>
    </row>
    <row r="2246" spans="1:21" ht="18" thickBot="1" x14ac:dyDescent="0.25">
      <c r="A2246" s="81">
        <v>4</v>
      </c>
      <c r="B2246" s="85" t="s">
        <v>53</v>
      </c>
      <c r="C2246" s="100">
        <f t="shared" si="1137"/>
        <v>3</v>
      </c>
      <c r="D2246" s="100">
        <f t="shared" si="1137"/>
        <v>4</v>
      </c>
      <c r="E2246" s="100">
        <f t="shared" si="1137"/>
        <v>4</v>
      </c>
      <c r="F2246" s="100">
        <f t="shared" si="1137"/>
        <v>-3</v>
      </c>
      <c r="G2246" s="100">
        <f t="shared" si="1137"/>
        <v>1</v>
      </c>
      <c r="H2246" s="72">
        <f t="shared" si="1137"/>
        <v>1</v>
      </c>
      <c r="I2246" s="72">
        <f t="shared" si="1137"/>
        <v>1</v>
      </c>
      <c r="J2246" s="72">
        <f t="shared" si="1137"/>
        <v>3</v>
      </c>
      <c r="K2246" s="72">
        <f t="shared" si="1137"/>
        <v>1</v>
      </c>
      <c r="L2246" s="72">
        <f t="shared" si="1137"/>
        <v>-1</v>
      </c>
      <c r="M2246" s="72">
        <f t="shared" si="1137"/>
        <v>1</v>
      </c>
      <c r="N2246" s="72">
        <f t="shared" si="1137"/>
        <v>3</v>
      </c>
      <c r="O2246" s="72">
        <f t="shared" si="1137"/>
        <v>3</v>
      </c>
      <c r="P2246" s="72">
        <f t="shared" si="1137"/>
        <v>1</v>
      </c>
      <c r="Q2246" s="72">
        <f t="shared" si="1137"/>
        <v>6</v>
      </c>
      <c r="R2246" s="72">
        <f t="shared" si="1137"/>
        <v>1</v>
      </c>
      <c r="S2246" s="72">
        <f t="shared" si="1137"/>
        <v>0</v>
      </c>
      <c r="T2246" s="76">
        <f t="shared" si="1137"/>
        <v>6</v>
      </c>
      <c r="U2246" s="72">
        <f t="shared" si="1136"/>
        <v>1.7058823529411764</v>
      </c>
    </row>
    <row r="2247" spans="1:21" ht="18" thickBot="1" x14ac:dyDescent="0.25">
      <c r="A2247" s="81">
        <v>5</v>
      </c>
      <c r="B2247" s="85" t="s">
        <v>53</v>
      </c>
      <c r="C2247" s="100">
        <f t="shared" si="1137"/>
        <v>3</v>
      </c>
      <c r="D2247" s="100">
        <f t="shared" si="1137"/>
        <v>-2</v>
      </c>
      <c r="E2247" s="100">
        <f t="shared" si="1137"/>
        <v>10</v>
      </c>
      <c r="F2247" s="100">
        <f t="shared" si="1137"/>
        <v>1</v>
      </c>
      <c r="G2247" s="100">
        <f t="shared" si="1137"/>
        <v>3</v>
      </c>
      <c r="H2247" s="72">
        <f t="shared" si="1137"/>
        <v>1</v>
      </c>
      <c r="I2247" s="72">
        <f t="shared" si="1137"/>
        <v>2</v>
      </c>
      <c r="J2247" s="72">
        <f t="shared" si="1137"/>
        <v>-1</v>
      </c>
      <c r="K2247" s="72">
        <f t="shared" si="1137"/>
        <v>6</v>
      </c>
      <c r="L2247" s="72">
        <f t="shared" si="1137"/>
        <v>-1</v>
      </c>
      <c r="M2247" s="72">
        <f t="shared" si="1137"/>
        <v>6</v>
      </c>
      <c r="N2247" s="72">
        <f t="shared" si="1137"/>
        <v>3</v>
      </c>
      <c r="O2247" s="72">
        <f t="shared" si="1137"/>
        <v>2</v>
      </c>
      <c r="P2247" s="72">
        <f t="shared" si="1137"/>
        <v>8</v>
      </c>
      <c r="Q2247" s="72">
        <f t="shared" si="1137"/>
        <v>5</v>
      </c>
      <c r="R2247" s="72">
        <f t="shared" si="1137"/>
        <v>1</v>
      </c>
      <c r="S2247" s="72">
        <f t="shared" si="1137"/>
        <v>4</v>
      </c>
      <c r="T2247" s="76">
        <f t="shared" si="1137"/>
        <v>5</v>
      </c>
      <c r="U2247" s="72">
        <f t="shared" si="1136"/>
        <v>3</v>
      </c>
    </row>
    <row r="2248" spans="1:21" ht="18" thickBot="1" x14ac:dyDescent="0.25">
      <c r="A2248" s="81">
        <v>6</v>
      </c>
      <c r="B2248" s="85" t="s">
        <v>53</v>
      </c>
      <c r="C2248" s="100">
        <f t="shared" si="1137"/>
        <v>1</v>
      </c>
      <c r="D2248" s="100">
        <f t="shared" si="1137"/>
        <v>2</v>
      </c>
      <c r="E2248" s="100">
        <f t="shared" si="1137"/>
        <v>3</v>
      </c>
      <c r="F2248" s="100">
        <f t="shared" si="1137"/>
        <v>5</v>
      </c>
      <c r="G2248" s="100">
        <f t="shared" si="1137"/>
        <v>3</v>
      </c>
      <c r="H2248" s="72">
        <f t="shared" si="1137"/>
        <v>6</v>
      </c>
      <c r="I2248" s="72">
        <f t="shared" si="1137"/>
        <v>1</v>
      </c>
      <c r="J2248" s="72">
        <f t="shared" si="1137"/>
        <v>2</v>
      </c>
      <c r="K2248" s="72">
        <f t="shared" si="1137"/>
        <v>1</v>
      </c>
      <c r="L2248" s="72">
        <f t="shared" si="1137"/>
        <v>6</v>
      </c>
      <c r="M2248" s="72">
        <f t="shared" si="1137"/>
        <v>2</v>
      </c>
      <c r="N2248" s="72">
        <f t="shared" si="1137"/>
        <v>-1</v>
      </c>
      <c r="O2248" s="72">
        <f t="shared" si="1137"/>
        <v>3</v>
      </c>
      <c r="P2248" s="72">
        <f t="shared" si="1137"/>
        <v>12</v>
      </c>
      <c r="Q2248" s="72">
        <f t="shared" si="1137"/>
        <v>4</v>
      </c>
      <c r="R2248" s="72">
        <f t="shared" si="1137"/>
        <v>7</v>
      </c>
      <c r="S2248" s="72">
        <f t="shared" si="1137"/>
        <v>3</v>
      </c>
      <c r="T2248" s="76">
        <f t="shared" si="1137"/>
        <v>10</v>
      </c>
      <c r="U2248" s="72">
        <f t="shared" si="1136"/>
        <v>3.5294117647058822</v>
      </c>
    </row>
    <row r="2249" spans="1:21" ht="18" thickBot="1" x14ac:dyDescent="0.25">
      <c r="A2249" s="81">
        <v>7</v>
      </c>
      <c r="B2249" s="85" t="s">
        <v>53</v>
      </c>
      <c r="C2249" s="100">
        <f t="shared" si="1137"/>
        <v>3</v>
      </c>
      <c r="D2249" s="100">
        <f t="shared" si="1137"/>
        <v>0</v>
      </c>
      <c r="E2249" s="100">
        <f t="shared" si="1137"/>
        <v>1</v>
      </c>
      <c r="F2249" s="100">
        <f t="shared" si="1137"/>
        <v>-3</v>
      </c>
      <c r="G2249" s="100">
        <f t="shared" si="1137"/>
        <v>3</v>
      </c>
      <c r="H2249" s="72">
        <f t="shared" si="1137"/>
        <v>1</v>
      </c>
      <c r="I2249" s="72">
        <f t="shared" si="1137"/>
        <v>2</v>
      </c>
      <c r="J2249" s="72">
        <f t="shared" si="1137"/>
        <v>1</v>
      </c>
      <c r="K2249" s="72">
        <f t="shared" si="1137"/>
        <v>1</v>
      </c>
      <c r="L2249" s="72">
        <f t="shared" si="1137"/>
        <v>-1</v>
      </c>
      <c r="M2249" s="72">
        <f t="shared" si="1137"/>
        <v>-1</v>
      </c>
      <c r="N2249" s="72">
        <f t="shared" si="1137"/>
        <v>5</v>
      </c>
      <c r="O2249" s="72">
        <f t="shared" si="1137"/>
        <v>-2</v>
      </c>
      <c r="P2249" s="72">
        <f t="shared" si="1137"/>
        <v>0</v>
      </c>
      <c r="Q2249" s="72">
        <f t="shared" si="1137"/>
        <v>1</v>
      </c>
      <c r="R2249" s="72">
        <f t="shared" si="1137"/>
        <v>-3</v>
      </c>
      <c r="S2249" s="72">
        <f t="shared" si="1137"/>
        <v>0</v>
      </c>
      <c r="T2249" s="76">
        <f t="shared" si="1137"/>
        <v>2</v>
      </c>
      <c r="U2249" s="72">
        <f t="shared" si="1136"/>
        <v>0.47058823529411764</v>
      </c>
    </row>
    <row r="2250" spans="1:21" ht="18" thickBot="1" x14ac:dyDescent="0.25">
      <c r="A2250" s="81">
        <v>8</v>
      </c>
      <c r="B2250" s="85" t="s">
        <v>53</v>
      </c>
      <c r="C2250" s="100">
        <f t="shared" si="1137"/>
        <v>0</v>
      </c>
      <c r="D2250" s="100">
        <f t="shared" si="1137"/>
        <v>0</v>
      </c>
      <c r="E2250" s="100">
        <f t="shared" si="1137"/>
        <v>5</v>
      </c>
      <c r="F2250" s="100">
        <f t="shared" si="1137"/>
        <v>4</v>
      </c>
      <c r="G2250" s="100">
        <f t="shared" si="1137"/>
        <v>3</v>
      </c>
      <c r="H2250" s="72">
        <f t="shared" si="1137"/>
        <v>-1</v>
      </c>
      <c r="I2250" s="72">
        <f t="shared" si="1137"/>
        <v>-3</v>
      </c>
      <c r="J2250" s="72">
        <f t="shared" si="1137"/>
        <v>11</v>
      </c>
      <c r="K2250" s="72">
        <f t="shared" si="1137"/>
        <v>1</v>
      </c>
      <c r="L2250" s="72">
        <f t="shared" si="1137"/>
        <v>4</v>
      </c>
      <c r="M2250" s="72">
        <f t="shared" si="1137"/>
        <v>2</v>
      </c>
      <c r="N2250" s="72">
        <f t="shared" si="1137"/>
        <v>2</v>
      </c>
      <c r="O2250" s="72">
        <f t="shared" si="1137"/>
        <v>2</v>
      </c>
      <c r="P2250" s="72">
        <f t="shared" si="1137"/>
        <v>2</v>
      </c>
      <c r="Q2250" s="72">
        <f t="shared" si="1137"/>
        <v>0</v>
      </c>
      <c r="R2250" s="72">
        <f t="shared" si="1137"/>
        <v>4</v>
      </c>
      <c r="S2250" s="72">
        <f t="shared" si="1137"/>
        <v>4</v>
      </c>
      <c r="T2250" s="76">
        <f t="shared" si="1137"/>
        <v>0</v>
      </c>
      <c r="U2250" s="72">
        <f t="shared" si="1136"/>
        <v>2.3529411764705883</v>
      </c>
    </row>
    <row r="2251" spans="1:21" ht="18" thickBot="1" x14ac:dyDescent="0.25">
      <c r="A2251" s="81">
        <v>9</v>
      </c>
      <c r="B2251" s="85" t="s">
        <v>53</v>
      </c>
      <c r="C2251" s="100">
        <f t="shared" si="1137"/>
        <v>4</v>
      </c>
      <c r="D2251" s="100">
        <f t="shared" si="1137"/>
        <v>11</v>
      </c>
      <c r="E2251" s="100">
        <f t="shared" si="1137"/>
        <v>-3</v>
      </c>
      <c r="F2251" s="100">
        <f t="shared" si="1137"/>
        <v>6</v>
      </c>
      <c r="G2251" s="100">
        <f t="shared" si="1137"/>
        <v>5</v>
      </c>
      <c r="H2251" s="72">
        <f t="shared" si="1137"/>
        <v>3</v>
      </c>
      <c r="I2251" s="72">
        <f t="shared" si="1137"/>
        <v>3</v>
      </c>
      <c r="J2251" s="72">
        <f t="shared" si="1137"/>
        <v>9</v>
      </c>
      <c r="K2251" s="72">
        <f t="shared" si="1137"/>
        <v>-8</v>
      </c>
      <c r="L2251" s="72">
        <f t="shared" si="1137"/>
        <v>11</v>
      </c>
      <c r="M2251" s="72">
        <f t="shared" si="1137"/>
        <v>12</v>
      </c>
      <c r="N2251" s="72">
        <f t="shared" si="1137"/>
        <v>14</v>
      </c>
      <c r="O2251" s="72">
        <f t="shared" si="1137"/>
        <v>7</v>
      </c>
      <c r="P2251" s="72">
        <f t="shared" si="1137"/>
        <v>5</v>
      </c>
      <c r="Q2251" s="72">
        <f t="shared" si="1137"/>
        <v>13</v>
      </c>
      <c r="R2251" s="72">
        <f t="shared" si="1137"/>
        <v>8</v>
      </c>
      <c r="S2251" s="72">
        <f t="shared" si="1137"/>
        <v>13</v>
      </c>
      <c r="T2251" s="76">
        <f t="shared" si="1137"/>
        <v>0</v>
      </c>
      <c r="U2251" s="72">
        <f t="shared" si="1136"/>
        <v>6.6470588235294121</v>
      </c>
    </row>
    <row r="2252" spans="1:21" ht="18" thickBot="1" x14ac:dyDescent="0.25">
      <c r="A2252" s="81">
        <v>10</v>
      </c>
      <c r="B2252" s="85" t="s">
        <v>53</v>
      </c>
      <c r="C2252" s="100">
        <f t="shared" si="1137"/>
        <v>2</v>
      </c>
      <c r="D2252" s="100">
        <f t="shared" si="1137"/>
        <v>3</v>
      </c>
      <c r="E2252" s="100">
        <f t="shared" si="1137"/>
        <v>1</v>
      </c>
      <c r="F2252" s="100">
        <f t="shared" si="1137"/>
        <v>3</v>
      </c>
      <c r="G2252" s="100">
        <f t="shared" si="1137"/>
        <v>1</v>
      </c>
      <c r="H2252" s="72">
        <f t="shared" si="1137"/>
        <v>7</v>
      </c>
      <c r="I2252" s="72">
        <f t="shared" si="1137"/>
        <v>-1</v>
      </c>
      <c r="J2252" s="72">
        <f t="shared" si="1137"/>
        <v>-2</v>
      </c>
      <c r="K2252" s="72">
        <f t="shared" si="1137"/>
        <v>9</v>
      </c>
      <c r="L2252" s="72">
        <f t="shared" si="1137"/>
        <v>3</v>
      </c>
      <c r="M2252" s="72">
        <f t="shared" si="1137"/>
        <v>-1</v>
      </c>
      <c r="N2252" s="72">
        <f t="shared" si="1137"/>
        <v>2</v>
      </c>
      <c r="O2252" s="72">
        <f t="shared" si="1137"/>
        <v>3</v>
      </c>
      <c r="P2252" s="72">
        <f t="shared" si="1137"/>
        <v>-1</v>
      </c>
      <c r="Q2252" s="72">
        <f t="shared" si="1137"/>
        <v>4</v>
      </c>
      <c r="R2252" s="72">
        <f t="shared" si="1137"/>
        <v>9</v>
      </c>
      <c r="S2252" s="72">
        <f t="shared" si="1137"/>
        <v>4</v>
      </c>
      <c r="T2252" s="76">
        <f t="shared" si="1137"/>
        <v>5</v>
      </c>
      <c r="U2252" s="72">
        <f t="shared" si="1136"/>
        <v>2.7058823529411766</v>
      </c>
    </row>
    <row r="2253" spans="1:21" ht="18" thickBot="1" x14ac:dyDescent="0.25">
      <c r="A2253" s="81">
        <v>11</v>
      </c>
      <c r="B2253" s="85" t="s">
        <v>53</v>
      </c>
      <c r="C2253" s="100">
        <f t="shared" si="1137"/>
        <v>-5</v>
      </c>
      <c r="D2253" s="100">
        <f t="shared" si="1137"/>
        <v>-1</v>
      </c>
      <c r="E2253" s="100">
        <f t="shared" si="1137"/>
        <v>4</v>
      </c>
      <c r="F2253" s="100">
        <f t="shared" si="1137"/>
        <v>5</v>
      </c>
      <c r="G2253" s="100">
        <f t="shared" si="1137"/>
        <v>3</v>
      </c>
      <c r="H2253" s="72">
        <f t="shared" si="1137"/>
        <v>1</v>
      </c>
      <c r="I2253" s="72">
        <f t="shared" si="1137"/>
        <v>2</v>
      </c>
      <c r="J2253" s="72">
        <f t="shared" si="1137"/>
        <v>0</v>
      </c>
      <c r="K2253" s="72">
        <f t="shared" si="1137"/>
        <v>3</v>
      </c>
      <c r="L2253" s="72">
        <f t="shared" si="1137"/>
        <v>3</v>
      </c>
      <c r="M2253" s="72">
        <f t="shared" si="1137"/>
        <v>4</v>
      </c>
      <c r="N2253" s="72">
        <f t="shared" si="1137"/>
        <v>5</v>
      </c>
      <c r="O2253" s="72">
        <f t="shared" ref="O2253:T2253" si="1138">N2222-O2223</f>
        <v>5</v>
      </c>
      <c r="P2253" s="72">
        <f t="shared" si="1138"/>
        <v>6</v>
      </c>
      <c r="Q2253" s="72">
        <f t="shared" si="1138"/>
        <v>0</v>
      </c>
      <c r="R2253" s="72">
        <f t="shared" si="1138"/>
        <v>0</v>
      </c>
      <c r="S2253" s="72">
        <f t="shared" si="1138"/>
        <v>12</v>
      </c>
      <c r="T2253" s="76">
        <f t="shared" si="1138"/>
        <v>6</v>
      </c>
      <c r="U2253" s="72">
        <f t="shared" si="1136"/>
        <v>2.7647058823529411</v>
      </c>
    </row>
    <row r="2254" spans="1:21" ht="18" thickBot="1" x14ac:dyDescent="0.25">
      <c r="A2254" s="81">
        <v>12</v>
      </c>
      <c r="B2254" s="85" t="s">
        <v>53</v>
      </c>
      <c r="C2254" s="100">
        <f t="shared" si="1137"/>
        <v>3</v>
      </c>
      <c r="D2254" s="100">
        <f t="shared" si="1137"/>
        <v>7</v>
      </c>
      <c r="E2254" s="100">
        <f t="shared" si="1137"/>
        <v>7</v>
      </c>
      <c r="F2254" s="100">
        <f t="shared" si="1137"/>
        <v>3</v>
      </c>
      <c r="G2254" s="100">
        <f t="shared" si="1137"/>
        <v>2</v>
      </c>
      <c r="H2254" s="72">
        <f t="shared" si="1137"/>
        <v>1</v>
      </c>
      <c r="I2254" s="72">
        <f t="shared" si="1137"/>
        <v>-1</v>
      </c>
      <c r="J2254" s="72">
        <f t="shared" si="1137"/>
        <v>1</v>
      </c>
      <c r="K2254" s="72">
        <f t="shared" si="1137"/>
        <v>32</v>
      </c>
      <c r="L2254" s="72" t="s">
        <v>46</v>
      </c>
      <c r="M2254" s="72" t="s">
        <v>46</v>
      </c>
      <c r="N2254" s="72" t="s">
        <v>46</v>
      </c>
      <c r="O2254" s="72" t="s">
        <v>46</v>
      </c>
      <c r="P2254" s="72" t="s">
        <v>46</v>
      </c>
      <c r="Q2254" s="72">
        <f t="shared" si="1137"/>
        <v>8</v>
      </c>
      <c r="R2254" s="72">
        <f t="shared" si="1137"/>
        <v>2</v>
      </c>
      <c r="S2254" s="72">
        <f t="shared" si="1137"/>
        <v>-1</v>
      </c>
      <c r="T2254" s="76">
        <f t="shared" si="1137"/>
        <v>1</v>
      </c>
      <c r="U2254" s="72">
        <f t="shared" si="1136"/>
        <v>5.333333333333333</v>
      </c>
    </row>
    <row r="2255" spans="1:21" ht="18" thickBot="1" x14ac:dyDescent="0.25">
      <c r="A2255" s="84" t="s">
        <v>47</v>
      </c>
      <c r="B2255" s="85" t="s">
        <v>59</v>
      </c>
      <c r="C2255" s="95" t="s">
        <v>46</v>
      </c>
      <c r="D2255" s="95" t="s">
        <v>46</v>
      </c>
      <c r="E2255" s="95" t="s">
        <v>46</v>
      </c>
      <c r="F2255" s="100">
        <f t="shared" ref="F2255:T2255" si="1139">B2213-F2217</f>
        <v>6</v>
      </c>
      <c r="G2255" s="100">
        <f t="shared" si="1139"/>
        <v>3</v>
      </c>
      <c r="H2255" s="100">
        <f t="shared" si="1139"/>
        <v>12</v>
      </c>
      <c r="I2255" s="100">
        <f t="shared" si="1139"/>
        <v>8</v>
      </c>
      <c r="J2255" s="100">
        <f t="shared" si="1139"/>
        <v>4</v>
      </c>
      <c r="K2255" s="100">
        <f t="shared" si="1139"/>
        <v>11</v>
      </c>
      <c r="L2255" s="100">
        <f t="shared" si="1139"/>
        <v>11</v>
      </c>
      <c r="M2255" s="100">
        <f t="shared" si="1139"/>
        <v>9</v>
      </c>
      <c r="N2255" s="100">
        <f t="shared" si="1139"/>
        <v>10</v>
      </c>
      <c r="O2255" s="100">
        <f t="shared" si="1139"/>
        <v>2</v>
      </c>
      <c r="P2255" s="100">
        <f t="shared" si="1139"/>
        <v>15</v>
      </c>
      <c r="Q2255" s="100">
        <f t="shared" si="1139"/>
        <v>20</v>
      </c>
      <c r="R2255" s="100">
        <f t="shared" si="1139"/>
        <v>17</v>
      </c>
      <c r="S2255" s="100">
        <f t="shared" si="1139"/>
        <v>8</v>
      </c>
      <c r="T2255" s="100">
        <f t="shared" si="1139"/>
        <v>19</v>
      </c>
      <c r="U2255" s="72">
        <f t="shared" si="1136"/>
        <v>9.7142857142857135</v>
      </c>
    </row>
    <row r="2256" spans="1:21" ht="18" thickBot="1" x14ac:dyDescent="0.25">
      <c r="A2256" s="84" t="s">
        <v>54</v>
      </c>
      <c r="B2256" s="85" t="s">
        <v>59</v>
      </c>
      <c r="C2256" s="95" t="s">
        <v>46</v>
      </c>
      <c r="D2256" s="95" t="s">
        <v>46</v>
      </c>
      <c r="E2256" s="95" t="s">
        <v>46</v>
      </c>
      <c r="F2256" s="95" t="s">
        <v>46</v>
      </c>
      <c r="G2256" s="95">
        <f>B2219-G2224</f>
        <v>19</v>
      </c>
      <c r="H2256" s="95">
        <f>C2219-H2224</f>
        <v>4</v>
      </c>
      <c r="I2256" s="95">
        <f>D2219-I2224</f>
        <v>12</v>
      </c>
      <c r="J2256" s="95">
        <f>E2219-J2224</f>
        <v>19</v>
      </c>
      <c r="K2256" s="95">
        <f>F2219-K2224</f>
        <v>37</v>
      </c>
      <c r="L2256" s="95" t="s">
        <v>46</v>
      </c>
      <c r="M2256" s="95" t="s">
        <v>46</v>
      </c>
      <c r="N2256" s="95" t="s">
        <v>46</v>
      </c>
      <c r="O2256" s="95" t="s">
        <v>46</v>
      </c>
      <c r="P2256" s="95" t="s">
        <v>46</v>
      </c>
      <c r="Q2256" s="95" t="s">
        <v>46</v>
      </c>
      <c r="R2256" s="95" t="s">
        <v>46</v>
      </c>
      <c r="S2256" s="95" t="s">
        <v>46</v>
      </c>
      <c r="T2256" s="216" t="s">
        <v>46</v>
      </c>
      <c r="U2256" s="72">
        <f t="shared" si="1136"/>
        <v>18.2</v>
      </c>
    </row>
    <row r="2257" spans="1:21" ht="16" x14ac:dyDescent="0.2">
      <c r="A2257" s="32"/>
      <c r="B2257" s="33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</row>
    <row r="2258" spans="1:21" ht="16" x14ac:dyDescent="0.2">
      <c r="A2258" s="7" t="s">
        <v>184</v>
      </c>
      <c r="B2258" s="7"/>
      <c r="C2258" s="7"/>
      <c r="D2258" s="7"/>
      <c r="E2258" s="7"/>
      <c r="F2258" s="7"/>
      <c r="G2258" s="7"/>
      <c r="H2258" s="8"/>
      <c r="I2258" s="8"/>
      <c r="J2258" s="8"/>
      <c r="K2258" s="8"/>
      <c r="L2258" s="8"/>
      <c r="M2258" s="9"/>
    </row>
    <row r="2259" spans="1:21" ht="17" thickBot="1" x14ac:dyDescent="0.25">
      <c r="A2259" s="10"/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9"/>
    </row>
    <row r="2260" spans="1:21" ht="35" thickBot="1" x14ac:dyDescent="0.25">
      <c r="A2260" s="80" t="s">
        <v>44</v>
      </c>
      <c r="B2260" s="80" t="s">
        <v>0</v>
      </c>
      <c r="C2260" s="80" t="s">
        <v>1</v>
      </c>
      <c r="D2260" s="80" t="s">
        <v>2</v>
      </c>
      <c r="E2260" s="80" t="s">
        <v>3</v>
      </c>
      <c r="F2260" s="80" t="s">
        <v>4</v>
      </c>
      <c r="G2260" s="80" t="s">
        <v>5</v>
      </c>
      <c r="H2260" s="80" t="s">
        <v>6</v>
      </c>
      <c r="I2260" s="80" t="s">
        <v>7</v>
      </c>
      <c r="J2260" s="80" t="s">
        <v>8</v>
      </c>
      <c r="K2260" s="80" t="s">
        <v>9</v>
      </c>
      <c r="L2260" s="80" t="s">
        <v>10</v>
      </c>
      <c r="M2260" s="80" t="s">
        <v>66</v>
      </c>
      <c r="N2260" s="80" t="s">
        <v>75</v>
      </c>
      <c r="O2260" s="80" t="s">
        <v>76</v>
      </c>
      <c r="P2260" s="80" t="s">
        <v>77</v>
      </c>
      <c r="Q2260" s="80" t="s">
        <v>78</v>
      </c>
      <c r="R2260" s="80" t="s">
        <v>79</v>
      </c>
      <c r="S2260" s="80" t="s">
        <v>81</v>
      </c>
      <c r="T2260" s="80" t="s">
        <v>87</v>
      </c>
      <c r="U2260" s="80" t="s">
        <v>52</v>
      </c>
    </row>
    <row r="2261" spans="1:21" ht="18" thickBot="1" x14ac:dyDescent="0.25">
      <c r="A2261" s="81">
        <v>1</v>
      </c>
      <c r="B2261" s="94" t="s">
        <v>42</v>
      </c>
      <c r="C2261" s="83">
        <f t="shared" ref="C2261:M2272" si="1140">(B2212-C2213)/B2212</f>
        <v>1.3333333333333334E-2</v>
      </c>
      <c r="D2261" s="83">
        <f t="shared" si="1140"/>
        <v>-9.0909090909090912E-2</v>
      </c>
      <c r="E2261" s="83">
        <f t="shared" si="1140"/>
        <v>-5.9523809523809521E-2</v>
      </c>
      <c r="F2261" s="83">
        <f t="shared" si="1140"/>
        <v>-1.1111111111111112E-2</v>
      </c>
      <c r="G2261" s="83">
        <f t="shared" si="1140"/>
        <v>2.564102564102564E-2</v>
      </c>
      <c r="H2261" s="83">
        <f t="shared" si="1140"/>
        <v>-2.4390243902439025E-2</v>
      </c>
      <c r="I2261" s="83">
        <f t="shared" si="1140"/>
        <v>-6.25E-2</v>
      </c>
      <c r="J2261" s="83">
        <f t="shared" si="1140"/>
        <v>-9.8591549295774641E-2</v>
      </c>
      <c r="K2261" s="83">
        <f t="shared" si="1140"/>
        <v>2.1052631578947368E-2</v>
      </c>
      <c r="L2261" s="83">
        <f t="shared" si="1140"/>
        <v>2.247191011235955E-2</v>
      </c>
      <c r="M2261" s="83">
        <f t="shared" si="1140"/>
        <v>-1.1111111111111112E-2</v>
      </c>
      <c r="N2261" s="83">
        <f t="shared" ref="N2261:T2271" si="1141">(M2212-N2213)/M2212</f>
        <v>-7.7777777777777779E-2</v>
      </c>
      <c r="O2261" s="83">
        <f t="shared" si="1141"/>
        <v>8.6956521739130432E-2</v>
      </c>
      <c r="P2261" s="83">
        <f t="shared" si="1141"/>
        <v>-2.197802197802198E-2</v>
      </c>
      <c r="Q2261" s="83">
        <f t="shared" si="1141"/>
        <v>4.6728971962616821E-2</v>
      </c>
      <c r="R2261" s="83">
        <f t="shared" si="1141"/>
        <v>9.0090090090090089E-3</v>
      </c>
      <c r="S2261" s="83">
        <f t="shared" si="1141"/>
        <v>9.433962264150943E-3</v>
      </c>
      <c r="T2261" s="109">
        <f t="shared" si="1141"/>
        <v>-3.4090909090909088E-2</v>
      </c>
      <c r="U2261" s="44">
        <f t="shared" ref="U2261:U2276" si="1142">_xlfn.AGGREGATE(1,6,C2261:S2261)</f>
        <v>-1.3133255880503705E-2</v>
      </c>
    </row>
    <row r="2262" spans="1:21" ht="18" thickBot="1" x14ac:dyDescent="0.25">
      <c r="A2262" s="81">
        <v>2</v>
      </c>
      <c r="B2262" s="94" t="s">
        <v>42</v>
      </c>
      <c r="C2262" s="83">
        <f t="shared" si="1140"/>
        <v>3.4090909090909088E-2</v>
      </c>
      <c r="D2262" s="83">
        <f t="shared" si="1140"/>
        <v>0</v>
      </c>
      <c r="E2262" s="83">
        <f t="shared" si="1140"/>
        <v>8.3333333333333329E-2</v>
      </c>
      <c r="F2262" s="83">
        <f t="shared" si="1140"/>
        <v>3.3707865168539325E-2</v>
      </c>
      <c r="G2262" s="83">
        <f t="shared" si="1140"/>
        <v>5.4945054945054944E-2</v>
      </c>
      <c r="H2262" s="83">
        <f t="shared" si="1140"/>
        <v>1.3157894736842105E-2</v>
      </c>
      <c r="I2262" s="83">
        <f t="shared" si="1140"/>
        <v>4.7619047619047616E-2</v>
      </c>
      <c r="J2262" s="83">
        <f t="shared" si="1140"/>
        <v>1.1764705882352941E-2</v>
      </c>
      <c r="K2262" s="83">
        <f t="shared" si="1140"/>
        <v>5.128205128205128E-2</v>
      </c>
      <c r="L2262" s="83">
        <f t="shared" si="1140"/>
        <v>-3.2258064516129031E-2</v>
      </c>
      <c r="M2262" s="83">
        <f t="shared" si="1140"/>
        <v>-2.2988505747126436E-2</v>
      </c>
      <c r="N2262" s="83">
        <f t="shared" si="1141"/>
        <v>6.5934065934065936E-2</v>
      </c>
      <c r="O2262" s="83">
        <f t="shared" si="1141"/>
        <v>6.1855670103092786E-2</v>
      </c>
      <c r="P2262" s="83">
        <f t="shared" si="1141"/>
        <v>1.1904761904761904E-2</v>
      </c>
      <c r="Q2262" s="83">
        <f t="shared" si="1141"/>
        <v>5.3763440860215055E-2</v>
      </c>
      <c r="R2262" s="83">
        <f t="shared" si="1141"/>
        <v>5.8823529411764705E-2</v>
      </c>
      <c r="S2262" s="83">
        <f t="shared" si="1141"/>
        <v>2.7272727272727271E-2</v>
      </c>
      <c r="T2262" s="109">
        <f t="shared" si="1141"/>
        <v>2.8571428571428571E-2</v>
      </c>
      <c r="U2262" s="44">
        <f t="shared" si="1142"/>
        <v>3.2600499251853106E-2</v>
      </c>
    </row>
    <row r="2263" spans="1:21" ht="18" thickBot="1" x14ac:dyDescent="0.25">
      <c r="A2263" s="81">
        <v>3</v>
      </c>
      <c r="B2263" s="94" t="s">
        <v>42</v>
      </c>
      <c r="C2263" s="83">
        <f t="shared" si="1140"/>
        <v>2.5000000000000001E-2</v>
      </c>
      <c r="D2263" s="83">
        <f t="shared" si="1140"/>
        <v>-2.3529411764705882E-2</v>
      </c>
      <c r="E2263" s="83">
        <f t="shared" si="1140"/>
        <v>4.0540540540540543E-2</v>
      </c>
      <c r="F2263" s="83">
        <f t="shared" si="1140"/>
        <v>3.896103896103896E-2</v>
      </c>
      <c r="G2263" s="83">
        <f t="shared" si="1140"/>
        <v>2.3255813953488372E-2</v>
      </c>
      <c r="H2263" s="83">
        <f t="shared" si="1140"/>
        <v>-1.1627906976744186E-2</v>
      </c>
      <c r="I2263" s="83">
        <f t="shared" si="1140"/>
        <v>1.3333333333333334E-2</v>
      </c>
      <c r="J2263" s="83">
        <f t="shared" si="1140"/>
        <v>8.7499999999999994E-2</v>
      </c>
      <c r="K2263" s="83">
        <f t="shared" si="1140"/>
        <v>3.5714285714285712E-2</v>
      </c>
      <c r="L2263" s="83">
        <f t="shared" si="1140"/>
        <v>2.7027027027027029E-2</v>
      </c>
      <c r="M2263" s="83">
        <f t="shared" si="1140"/>
        <v>0</v>
      </c>
      <c r="N2263" s="83">
        <f t="shared" si="1141"/>
        <v>6.741573033707865E-2</v>
      </c>
      <c r="O2263" s="83">
        <f t="shared" si="1141"/>
        <v>9.4117647058823528E-2</v>
      </c>
      <c r="P2263" s="83">
        <f t="shared" si="1141"/>
        <v>4.3956043956043959E-2</v>
      </c>
      <c r="Q2263" s="83">
        <f t="shared" si="1141"/>
        <v>2.4096385542168676E-2</v>
      </c>
      <c r="R2263" s="83">
        <f t="shared" si="1141"/>
        <v>0.10227272727272728</v>
      </c>
      <c r="S2263" s="83">
        <f t="shared" si="1141"/>
        <v>8.3333333333333329E-2</v>
      </c>
      <c r="T2263" s="109">
        <f t="shared" si="1141"/>
        <v>9.3457943925233638E-3</v>
      </c>
      <c r="U2263" s="44">
        <f t="shared" si="1142"/>
        <v>3.9492152252261138E-2</v>
      </c>
    </row>
    <row r="2264" spans="1:21" ht="18" thickBot="1" x14ac:dyDescent="0.25">
      <c r="A2264" s="81">
        <v>4</v>
      </c>
      <c r="B2264" s="94" t="s">
        <v>42</v>
      </c>
      <c r="C2264" s="83">
        <f t="shared" si="1140"/>
        <v>0.05</v>
      </c>
      <c r="D2264" s="83">
        <f t="shared" si="1140"/>
        <v>5.128205128205128E-2</v>
      </c>
      <c r="E2264" s="83">
        <f t="shared" si="1140"/>
        <v>4.5977011494252873E-2</v>
      </c>
      <c r="F2264" s="83">
        <f t="shared" si="1140"/>
        <v>-4.2253521126760563E-2</v>
      </c>
      <c r="G2264" s="83">
        <f t="shared" si="1140"/>
        <v>1.3513513513513514E-2</v>
      </c>
      <c r="H2264" s="83">
        <f t="shared" si="1140"/>
        <v>1.1904761904761904E-2</v>
      </c>
      <c r="I2264" s="83">
        <f t="shared" si="1140"/>
        <v>1.1494252873563218E-2</v>
      </c>
      <c r="J2264" s="83">
        <f t="shared" si="1140"/>
        <v>4.0540540540540543E-2</v>
      </c>
      <c r="K2264" s="83">
        <f t="shared" si="1140"/>
        <v>1.3698630136986301E-2</v>
      </c>
      <c r="L2264" s="83">
        <f t="shared" si="1140"/>
        <v>-1.2345679012345678E-2</v>
      </c>
      <c r="M2264" s="83">
        <f t="shared" si="1140"/>
        <v>1.3888888888888888E-2</v>
      </c>
      <c r="N2264" s="83">
        <f t="shared" si="1141"/>
        <v>3.125E-2</v>
      </c>
      <c r="O2264" s="83">
        <f t="shared" si="1141"/>
        <v>3.614457831325301E-2</v>
      </c>
      <c r="P2264" s="83">
        <f t="shared" si="1141"/>
        <v>1.2987012987012988E-2</v>
      </c>
      <c r="Q2264" s="83">
        <f t="shared" si="1141"/>
        <v>6.8965517241379309E-2</v>
      </c>
      <c r="R2264" s="83">
        <f t="shared" si="1141"/>
        <v>1.2345679012345678E-2</v>
      </c>
      <c r="S2264" s="83">
        <f t="shared" si="1141"/>
        <v>0</v>
      </c>
      <c r="T2264" s="109">
        <f t="shared" si="1141"/>
        <v>6.8181818181818177E-2</v>
      </c>
      <c r="U2264" s="44">
        <f t="shared" si="1142"/>
        <v>2.1140778708790782E-2</v>
      </c>
    </row>
    <row r="2265" spans="1:21" ht="18" thickBot="1" x14ac:dyDescent="0.25">
      <c r="A2265" s="81">
        <v>5</v>
      </c>
      <c r="B2265" s="94" t="s">
        <v>42</v>
      </c>
      <c r="C2265" s="83">
        <f t="shared" si="1140"/>
        <v>4.6875E-2</v>
      </c>
      <c r="D2265" s="83">
        <f t="shared" si="1140"/>
        <v>-3.5087719298245612E-2</v>
      </c>
      <c r="E2265" s="83">
        <f t="shared" si="1140"/>
        <v>0.13513513513513514</v>
      </c>
      <c r="F2265" s="83">
        <f t="shared" si="1140"/>
        <v>1.2048192771084338E-2</v>
      </c>
      <c r="G2265" s="83">
        <f t="shared" si="1140"/>
        <v>4.0540540540540543E-2</v>
      </c>
      <c r="H2265" s="83">
        <f t="shared" si="1140"/>
        <v>1.3698630136986301E-2</v>
      </c>
      <c r="I2265" s="83">
        <f t="shared" si="1140"/>
        <v>2.4096385542168676E-2</v>
      </c>
      <c r="J2265" s="83">
        <f t="shared" si="1140"/>
        <v>-1.1627906976744186E-2</v>
      </c>
      <c r="K2265" s="83">
        <f t="shared" si="1140"/>
        <v>8.4507042253521125E-2</v>
      </c>
      <c r="L2265" s="83">
        <f t="shared" si="1140"/>
        <v>-1.3888888888888888E-2</v>
      </c>
      <c r="M2265" s="83">
        <f t="shared" si="1140"/>
        <v>7.3170731707317069E-2</v>
      </c>
      <c r="N2265" s="83">
        <f t="shared" si="1141"/>
        <v>4.2253521126760563E-2</v>
      </c>
      <c r="O2265" s="83">
        <f t="shared" si="1141"/>
        <v>2.1505376344086023E-2</v>
      </c>
      <c r="P2265" s="83">
        <f t="shared" si="1141"/>
        <v>0.1</v>
      </c>
      <c r="Q2265" s="83">
        <f t="shared" si="1141"/>
        <v>6.5789473684210523E-2</v>
      </c>
      <c r="R2265" s="83">
        <f t="shared" si="1141"/>
        <v>1.2345679012345678E-2</v>
      </c>
      <c r="S2265" s="83">
        <f t="shared" si="1141"/>
        <v>0.05</v>
      </c>
      <c r="T2265" s="109">
        <f t="shared" si="1141"/>
        <v>6.3291139240506333E-2</v>
      </c>
      <c r="U2265" s="44">
        <f t="shared" si="1142"/>
        <v>3.890359959354573E-2</v>
      </c>
    </row>
    <row r="2266" spans="1:21" ht="18" thickBot="1" x14ac:dyDescent="0.25">
      <c r="A2266" s="81">
        <v>6</v>
      </c>
      <c r="B2266" s="94" t="s">
        <v>42</v>
      </c>
      <c r="C2266" s="83">
        <f t="shared" si="1140"/>
        <v>1.5384615384615385E-2</v>
      </c>
      <c r="D2266" s="83">
        <f t="shared" si="1140"/>
        <v>3.2786885245901641E-2</v>
      </c>
      <c r="E2266" s="83">
        <f t="shared" si="1140"/>
        <v>5.0847457627118647E-2</v>
      </c>
      <c r="F2266" s="83">
        <f t="shared" si="1140"/>
        <v>7.8125E-2</v>
      </c>
      <c r="G2266" s="83">
        <f t="shared" si="1140"/>
        <v>3.6585365853658534E-2</v>
      </c>
      <c r="H2266" s="83">
        <f t="shared" si="1140"/>
        <v>8.4507042253521125E-2</v>
      </c>
      <c r="I2266" s="83">
        <f t="shared" si="1140"/>
        <v>1.3888888888888888E-2</v>
      </c>
      <c r="J2266" s="83">
        <f t="shared" si="1140"/>
        <v>2.4691358024691357E-2</v>
      </c>
      <c r="K2266" s="83">
        <f t="shared" si="1140"/>
        <v>1.1494252873563218E-2</v>
      </c>
      <c r="L2266" s="83">
        <f t="shared" si="1140"/>
        <v>9.2307692307692313E-2</v>
      </c>
      <c r="M2266" s="83">
        <f t="shared" si="1140"/>
        <v>2.7397260273972601E-2</v>
      </c>
      <c r="N2266" s="83">
        <f t="shared" si="1141"/>
        <v>-1.3157894736842105E-2</v>
      </c>
      <c r="O2266" s="83">
        <f t="shared" si="1141"/>
        <v>4.4117647058823532E-2</v>
      </c>
      <c r="P2266" s="83">
        <f t="shared" si="1141"/>
        <v>0.13186813186813187</v>
      </c>
      <c r="Q2266" s="83">
        <f t="shared" si="1141"/>
        <v>5.5555555555555552E-2</v>
      </c>
      <c r="R2266" s="83">
        <f t="shared" si="1141"/>
        <v>9.8591549295774641E-2</v>
      </c>
      <c r="S2266" s="83">
        <f t="shared" si="1141"/>
        <v>3.7499999999999999E-2</v>
      </c>
      <c r="T2266" s="109">
        <f t="shared" si="1141"/>
        <v>0.13157894736842105</v>
      </c>
      <c r="U2266" s="44">
        <f t="shared" si="1142"/>
        <v>4.8381812222062781E-2</v>
      </c>
    </row>
    <row r="2267" spans="1:21" ht="18" thickBot="1" x14ac:dyDescent="0.25">
      <c r="A2267" s="81">
        <v>7</v>
      </c>
      <c r="B2267" s="94" t="s">
        <v>42</v>
      </c>
      <c r="C2267" s="83">
        <f t="shared" si="1140"/>
        <v>6.25E-2</v>
      </c>
      <c r="D2267" s="83">
        <f t="shared" si="1140"/>
        <v>0</v>
      </c>
      <c r="E2267" s="83">
        <f t="shared" si="1140"/>
        <v>1.6949152542372881E-2</v>
      </c>
      <c r="F2267" s="83">
        <f t="shared" si="1140"/>
        <v>-5.3571428571428568E-2</v>
      </c>
      <c r="G2267" s="83">
        <f t="shared" si="1140"/>
        <v>5.0847457627118647E-2</v>
      </c>
      <c r="H2267" s="83">
        <f t="shared" si="1140"/>
        <v>1.2658227848101266E-2</v>
      </c>
      <c r="I2267" s="83">
        <f t="shared" si="1140"/>
        <v>3.0769230769230771E-2</v>
      </c>
      <c r="J2267" s="83">
        <f t="shared" si="1140"/>
        <v>1.4084507042253521E-2</v>
      </c>
      <c r="K2267" s="83">
        <f t="shared" si="1140"/>
        <v>1.2658227848101266E-2</v>
      </c>
      <c r="L2267" s="83">
        <f t="shared" si="1140"/>
        <v>-1.1627906976744186E-2</v>
      </c>
      <c r="M2267" s="83">
        <f t="shared" si="1140"/>
        <v>-1.6949152542372881E-2</v>
      </c>
      <c r="N2267" s="83">
        <f t="shared" si="1141"/>
        <v>7.0422535211267609E-2</v>
      </c>
      <c r="O2267" s="83">
        <f t="shared" si="1141"/>
        <v>-2.5974025974025976E-2</v>
      </c>
      <c r="P2267" s="83">
        <f t="shared" si="1141"/>
        <v>0</v>
      </c>
      <c r="Q2267" s="83">
        <f t="shared" si="1141"/>
        <v>1.2658227848101266E-2</v>
      </c>
      <c r="R2267" s="83">
        <f t="shared" si="1141"/>
        <v>-4.4117647058823532E-2</v>
      </c>
      <c r="S2267" s="83">
        <f t="shared" si="1141"/>
        <v>0</v>
      </c>
      <c r="T2267" s="109">
        <f t="shared" si="1141"/>
        <v>2.5974025974025976E-2</v>
      </c>
      <c r="U2267" s="44">
        <f t="shared" si="1142"/>
        <v>7.7239650360677705E-3</v>
      </c>
    </row>
    <row r="2268" spans="1:21" ht="18" thickBot="1" x14ac:dyDescent="0.25">
      <c r="A2268" s="81">
        <v>8</v>
      </c>
      <c r="B2268" s="94" t="s">
        <v>42</v>
      </c>
      <c r="C2268" s="83">
        <f t="shared" si="1140"/>
        <v>0</v>
      </c>
      <c r="D2268" s="83">
        <f t="shared" si="1140"/>
        <v>0</v>
      </c>
      <c r="E2268" s="83">
        <f t="shared" si="1140"/>
        <v>7.8125E-2</v>
      </c>
      <c r="F2268" s="83">
        <f t="shared" si="1140"/>
        <v>6.8965517241379309E-2</v>
      </c>
      <c r="G2268" s="83">
        <f t="shared" si="1140"/>
        <v>5.0847457627118647E-2</v>
      </c>
      <c r="H2268" s="83">
        <f t="shared" si="1140"/>
        <v>-1.7857142857142856E-2</v>
      </c>
      <c r="I2268" s="83">
        <f t="shared" si="1140"/>
        <v>-3.8461538461538464E-2</v>
      </c>
      <c r="J2268" s="83">
        <f t="shared" si="1140"/>
        <v>0.17460317460317459</v>
      </c>
      <c r="K2268" s="83">
        <f t="shared" si="1140"/>
        <v>1.4285714285714285E-2</v>
      </c>
      <c r="L2268" s="83">
        <f t="shared" si="1140"/>
        <v>5.128205128205128E-2</v>
      </c>
      <c r="M2268" s="83">
        <f t="shared" si="1140"/>
        <v>2.2988505747126436E-2</v>
      </c>
      <c r="N2268" s="83">
        <f t="shared" si="1141"/>
        <v>3.3333333333333333E-2</v>
      </c>
      <c r="O2268" s="83">
        <f t="shared" si="1141"/>
        <v>3.0303030303030304E-2</v>
      </c>
      <c r="P2268" s="83">
        <f t="shared" si="1141"/>
        <v>2.5316455696202531E-2</v>
      </c>
      <c r="Q2268" s="83">
        <f t="shared" si="1141"/>
        <v>0</v>
      </c>
      <c r="R2268" s="83">
        <f t="shared" si="1141"/>
        <v>5.128205128205128E-2</v>
      </c>
      <c r="S2268" s="83">
        <f t="shared" si="1141"/>
        <v>5.6338028169014086E-2</v>
      </c>
      <c r="T2268" s="109">
        <f t="shared" si="1141"/>
        <v>0</v>
      </c>
      <c r="U2268" s="44">
        <f t="shared" si="1142"/>
        <v>3.5373625779500872E-2</v>
      </c>
    </row>
    <row r="2269" spans="1:21" ht="18" thickBot="1" x14ac:dyDescent="0.25">
      <c r="A2269" s="81">
        <v>9</v>
      </c>
      <c r="B2269" s="94" t="s">
        <v>42</v>
      </c>
      <c r="C2269" s="83">
        <f t="shared" si="1140"/>
        <v>8.8888888888888892E-2</v>
      </c>
      <c r="D2269" s="83">
        <f t="shared" si="1140"/>
        <v>0.18032786885245902</v>
      </c>
      <c r="E2269" s="83">
        <f t="shared" si="1140"/>
        <v>-6.6666666666666666E-2</v>
      </c>
      <c r="F2269" s="83">
        <f t="shared" si="1140"/>
        <v>0.10169491525423729</v>
      </c>
      <c r="G2269" s="83">
        <f t="shared" si="1140"/>
        <v>9.2592592592592587E-2</v>
      </c>
      <c r="H2269" s="83">
        <f t="shared" si="1140"/>
        <v>5.3571428571428568E-2</v>
      </c>
      <c r="I2269" s="83">
        <f t="shared" si="1140"/>
        <v>5.2631578947368418E-2</v>
      </c>
      <c r="J2269" s="83">
        <f t="shared" si="1140"/>
        <v>0.1111111111111111</v>
      </c>
      <c r="K2269" s="83">
        <f t="shared" si="1140"/>
        <v>-0.15384615384615385</v>
      </c>
      <c r="L2269" s="83">
        <f t="shared" si="1140"/>
        <v>0.15942028985507245</v>
      </c>
      <c r="M2269" s="83">
        <f t="shared" si="1140"/>
        <v>0.16216216216216217</v>
      </c>
      <c r="N2269" s="83">
        <f t="shared" si="1141"/>
        <v>0.16470588235294117</v>
      </c>
      <c r="O2269" s="83">
        <f t="shared" si="1141"/>
        <v>0.1206896551724138</v>
      </c>
      <c r="P2269" s="83">
        <f t="shared" si="1141"/>
        <v>7.8125E-2</v>
      </c>
      <c r="Q2269" s="83">
        <f t="shared" si="1141"/>
        <v>0.16883116883116883</v>
      </c>
      <c r="R2269" s="83">
        <f t="shared" si="1141"/>
        <v>0.12307692307692308</v>
      </c>
      <c r="S2269" s="83">
        <f t="shared" si="1141"/>
        <v>0.17567567567567569</v>
      </c>
      <c r="T2269" s="109">
        <f t="shared" si="1141"/>
        <v>0</v>
      </c>
      <c r="U2269" s="44">
        <f t="shared" si="1142"/>
        <v>9.4881901225389545E-2</v>
      </c>
    </row>
    <row r="2270" spans="1:21" ht="18" thickBot="1" x14ac:dyDescent="0.25">
      <c r="A2270" s="81">
        <v>10</v>
      </c>
      <c r="B2270" s="94" t="s">
        <v>42</v>
      </c>
      <c r="C2270" s="83">
        <f t="shared" si="1140"/>
        <v>3.8461538461538464E-2</v>
      </c>
      <c r="D2270" s="83">
        <f t="shared" si="1140"/>
        <v>7.3170731707317069E-2</v>
      </c>
      <c r="E2270" s="83">
        <f t="shared" si="1140"/>
        <v>0.02</v>
      </c>
      <c r="F2270" s="83">
        <f t="shared" si="1140"/>
        <v>6.25E-2</v>
      </c>
      <c r="G2270" s="83">
        <f t="shared" si="1140"/>
        <v>1.8867924528301886E-2</v>
      </c>
      <c r="H2270" s="83">
        <f t="shared" si="1140"/>
        <v>0.14285714285714285</v>
      </c>
      <c r="I2270" s="83">
        <f t="shared" si="1140"/>
        <v>-1.8867924528301886E-2</v>
      </c>
      <c r="J2270" s="83">
        <f t="shared" si="1140"/>
        <v>-3.7037037037037035E-2</v>
      </c>
      <c r="K2270" s="83">
        <f t="shared" si="1140"/>
        <v>0.125</v>
      </c>
      <c r="L2270" s="83">
        <f t="shared" si="1140"/>
        <v>0.05</v>
      </c>
      <c r="M2270" s="83">
        <f t="shared" si="1140"/>
        <v>-1.7241379310344827E-2</v>
      </c>
      <c r="N2270" s="83">
        <f t="shared" si="1141"/>
        <v>3.2258064516129031E-2</v>
      </c>
      <c r="O2270" s="83">
        <f t="shared" si="1141"/>
        <v>4.2253521126760563E-2</v>
      </c>
      <c r="P2270" s="83">
        <f t="shared" si="1141"/>
        <v>-1.9607843137254902E-2</v>
      </c>
      <c r="Q2270" s="83">
        <f t="shared" si="1141"/>
        <v>6.7796610169491525E-2</v>
      </c>
      <c r="R2270" s="83">
        <f t="shared" si="1141"/>
        <v>0.140625</v>
      </c>
      <c r="S2270" s="83">
        <f t="shared" si="1141"/>
        <v>7.0175438596491224E-2</v>
      </c>
      <c r="T2270" s="109">
        <f t="shared" si="1141"/>
        <v>8.1967213114754092E-2</v>
      </c>
      <c r="U2270" s="44">
        <f t="shared" si="1142"/>
        <v>4.6541869879425525E-2</v>
      </c>
    </row>
    <row r="2271" spans="1:21" ht="18" thickBot="1" x14ac:dyDescent="0.25">
      <c r="A2271" s="81">
        <v>11</v>
      </c>
      <c r="B2271" s="94" t="s">
        <v>42</v>
      </c>
      <c r="C2271" s="83">
        <f t="shared" si="1140"/>
        <v>-0.11363636363636363</v>
      </c>
      <c r="D2271" s="83">
        <f t="shared" si="1140"/>
        <v>-0.02</v>
      </c>
      <c r="E2271" s="83">
        <f t="shared" si="1140"/>
        <v>0.10526315789473684</v>
      </c>
      <c r="F2271" s="83">
        <f t="shared" si="1140"/>
        <v>0.10204081632653061</v>
      </c>
      <c r="G2271" s="83">
        <f t="shared" si="1140"/>
        <v>6.6666666666666666E-2</v>
      </c>
      <c r="H2271" s="83">
        <f t="shared" si="1140"/>
        <v>1.9230769230769232E-2</v>
      </c>
      <c r="I2271" s="83">
        <f t="shared" si="1140"/>
        <v>4.7619047619047616E-2</v>
      </c>
      <c r="J2271" s="83">
        <f t="shared" si="1140"/>
        <v>0</v>
      </c>
      <c r="K2271" s="83">
        <f t="shared" si="1140"/>
        <v>5.3571428571428568E-2</v>
      </c>
      <c r="L2271" s="83">
        <f t="shared" si="1140"/>
        <v>4.7619047619047616E-2</v>
      </c>
      <c r="M2271" s="83">
        <f t="shared" si="1140"/>
        <v>7.0175438596491224E-2</v>
      </c>
      <c r="N2271" s="83">
        <f t="shared" si="1141"/>
        <v>8.4745762711864403E-2</v>
      </c>
      <c r="O2271" s="83">
        <f t="shared" si="1141"/>
        <v>8.3333333333333329E-2</v>
      </c>
      <c r="P2271" s="83">
        <f t="shared" si="1141"/>
        <v>8.8235294117647065E-2</v>
      </c>
      <c r="Q2271" s="83">
        <f t="shared" si="1141"/>
        <v>0</v>
      </c>
      <c r="R2271" s="83">
        <f t="shared" si="1141"/>
        <v>0</v>
      </c>
      <c r="S2271" s="83">
        <f t="shared" si="1141"/>
        <v>0.21818181818181817</v>
      </c>
      <c r="T2271" s="109">
        <f t="shared" si="1141"/>
        <v>0.11320754716981132</v>
      </c>
      <c r="U2271" s="44">
        <f t="shared" si="1142"/>
        <v>5.0179189249001041E-2</v>
      </c>
    </row>
    <row r="2272" spans="1:21" ht="18" thickBot="1" x14ac:dyDescent="0.25">
      <c r="A2272" s="81">
        <v>12</v>
      </c>
      <c r="B2272" s="94" t="s">
        <v>42</v>
      </c>
      <c r="C2272" s="83">
        <f t="shared" si="1140"/>
        <v>5.8823529411764705E-2</v>
      </c>
      <c r="D2272" s="83">
        <f t="shared" si="1140"/>
        <v>0.14285714285714285</v>
      </c>
      <c r="E2272" s="83">
        <f t="shared" si="1140"/>
        <v>0.13725490196078433</v>
      </c>
      <c r="F2272" s="83">
        <f t="shared" si="1140"/>
        <v>8.8235294117647065E-2</v>
      </c>
      <c r="G2272" s="83">
        <f t="shared" si="1140"/>
        <v>4.5454545454545456E-2</v>
      </c>
      <c r="H2272" s="83">
        <f t="shared" si="1140"/>
        <v>2.3809523809523808E-2</v>
      </c>
      <c r="I2272" s="83">
        <f t="shared" si="1140"/>
        <v>-1.9607843137254902E-2</v>
      </c>
      <c r="J2272" s="83">
        <f t="shared" si="1140"/>
        <v>2.5000000000000001E-2</v>
      </c>
      <c r="K2272" s="83">
        <f t="shared" si="1140"/>
        <v>0.59259259259259256</v>
      </c>
      <c r="L2272" s="83" t="s">
        <v>46</v>
      </c>
      <c r="M2272" s="83" t="s">
        <v>46</v>
      </c>
      <c r="N2272" s="83" t="s">
        <v>46</v>
      </c>
      <c r="O2272" s="83" t="s">
        <v>46</v>
      </c>
      <c r="P2272" s="83" t="s">
        <v>46</v>
      </c>
      <c r="Q2272" s="83">
        <f>(P2223-Q2224)/P2223</f>
        <v>0.12903225806451613</v>
      </c>
      <c r="R2272" s="83">
        <f>(Q2223-R2224)/Q2223</f>
        <v>3.8461538461538464E-2</v>
      </c>
      <c r="S2272" s="83">
        <f>(R2223-S2224)/R2223</f>
        <v>-1.8181818181818181E-2</v>
      </c>
      <c r="T2272" s="109">
        <f>(S2223-T2224)/S2223</f>
        <v>2.3255813953488372E-2</v>
      </c>
      <c r="U2272" s="44">
        <f t="shared" si="1142"/>
        <v>0.1036443054509152</v>
      </c>
    </row>
    <row r="2273" spans="1:21" ht="18" thickBot="1" x14ac:dyDescent="0.25">
      <c r="A2273" s="84" t="s">
        <v>47</v>
      </c>
      <c r="B2273" s="85" t="s">
        <v>57</v>
      </c>
      <c r="C2273" s="95" t="s">
        <v>46</v>
      </c>
      <c r="D2273" s="95" t="s">
        <v>46</v>
      </c>
      <c r="E2273" s="95" t="s">
        <v>46</v>
      </c>
      <c r="F2273" s="109">
        <f t="shared" ref="F2273:L2273" si="1143">(B2213-F2217)/B2213</f>
        <v>6.8181818181818177E-2</v>
      </c>
      <c r="G2273" s="109">
        <f t="shared" si="1143"/>
        <v>4.0540540540540543E-2</v>
      </c>
      <c r="H2273" s="109">
        <f t="shared" si="1143"/>
        <v>0.14285714285714285</v>
      </c>
      <c r="I2273" s="109">
        <f t="shared" si="1143"/>
        <v>8.98876404494382E-2</v>
      </c>
      <c r="J2273" s="109">
        <f t="shared" si="1143"/>
        <v>4.3956043956043959E-2</v>
      </c>
      <c r="K2273" s="109">
        <f t="shared" si="1143"/>
        <v>0.14473684210526316</v>
      </c>
      <c r="L2273" s="109">
        <f t="shared" si="1143"/>
        <v>0.13095238095238096</v>
      </c>
      <c r="M2273" s="109">
        <f t="shared" ref="M2273:T2273" si="1144">(I2213-M2217)/I2213</f>
        <v>0.10588235294117647</v>
      </c>
      <c r="N2273" s="109">
        <f t="shared" si="1144"/>
        <v>0.12820512820512819</v>
      </c>
      <c r="O2273" s="109">
        <f t="shared" si="1144"/>
        <v>2.1505376344086023E-2</v>
      </c>
      <c r="P2273" s="109">
        <f t="shared" si="1144"/>
        <v>0.17241379310344829</v>
      </c>
      <c r="Q2273" s="109">
        <f t="shared" si="1144"/>
        <v>0.21978021978021978</v>
      </c>
      <c r="R2273" s="109">
        <f t="shared" si="1144"/>
        <v>0.17525773195876287</v>
      </c>
      <c r="S2273" s="109">
        <f t="shared" si="1144"/>
        <v>9.5238095238095233E-2</v>
      </c>
      <c r="T2273" s="109">
        <f t="shared" si="1144"/>
        <v>0.20430107526881722</v>
      </c>
      <c r="U2273" s="44">
        <f t="shared" si="1142"/>
        <v>0.11281393618668176</v>
      </c>
    </row>
    <row r="2274" spans="1:21" ht="35" thickBot="1" x14ac:dyDescent="0.25">
      <c r="A2274" s="84" t="s">
        <v>48</v>
      </c>
      <c r="B2274" s="85"/>
      <c r="C2274" s="86"/>
      <c r="D2274" s="86"/>
      <c r="E2274" s="86"/>
      <c r="F2274" s="86"/>
      <c r="G2274" s="86"/>
      <c r="H2274" s="86"/>
      <c r="I2274" s="86"/>
      <c r="J2274" s="86">
        <f t="shared" ref="J2274:T2274" si="1145">AVERAGE(F2273:J2273)</f>
        <v>7.708463719699675E-2</v>
      </c>
      <c r="K2274" s="86">
        <f t="shared" si="1145"/>
        <v>9.2395641981685733E-2</v>
      </c>
      <c r="L2274" s="86">
        <f t="shared" si="1145"/>
        <v>0.11047801006405382</v>
      </c>
      <c r="M2274" s="86">
        <f t="shared" si="1145"/>
        <v>0.10308305208086055</v>
      </c>
      <c r="N2274" s="86">
        <f t="shared" si="1145"/>
        <v>0.11074654963199855</v>
      </c>
      <c r="O2274" s="86">
        <f t="shared" si="1145"/>
        <v>0.10625641610960694</v>
      </c>
      <c r="P2274" s="86">
        <f t="shared" si="1145"/>
        <v>0.11179180630924397</v>
      </c>
      <c r="Q2274" s="86">
        <f t="shared" si="1145"/>
        <v>0.12955737407481177</v>
      </c>
      <c r="R2274" s="86">
        <f t="shared" si="1145"/>
        <v>0.14343244987832904</v>
      </c>
      <c r="S2274" s="86">
        <f t="shared" si="1145"/>
        <v>0.13683904328492244</v>
      </c>
      <c r="T2274" s="109">
        <f t="shared" si="1145"/>
        <v>0.17339818306986871</v>
      </c>
      <c r="U2274" s="44">
        <f t="shared" si="1142"/>
        <v>0.11216649806125097</v>
      </c>
    </row>
    <row r="2275" spans="1:21" ht="18" thickBot="1" x14ac:dyDescent="0.25">
      <c r="A2275" s="84" t="s">
        <v>54</v>
      </c>
      <c r="B2275" s="85" t="s">
        <v>57</v>
      </c>
      <c r="C2275" s="95" t="s">
        <v>46</v>
      </c>
      <c r="D2275" s="95" t="s">
        <v>46</v>
      </c>
      <c r="E2275" s="95" t="s">
        <v>46</v>
      </c>
      <c r="F2275" s="95" t="s">
        <v>46</v>
      </c>
      <c r="G2275" s="110">
        <f>(B2219-G2224)/B2219</f>
        <v>0.31147540983606559</v>
      </c>
      <c r="H2275" s="110">
        <f>(C2219-H2224)/C2219</f>
        <v>8.8888888888888892E-2</v>
      </c>
      <c r="I2275" s="110">
        <f>(D2219-I2224)/D2219</f>
        <v>0.1875</v>
      </c>
      <c r="J2275" s="110">
        <f>(E2219-J2224)/E2219</f>
        <v>0.32758620689655171</v>
      </c>
      <c r="K2275" s="110">
        <f>(F2219-K2224)/F2219</f>
        <v>0.6271186440677966</v>
      </c>
      <c r="L2275" s="110" t="s">
        <v>46</v>
      </c>
      <c r="M2275" s="110" t="s">
        <v>46</v>
      </c>
      <c r="N2275" s="110" t="s">
        <v>46</v>
      </c>
      <c r="O2275" s="110" t="s">
        <v>46</v>
      </c>
      <c r="P2275" s="110" t="s">
        <v>46</v>
      </c>
      <c r="Q2275" s="110" t="s">
        <v>46</v>
      </c>
      <c r="R2275" s="110" t="s">
        <v>46</v>
      </c>
      <c r="S2275" s="110" t="s">
        <v>46</v>
      </c>
      <c r="T2275" s="110" t="s">
        <v>46</v>
      </c>
      <c r="U2275" s="44">
        <f t="shared" si="1142"/>
        <v>0.30851382993786058</v>
      </c>
    </row>
    <row r="2276" spans="1:21" ht="35" thickBot="1" x14ac:dyDescent="0.25">
      <c r="A2276" s="88" t="s">
        <v>50</v>
      </c>
      <c r="B2276" s="89"/>
      <c r="C2276" s="89"/>
      <c r="D2276" s="89"/>
      <c r="E2276" s="89"/>
      <c r="F2276" s="89"/>
      <c r="G2276" s="89"/>
      <c r="H2276" s="89"/>
      <c r="I2276" s="89"/>
      <c r="J2276" s="86"/>
      <c r="K2276" s="86">
        <f>AVERAGE(G2275:K2275)</f>
        <v>0.30851382993786058</v>
      </c>
      <c r="L2276" s="86">
        <f>AVERAGE(H2275:L2275)</f>
        <v>0.30777343496330933</v>
      </c>
      <c r="M2276" s="86">
        <f>AVERAGE(I2275:M2275)</f>
        <v>0.38073495032144944</v>
      </c>
      <c r="N2276" s="86">
        <f>AVERAGE(J2275:N2275)</f>
        <v>0.47735242548217416</v>
      </c>
      <c r="O2276" s="86">
        <f>AVERAGE(K2275:O2275)</f>
        <v>0.6271186440677966</v>
      </c>
      <c r="P2276" s="86" t="s">
        <v>46</v>
      </c>
      <c r="Q2276" s="86" t="s">
        <v>46</v>
      </c>
      <c r="R2276" s="86" t="s">
        <v>46</v>
      </c>
      <c r="S2276" s="86" t="s">
        <v>46</v>
      </c>
      <c r="T2276" s="109" t="s">
        <v>46</v>
      </c>
      <c r="U2276" s="44">
        <f t="shared" si="1142"/>
        <v>0.42029865695451801</v>
      </c>
    </row>
    <row r="2278" spans="1:21" ht="16" x14ac:dyDescent="0.2">
      <c r="A2278" s="140" t="s">
        <v>185</v>
      </c>
      <c r="B2278" s="141"/>
      <c r="C2278" s="141"/>
      <c r="D2278" s="141"/>
      <c r="E2278" s="141"/>
      <c r="F2278" s="141"/>
      <c r="G2278" s="141"/>
      <c r="H2278" s="142"/>
      <c r="I2278" s="141"/>
      <c r="J2278" s="141"/>
      <c r="K2278" s="141"/>
      <c r="L2278" s="141"/>
      <c r="M2278" s="142"/>
    </row>
    <row r="2279" spans="1:21" ht="17" thickBot="1" x14ac:dyDescent="0.25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</row>
    <row r="2280" spans="1:21" ht="18" thickBot="1" x14ac:dyDescent="0.25">
      <c r="A2280" s="54"/>
      <c r="B2280" s="54" t="s">
        <v>0</v>
      </c>
      <c r="C2280" s="54" t="s">
        <v>1</v>
      </c>
      <c r="D2280" s="54" t="s">
        <v>2</v>
      </c>
      <c r="E2280" s="54" t="s">
        <v>3</v>
      </c>
      <c r="F2280" s="54" t="s">
        <v>4</v>
      </c>
      <c r="G2280" s="54" t="s">
        <v>5</v>
      </c>
      <c r="H2280" s="54" t="s">
        <v>6</v>
      </c>
      <c r="I2280" s="54" t="s">
        <v>7</v>
      </c>
      <c r="J2280" s="54" t="s">
        <v>8</v>
      </c>
      <c r="K2280" s="54" t="s">
        <v>9</v>
      </c>
      <c r="L2280" s="54" t="s">
        <v>10</v>
      </c>
      <c r="M2280" s="54" t="s">
        <v>66</v>
      </c>
      <c r="N2280" s="54" t="s">
        <v>75</v>
      </c>
      <c r="O2280" s="54" t="s">
        <v>76</v>
      </c>
      <c r="P2280" s="54" t="s">
        <v>77</v>
      </c>
      <c r="Q2280" s="54" t="s">
        <v>78</v>
      </c>
      <c r="R2280" s="54" t="s">
        <v>79</v>
      </c>
      <c r="S2280" s="54" t="s">
        <v>81</v>
      </c>
      <c r="T2280" s="54" t="s">
        <v>87</v>
      </c>
    </row>
    <row r="2281" spans="1:21" ht="18" thickBot="1" x14ac:dyDescent="0.25">
      <c r="A2281" s="38" t="s">
        <v>11</v>
      </c>
      <c r="B2281" s="167"/>
      <c r="C2281" s="167"/>
      <c r="D2281" s="167"/>
      <c r="E2281" s="167"/>
      <c r="F2281" s="156"/>
      <c r="G2281" s="156"/>
      <c r="H2281" s="156"/>
      <c r="I2281" s="156"/>
      <c r="J2281" s="156"/>
      <c r="K2281" s="156"/>
      <c r="L2281" s="156"/>
      <c r="M2281" s="156"/>
      <c r="N2281" s="156"/>
      <c r="O2281" s="156"/>
      <c r="P2281" s="156"/>
      <c r="Q2281" s="156"/>
      <c r="R2281" s="156"/>
      <c r="S2281" s="156"/>
      <c r="T2281" s="156"/>
    </row>
    <row r="2282" spans="1:21" ht="17" thickBot="1" x14ac:dyDescent="0.25">
      <c r="A2282" s="38">
        <v>1</v>
      </c>
      <c r="B2282" s="167"/>
      <c r="C2282" s="167"/>
      <c r="D2282" s="167"/>
      <c r="E2282" s="167"/>
      <c r="F2282" s="156"/>
      <c r="G2282" s="156"/>
      <c r="H2282" s="156"/>
      <c r="I2282" s="156"/>
      <c r="J2282" s="156"/>
      <c r="K2282" s="156"/>
      <c r="L2282" s="156"/>
      <c r="M2282" s="156"/>
      <c r="N2282" s="156"/>
      <c r="O2282" s="156"/>
      <c r="P2282" s="156"/>
      <c r="Q2282" s="156"/>
      <c r="R2282" s="156"/>
      <c r="S2282" s="156"/>
      <c r="T2282" s="156"/>
    </row>
    <row r="2283" spans="1:21" ht="17" thickBot="1" x14ac:dyDescent="0.25">
      <c r="A2283" s="38">
        <v>2</v>
      </c>
      <c r="B2283" s="167"/>
      <c r="C2283" s="167"/>
      <c r="D2283" s="167"/>
      <c r="E2283" s="167"/>
      <c r="F2283" s="156"/>
      <c r="G2283" s="156"/>
      <c r="H2283" s="156"/>
      <c r="I2283" s="156"/>
      <c r="J2283" s="156"/>
      <c r="K2283" s="156"/>
      <c r="L2283" s="156"/>
      <c r="M2283" s="156"/>
      <c r="N2283" s="156"/>
      <c r="O2283" s="156"/>
      <c r="P2283" s="156"/>
      <c r="Q2283" s="156"/>
      <c r="R2283" s="156"/>
      <c r="S2283" s="156"/>
      <c r="T2283" s="156"/>
    </row>
    <row r="2284" spans="1:21" ht="17" thickBot="1" x14ac:dyDescent="0.25">
      <c r="A2284" s="38">
        <v>3</v>
      </c>
      <c r="B2284" s="167"/>
      <c r="C2284" s="167"/>
      <c r="D2284" s="167"/>
      <c r="E2284" s="167"/>
      <c r="F2284" s="156"/>
      <c r="G2284" s="156"/>
      <c r="H2284" s="156"/>
      <c r="I2284" s="156"/>
      <c r="J2284" s="156"/>
      <c r="K2284" s="156"/>
      <c r="L2284" s="156"/>
      <c r="M2284" s="156"/>
      <c r="N2284" s="156"/>
      <c r="O2284" s="156"/>
      <c r="P2284" s="156"/>
      <c r="Q2284" s="156"/>
      <c r="R2284" s="156"/>
      <c r="S2284" s="156"/>
      <c r="T2284" s="156"/>
    </row>
    <row r="2285" spans="1:21" ht="17" thickBot="1" x14ac:dyDescent="0.25">
      <c r="A2285" s="38">
        <v>4</v>
      </c>
      <c r="B2285" s="167"/>
      <c r="C2285" s="167"/>
      <c r="D2285" s="167"/>
      <c r="E2285" s="167"/>
      <c r="F2285" s="156"/>
      <c r="G2285" s="156"/>
      <c r="H2285" s="156"/>
      <c r="I2285" s="156"/>
      <c r="J2285" s="156"/>
      <c r="K2285" s="156"/>
      <c r="L2285" s="156"/>
      <c r="M2285" s="156"/>
      <c r="N2285" s="156"/>
      <c r="O2285" s="156"/>
      <c r="P2285" s="156"/>
      <c r="Q2285" s="156"/>
      <c r="R2285" s="156"/>
      <c r="S2285" s="156"/>
      <c r="T2285" s="156"/>
    </row>
    <row r="2286" spans="1:21" ht="18" thickBot="1" x14ac:dyDescent="0.25">
      <c r="A2286" s="38">
        <v>5</v>
      </c>
      <c r="B2286" s="158"/>
      <c r="C2286" s="158"/>
      <c r="D2286" s="158"/>
      <c r="E2286" s="158"/>
      <c r="F2286" s="156"/>
      <c r="G2286" s="156"/>
      <c r="H2286" s="156"/>
      <c r="I2286" s="156"/>
      <c r="J2286" s="156"/>
      <c r="K2286" s="156" t="s">
        <v>65</v>
      </c>
      <c r="L2286" s="156"/>
      <c r="M2286" s="156" t="s">
        <v>65</v>
      </c>
      <c r="N2286" s="156" t="s">
        <v>65</v>
      </c>
      <c r="O2286" s="156" t="s">
        <v>65</v>
      </c>
      <c r="P2286" s="156" t="s">
        <v>65</v>
      </c>
      <c r="Q2286" s="156" t="s">
        <v>65</v>
      </c>
      <c r="R2286" s="156" t="s">
        <v>65</v>
      </c>
      <c r="S2286" s="156"/>
      <c r="T2286" s="156"/>
    </row>
    <row r="2287" spans="1:21" ht="17" thickBot="1" x14ac:dyDescent="0.25">
      <c r="A2287" s="38">
        <v>6</v>
      </c>
      <c r="B2287" s="147">
        <v>36</v>
      </c>
      <c r="C2287" s="147">
        <v>23</v>
      </c>
      <c r="D2287" s="147">
        <v>21</v>
      </c>
      <c r="E2287" s="147">
        <v>38</v>
      </c>
      <c r="F2287" s="156">
        <v>32</v>
      </c>
      <c r="G2287" s="156">
        <v>34</v>
      </c>
      <c r="H2287" s="156">
        <v>29</v>
      </c>
      <c r="I2287" s="156">
        <v>21</v>
      </c>
      <c r="J2287" s="156">
        <v>54</v>
      </c>
      <c r="K2287" s="156">
        <v>50</v>
      </c>
      <c r="L2287" s="156">
        <v>59</v>
      </c>
      <c r="M2287" s="156">
        <v>31</v>
      </c>
      <c r="N2287" s="186">
        <v>23</v>
      </c>
      <c r="O2287" s="186">
        <v>31</v>
      </c>
      <c r="P2287" s="186">
        <v>49</v>
      </c>
      <c r="Q2287" s="186">
        <v>50</v>
      </c>
      <c r="R2287" s="186">
        <v>40</v>
      </c>
      <c r="S2287" s="186">
        <v>37</v>
      </c>
      <c r="T2287" s="197">
        <v>25</v>
      </c>
    </row>
    <row r="2288" spans="1:21" ht="17" thickBot="1" x14ac:dyDescent="0.25">
      <c r="A2288" s="38">
        <v>7</v>
      </c>
      <c r="B2288" s="147">
        <v>24</v>
      </c>
      <c r="C2288" s="147">
        <v>25</v>
      </c>
      <c r="D2288" s="147">
        <v>20</v>
      </c>
      <c r="E2288" s="147">
        <v>18</v>
      </c>
      <c r="F2288" s="156">
        <v>31</v>
      </c>
      <c r="G2288" s="156">
        <v>26</v>
      </c>
      <c r="H2288" s="156">
        <v>24</v>
      </c>
      <c r="I2288" s="156">
        <v>22</v>
      </c>
      <c r="J2288" s="156">
        <v>27</v>
      </c>
      <c r="K2288" s="156">
        <v>47</v>
      </c>
      <c r="L2288" s="156">
        <v>48</v>
      </c>
      <c r="M2288" s="156">
        <v>53</v>
      </c>
      <c r="N2288" s="186">
        <v>26</v>
      </c>
      <c r="O2288" s="186">
        <v>25</v>
      </c>
      <c r="P2288" s="186">
        <v>27</v>
      </c>
      <c r="Q2288" s="186">
        <v>41</v>
      </c>
      <c r="R2288" s="186">
        <v>42</v>
      </c>
      <c r="S2288" s="186">
        <v>32</v>
      </c>
      <c r="T2288" s="197">
        <v>28</v>
      </c>
    </row>
    <row r="2289" spans="1:23" ht="17" thickBot="1" x14ac:dyDescent="0.25">
      <c r="A2289" s="38">
        <v>8</v>
      </c>
      <c r="B2289" s="147">
        <v>29</v>
      </c>
      <c r="C2289" s="147">
        <v>24</v>
      </c>
      <c r="D2289" s="147">
        <v>23</v>
      </c>
      <c r="E2289" s="147">
        <v>24</v>
      </c>
      <c r="F2289" s="156">
        <v>15</v>
      </c>
      <c r="G2289" s="156">
        <v>30</v>
      </c>
      <c r="H2289" s="156">
        <v>21</v>
      </c>
      <c r="I2289" s="156">
        <v>27</v>
      </c>
      <c r="J2289" s="156">
        <v>27</v>
      </c>
      <c r="K2289" s="156">
        <v>22</v>
      </c>
      <c r="L2289" s="156">
        <v>38</v>
      </c>
      <c r="M2289" s="156">
        <v>46</v>
      </c>
      <c r="N2289" s="186">
        <v>41</v>
      </c>
      <c r="O2289" s="186">
        <v>23</v>
      </c>
      <c r="P2289" s="186">
        <v>23</v>
      </c>
      <c r="Q2289" s="186">
        <v>24</v>
      </c>
      <c r="R2289" s="186">
        <v>31</v>
      </c>
      <c r="S2289" s="186">
        <v>35</v>
      </c>
      <c r="T2289" s="197">
        <v>23</v>
      </c>
    </row>
    <row r="2290" spans="1:23" ht="17" thickBot="1" x14ac:dyDescent="0.25">
      <c r="A2290" s="38">
        <v>9</v>
      </c>
      <c r="B2290" s="147">
        <v>24</v>
      </c>
      <c r="C2290" s="147">
        <v>25</v>
      </c>
      <c r="D2290" s="147">
        <v>20</v>
      </c>
      <c r="E2290" s="147">
        <v>20</v>
      </c>
      <c r="F2290" s="156">
        <v>21</v>
      </c>
      <c r="G2290" s="156">
        <v>15</v>
      </c>
      <c r="H2290" s="156">
        <v>28</v>
      </c>
      <c r="I2290" s="156">
        <v>19</v>
      </c>
      <c r="J2290" s="156">
        <v>26</v>
      </c>
      <c r="K2290" s="156">
        <v>17</v>
      </c>
      <c r="L2290" s="156">
        <v>17</v>
      </c>
      <c r="M2290" s="156">
        <v>15</v>
      </c>
      <c r="N2290" s="186">
        <v>16</v>
      </c>
      <c r="O2290" s="186">
        <v>30</v>
      </c>
      <c r="P2290" s="186">
        <v>10</v>
      </c>
      <c r="Q2290" s="186">
        <v>20</v>
      </c>
      <c r="R2290" s="186">
        <v>17</v>
      </c>
      <c r="S2290" s="186">
        <v>22</v>
      </c>
      <c r="T2290" s="197">
        <v>28</v>
      </c>
    </row>
    <row r="2291" spans="1:23" ht="17" thickBot="1" x14ac:dyDescent="0.25">
      <c r="A2291" s="38">
        <v>10</v>
      </c>
      <c r="B2291" s="147">
        <v>24</v>
      </c>
      <c r="C2291" s="147">
        <v>23</v>
      </c>
      <c r="D2291" s="147">
        <v>23</v>
      </c>
      <c r="E2291" s="147">
        <v>19</v>
      </c>
      <c r="F2291" s="156">
        <v>17</v>
      </c>
      <c r="G2291" s="156">
        <v>15</v>
      </c>
      <c r="H2291" s="156">
        <v>15</v>
      </c>
      <c r="I2291" s="156">
        <v>23</v>
      </c>
      <c r="J2291" s="156">
        <v>22</v>
      </c>
      <c r="K2291" s="156">
        <v>24</v>
      </c>
      <c r="L2291" s="156">
        <v>20</v>
      </c>
      <c r="M2291" s="156">
        <v>15</v>
      </c>
      <c r="N2291" s="186">
        <v>20</v>
      </c>
      <c r="O2291" s="186">
        <v>18</v>
      </c>
      <c r="P2291" s="186">
        <v>15</v>
      </c>
      <c r="Q2291" s="186">
        <v>9</v>
      </c>
      <c r="R2291" s="186">
        <v>16</v>
      </c>
      <c r="S2291" s="186">
        <v>16</v>
      </c>
      <c r="T2291" s="197">
        <v>23</v>
      </c>
    </row>
    <row r="2292" spans="1:23" ht="17" thickBot="1" x14ac:dyDescent="0.25">
      <c r="A2292" s="38">
        <v>11</v>
      </c>
      <c r="B2292" s="147">
        <v>19</v>
      </c>
      <c r="C2292" s="147">
        <v>25</v>
      </c>
      <c r="D2292" s="147">
        <v>22</v>
      </c>
      <c r="E2292" s="147">
        <v>20</v>
      </c>
      <c r="F2292" s="156">
        <v>19</v>
      </c>
      <c r="G2292" s="156">
        <v>13</v>
      </c>
      <c r="H2292" s="156">
        <v>10</v>
      </c>
      <c r="I2292" s="156">
        <v>12</v>
      </c>
      <c r="J2292" s="156">
        <v>25</v>
      </c>
      <c r="K2292" s="156">
        <v>21</v>
      </c>
      <c r="L2292" s="156">
        <v>29</v>
      </c>
      <c r="M2292" s="156">
        <v>15</v>
      </c>
      <c r="N2292" s="186">
        <v>15</v>
      </c>
      <c r="O2292" s="186">
        <v>16</v>
      </c>
      <c r="P2292" s="186">
        <v>16</v>
      </c>
      <c r="Q2292" s="186">
        <v>26</v>
      </c>
      <c r="R2292" s="186">
        <v>7</v>
      </c>
      <c r="S2292" s="186">
        <v>16</v>
      </c>
      <c r="T2292" s="197">
        <v>14</v>
      </c>
    </row>
    <row r="2293" spans="1:23" ht="18" thickBot="1" x14ac:dyDescent="0.25">
      <c r="A2293" s="38">
        <v>12</v>
      </c>
      <c r="B2293" s="147">
        <v>12</v>
      </c>
      <c r="C2293" s="147">
        <v>13</v>
      </c>
      <c r="D2293" s="147">
        <v>18</v>
      </c>
      <c r="E2293" s="147">
        <v>19</v>
      </c>
      <c r="F2293" s="156">
        <v>14</v>
      </c>
      <c r="G2293" s="156">
        <v>16</v>
      </c>
      <c r="H2293" s="156">
        <v>12</v>
      </c>
      <c r="I2293" s="156" t="s">
        <v>12</v>
      </c>
      <c r="J2293" s="156" t="s">
        <v>65</v>
      </c>
      <c r="K2293" s="156" t="s">
        <v>65</v>
      </c>
      <c r="L2293" s="156" t="s">
        <v>65</v>
      </c>
      <c r="M2293" s="156" t="s">
        <v>46</v>
      </c>
      <c r="N2293" s="186"/>
      <c r="O2293" s="186"/>
      <c r="P2293" s="186"/>
      <c r="Q2293" s="186"/>
      <c r="R2293" s="186"/>
      <c r="S2293" s="186">
        <v>1</v>
      </c>
      <c r="T2293" s="197">
        <v>0</v>
      </c>
    </row>
    <row r="2294" spans="1:23" ht="18" thickBot="1" x14ac:dyDescent="0.25">
      <c r="A2294" s="38" t="s">
        <v>13</v>
      </c>
      <c r="B2294" s="147"/>
      <c r="C2294" s="147"/>
      <c r="D2294" s="147"/>
      <c r="E2294" s="147"/>
      <c r="F2294" s="156"/>
      <c r="G2294" s="156"/>
      <c r="H2294" s="156"/>
      <c r="I2294" s="156"/>
      <c r="J2294" s="156"/>
      <c r="K2294" s="156"/>
      <c r="L2294" s="156"/>
      <c r="M2294" s="156"/>
      <c r="N2294" s="156"/>
      <c r="O2294" s="156"/>
      <c r="P2294" s="156"/>
      <c r="Q2294" s="156"/>
      <c r="R2294" s="156"/>
      <c r="S2294" s="156"/>
      <c r="T2294" s="185"/>
    </row>
    <row r="2295" spans="1:23" ht="18" thickBot="1" x14ac:dyDescent="0.25">
      <c r="A2295" s="60" t="s">
        <v>14</v>
      </c>
      <c r="B2295" s="159">
        <v>168</v>
      </c>
      <c r="C2295" s="159">
        <v>158</v>
      </c>
      <c r="D2295" s="159">
        <f>SUM(D2281:D2293)</f>
        <v>147</v>
      </c>
      <c r="E2295" s="159">
        <f>SUM(E2281:E2293)</f>
        <v>158</v>
      </c>
      <c r="F2295" s="159">
        <v>149</v>
      </c>
      <c r="G2295" s="159">
        <v>149</v>
      </c>
      <c r="H2295" s="159">
        <v>139</v>
      </c>
      <c r="I2295" s="159">
        <v>124</v>
      </c>
      <c r="J2295" s="156">
        <v>180</v>
      </c>
      <c r="K2295" s="159">
        <v>185</v>
      </c>
      <c r="L2295" s="156">
        <v>217</v>
      </c>
      <c r="M2295" s="159">
        <f t="shared" ref="M2295:R2295" si="1146">SUM(M2281:M2293)</f>
        <v>175</v>
      </c>
      <c r="N2295" s="159">
        <f t="shared" si="1146"/>
        <v>141</v>
      </c>
      <c r="O2295" s="159">
        <f t="shared" si="1146"/>
        <v>143</v>
      </c>
      <c r="P2295" s="159">
        <f t="shared" si="1146"/>
        <v>140</v>
      </c>
      <c r="Q2295" s="159">
        <f t="shared" si="1146"/>
        <v>170</v>
      </c>
      <c r="R2295" s="159">
        <f t="shared" si="1146"/>
        <v>153</v>
      </c>
      <c r="S2295" s="159">
        <f t="shared" ref="S2295:T2295" si="1147">SUM(S2281:S2293)</f>
        <v>159</v>
      </c>
      <c r="T2295" s="162">
        <f t="shared" si="1147"/>
        <v>141</v>
      </c>
    </row>
    <row r="2296" spans="1:23" ht="35" thickBot="1" x14ac:dyDescent="0.25">
      <c r="A2296" s="60" t="s">
        <v>51</v>
      </c>
      <c r="B2296" s="149"/>
      <c r="C2296" s="160">
        <f>((C2295-B2295)/B2295)</f>
        <v>-5.9523809523809521E-2</v>
      </c>
      <c r="D2296" s="160">
        <f>((D2295-C2295)/C2295)</f>
        <v>-6.9620253164556958E-2</v>
      </c>
      <c r="E2296" s="160">
        <f>((E2295-D2295)/D2295)</f>
        <v>7.4829931972789115E-2</v>
      </c>
      <c r="F2296" s="160">
        <f>((F2295-E2295)/E2295)</f>
        <v>-5.6962025316455694E-2</v>
      </c>
      <c r="G2296" s="160">
        <f t="shared" ref="G2296:T2296" si="1148">((G2295-F2295)/F2295)</f>
        <v>0</v>
      </c>
      <c r="H2296" s="160">
        <f t="shared" si="1148"/>
        <v>-6.7114093959731544E-2</v>
      </c>
      <c r="I2296" s="160">
        <f t="shared" si="1148"/>
        <v>-0.1079136690647482</v>
      </c>
      <c r="J2296" s="160">
        <f t="shared" si="1148"/>
        <v>0.45161290322580644</v>
      </c>
      <c r="K2296" s="160">
        <f t="shared" si="1148"/>
        <v>2.7777777777777776E-2</v>
      </c>
      <c r="L2296" s="160">
        <f t="shared" si="1148"/>
        <v>0.17297297297297298</v>
      </c>
      <c r="M2296" s="160">
        <f t="shared" si="1148"/>
        <v>-0.19354838709677419</v>
      </c>
      <c r="N2296" s="160">
        <f t="shared" si="1148"/>
        <v>-0.19428571428571428</v>
      </c>
      <c r="O2296" s="160">
        <f t="shared" si="1148"/>
        <v>1.4184397163120567E-2</v>
      </c>
      <c r="P2296" s="160">
        <f t="shared" si="1148"/>
        <v>-2.097902097902098E-2</v>
      </c>
      <c r="Q2296" s="160">
        <f t="shared" si="1148"/>
        <v>0.21428571428571427</v>
      </c>
      <c r="R2296" s="160">
        <f t="shared" si="1148"/>
        <v>-0.1</v>
      </c>
      <c r="S2296" s="160">
        <f t="shared" si="1148"/>
        <v>3.9215686274509803E-2</v>
      </c>
      <c r="T2296" s="160">
        <f t="shared" si="1148"/>
        <v>-0.11320754716981132</v>
      </c>
    </row>
    <row r="2297" spans="1:23" ht="52" thickBot="1" x14ac:dyDescent="0.25">
      <c r="A2297" s="60" t="s">
        <v>16</v>
      </c>
      <c r="B2297" s="160"/>
      <c r="C2297" s="160"/>
      <c r="D2297" s="160"/>
      <c r="E2297" s="160"/>
      <c r="F2297" s="160"/>
      <c r="G2297" s="160">
        <f t="shared" ref="G2297:T2297" si="1149">(G2295-B2295)/B2295</f>
        <v>-0.1130952380952381</v>
      </c>
      <c r="H2297" s="160">
        <f t="shared" si="1149"/>
        <v>-0.12025316455696203</v>
      </c>
      <c r="I2297" s="160">
        <f t="shared" si="1149"/>
        <v>-0.15646258503401361</v>
      </c>
      <c r="J2297" s="160">
        <f t="shared" si="1149"/>
        <v>0.13924050632911392</v>
      </c>
      <c r="K2297" s="160">
        <f t="shared" si="1149"/>
        <v>0.24161073825503357</v>
      </c>
      <c r="L2297" s="160">
        <f t="shared" si="1149"/>
        <v>0.4563758389261745</v>
      </c>
      <c r="M2297" s="160">
        <f t="shared" si="1149"/>
        <v>0.25899280575539568</v>
      </c>
      <c r="N2297" s="160">
        <f t="shared" si="1149"/>
        <v>0.13709677419354838</v>
      </c>
      <c r="O2297" s="160">
        <f t="shared" si="1149"/>
        <v>-0.20555555555555555</v>
      </c>
      <c r="P2297" s="160">
        <f t="shared" si="1149"/>
        <v>-0.24324324324324326</v>
      </c>
      <c r="Q2297" s="160">
        <f t="shared" si="1149"/>
        <v>-0.21658986175115208</v>
      </c>
      <c r="R2297" s="160">
        <f t="shared" si="1149"/>
        <v>-0.12571428571428572</v>
      </c>
      <c r="S2297" s="160">
        <f t="shared" si="1149"/>
        <v>0.1276595744680851</v>
      </c>
      <c r="T2297" s="160">
        <f t="shared" si="1149"/>
        <v>-1.3986013986013986E-2</v>
      </c>
    </row>
    <row r="2298" spans="1:23" ht="52" thickBot="1" x14ac:dyDescent="0.25">
      <c r="A2298" s="60" t="s">
        <v>17</v>
      </c>
      <c r="B2298" s="160"/>
      <c r="C2298" s="160"/>
      <c r="D2298" s="160"/>
      <c r="E2298" s="160"/>
      <c r="F2298" s="160"/>
      <c r="G2298" s="160"/>
      <c r="H2298" s="160"/>
      <c r="I2298" s="160"/>
      <c r="J2298" s="160"/>
      <c r="K2298" s="160"/>
      <c r="L2298" s="160">
        <f t="shared" ref="L2298:T2298" si="1150">(L2295-B2295)/B2295</f>
        <v>0.29166666666666669</v>
      </c>
      <c r="M2298" s="160">
        <f t="shared" si="1150"/>
        <v>0.10759493670886076</v>
      </c>
      <c r="N2298" s="160">
        <f t="shared" si="1150"/>
        <v>-4.0816326530612242E-2</v>
      </c>
      <c r="O2298" s="160">
        <f t="shared" si="1150"/>
        <v>-9.49367088607595E-2</v>
      </c>
      <c r="P2298" s="160">
        <f t="shared" si="1150"/>
        <v>-6.0402684563758392E-2</v>
      </c>
      <c r="Q2298" s="160">
        <f t="shared" si="1150"/>
        <v>0.14093959731543623</v>
      </c>
      <c r="R2298" s="160">
        <f t="shared" si="1150"/>
        <v>0.10071942446043165</v>
      </c>
      <c r="S2298" s="160">
        <f t="shared" si="1150"/>
        <v>0.28225806451612906</v>
      </c>
      <c r="T2298" s="160">
        <f t="shared" si="1150"/>
        <v>-0.21666666666666667</v>
      </c>
    </row>
    <row r="2299" spans="1:23" ht="35" thickBot="1" x14ac:dyDescent="0.25">
      <c r="A2299" s="60" t="s">
        <v>18</v>
      </c>
      <c r="B2299" s="161">
        <v>1795</v>
      </c>
      <c r="C2299" s="161">
        <v>1755</v>
      </c>
      <c r="D2299" s="161">
        <v>1739</v>
      </c>
      <c r="E2299" s="161">
        <v>1652</v>
      </c>
      <c r="F2299" s="161">
        <v>1638</v>
      </c>
      <c r="G2299" s="92">
        <v>1650</v>
      </c>
      <c r="H2299" s="92">
        <v>1593</v>
      </c>
      <c r="I2299" s="92">
        <v>1610</v>
      </c>
      <c r="J2299" s="92">
        <v>1768</v>
      </c>
      <c r="K2299" s="92">
        <v>1786</v>
      </c>
      <c r="L2299" s="92">
        <v>1757</v>
      </c>
      <c r="M2299" s="92">
        <v>1715</v>
      </c>
      <c r="N2299" s="92">
        <v>1779</v>
      </c>
      <c r="O2299" s="92">
        <v>1784</v>
      </c>
      <c r="P2299" s="92">
        <v>1768</v>
      </c>
      <c r="Q2299" s="92">
        <v>1798</v>
      </c>
      <c r="R2299" s="92">
        <v>1544</v>
      </c>
      <c r="S2299" s="92">
        <v>1459</v>
      </c>
      <c r="T2299" s="220" t="s">
        <v>46</v>
      </c>
      <c r="U2299" s="226" t="s">
        <v>269</v>
      </c>
      <c r="V2299" s="226"/>
      <c r="W2299" s="226"/>
    </row>
    <row r="2300" spans="1:23" ht="52" thickBot="1" x14ac:dyDescent="0.25">
      <c r="A2300" s="60" t="s">
        <v>19</v>
      </c>
      <c r="B2300" s="160"/>
      <c r="C2300" s="160">
        <f t="shared" ref="C2300:T2300" si="1151">(C2299-B2299)/B2299</f>
        <v>-2.2284122562674095E-2</v>
      </c>
      <c r="D2300" s="160">
        <f t="shared" si="1151"/>
        <v>-9.1168091168091162E-3</v>
      </c>
      <c r="E2300" s="160">
        <f t="shared" si="1151"/>
        <v>-5.0028752156411734E-2</v>
      </c>
      <c r="F2300" s="160">
        <f t="shared" si="1151"/>
        <v>-8.4745762711864406E-3</v>
      </c>
      <c r="G2300" s="160">
        <f t="shared" si="1151"/>
        <v>7.326007326007326E-3</v>
      </c>
      <c r="H2300" s="160">
        <f t="shared" si="1151"/>
        <v>-3.4545454545454546E-2</v>
      </c>
      <c r="I2300" s="160">
        <f t="shared" si="1151"/>
        <v>1.0671688637790333E-2</v>
      </c>
      <c r="J2300" s="160">
        <f t="shared" si="1151"/>
        <v>9.8136645962732916E-2</v>
      </c>
      <c r="K2300" s="160">
        <f t="shared" si="1151"/>
        <v>1.0180995475113122E-2</v>
      </c>
      <c r="L2300" s="160">
        <f t="shared" si="1151"/>
        <v>-1.6237402015677492E-2</v>
      </c>
      <c r="M2300" s="160">
        <f t="shared" si="1151"/>
        <v>-2.3904382470119521E-2</v>
      </c>
      <c r="N2300" s="160">
        <f t="shared" si="1151"/>
        <v>3.7317784256559766E-2</v>
      </c>
      <c r="O2300" s="160">
        <f t="shared" si="1151"/>
        <v>2.810567734682406E-3</v>
      </c>
      <c r="P2300" s="160">
        <f t="shared" si="1151"/>
        <v>-8.9686098654708519E-3</v>
      </c>
      <c r="Q2300" s="160">
        <f t="shared" si="1151"/>
        <v>1.6968325791855202E-2</v>
      </c>
      <c r="R2300" s="160">
        <f t="shared" si="1151"/>
        <v>-0.14126807563959956</v>
      </c>
      <c r="S2300" s="160">
        <f t="shared" si="1151"/>
        <v>-5.5051813471502592E-2</v>
      </c>
      <c r="T2300" s="160" t="e">
        <f t="shared" si="1151"/>
        <v>#VALUE!</v>
      </c>
    </row>
    <row r="2301" spans="1:23" ht="52" thickBot="1" x14ac:dyDescent="0.25">
      <c r="A2301" s="60" t="s">
        <v>20</v>
      </c>
      <c r="B2301" s="160"/>
      <c r="C2301" s="160"/>
      <c r="D2301" s="160"/>
      <c r="E2301" s="160"/>
      <c r="F2301" s="160"/>
      <c r="G2301" s="160">
        <f t="shared" ref="G2301:T2301" si="1152">(G2299-B2299)/B2299</f>
        <v>-8.0779944289693595E-2</v>
      </c>
      <c r="H2301" s="160">
        <f t="shared" si="1152"/>
        <v>-9.2307692307692313E-2</v>
      </c>
      <c r="I2301" s="160">
        <f t="shared" si="1152"/>
        <v>-7.4180563542265668E-2</v>
      </c>
      <c r="J2301" s="160">
        <f t="shared" si="1152"/>
        <v>7.0217917675544791E-2</v>
      </c>
      <c r="K2301" s="160">
        <f t="shared" si="1152"/>
        <v>9.0354090354090352E-2</v>
      </c>
      <c r="L2301" s="160">
        <f t="shared" si="1152"/>
        <v>6.484848484848485E-2</v>
      </c>
      <c r="M2301" s="160">
        <f t="shared" si="1152"/>
        <v>7.6585059635907088E-2</v>
      </c>
      <c r="N2301" s="160">
        <f t="shared" si="1152"/>
        <v>0.10496894409937889</v>
      </c>
      <c r="O2301" s="160">
        <f t="shared" si="1152"/>
        <v>9.0497737556561094E-3</v>
      </c>
      <c r="P2301" s="160">
        <f t="shared" si="1152"/>
        <v>-1.0078387458006719E-2</v>
      </c>
      <c r="Q2301" s="160">
        <f t="shared" si="1152"/>
        <v>2.3335230506545249E-2</v>
      </c>
      <c r="R2301" s="160">
        <f t="shared" si="1152"/>
        <v>-9.9708454810495631E-2</v>
      </c>
      <c r="S2301" s="160">
        <f t="shared" si="1152"/>
        <v>-0.17987633501967398</v>
      </c>
      <c r="T2301" s="160" t="e">
        <f t="shared" si="1152"/>
        <v>#VALUE!</v>
      </c>
    </row>
    <row r="2302" spans="1:23" ht="52" thickBot="1" x14ac:dyDescent="0.25">
      <c r="A2302" s="60" t="s">
        <v>21</v>
      </c>
      <c r="B2302" s="160"/>
      <c r="C2302" s="160"/>
      <c r="D2302" s="160"/>
      <c r="E2302" s="160"/>
      <c r="F2302" s="160"/>
      <c r="G2302" s="160"/>
      <c r="H2302" s="160"/>
      <c r="I2302" s="160"/>
      <c r="J2302" s="160"/>
      <c r="K2302" s="160"/>
      <c r="L2302" s="160">
        <f t="shared" ref="L2302:T2302" si="1153">(L2299-B2299)/B2299</f>
        <v>-2.116991643454039E-2</v>
      </c>
      <c r="M2302" s="160">
        <f t="shared" si="1153"/>
        <v>-2.2792022792022793E-2</v>
      </c>
      <c r="N2302" s="160">
        <f t="shared" si="1153"/>
        <v>2.3001725129384705E-2</v>
      </c>
      <c r="O2302" s="160">
        <f t="shared" si="1153"/>
        <v>7.990314769975787E-2</v>
      </c>
      <c r="P2302" s="160">
        <f t="shared" si="1153"/>
        <v>7.9365079365079361E-2</v>
      </c>
      <c r="Q2302" s="160">
        <f t="shared" si="1153"/>
        <v>8.9696969696969692E-2</v>
      </c>
      <c r="R2302" s="160">
        <f t="shared" si="1153"/>
        <v>-3.0759573132454487E-2</v>
      </c>
      <c r="S2302" s="160">
        <f t="shared" si="1153"/>
        <v>-9.3788819875776391E-2</v>
      </c>
      <c r="T2302" s="160" t="e">
        <f t="shared" si="1153"/>
        <v>#VALUE!</v>
      </c>
    </row>
    <row r="2303" spans="1:23" ht="18" thickBot="1" x14ac:dyDescent="0.25">
      <c r="A2303" s="60" t="s">
        <v>22</v>
      </c>
      <c r="B2303" s="160">
        <f>B2295/B2299</f>
        <v>9.3593314763231197E-2</v>
      </c>
      <c r="C2303" s="160">
        <f>C2295/C2299</f>
        <v>9.0028490028490032E-2</v>
      </c>
      <c r="D2303" s="160">
        <f>D2295/D2299</f>
        <v>8.4531339850488788E-2</v>
      </c>
      <c r="E2303" s="160">
        <f>E2295/E2299</f>
        <v>9.5641646489104115E-2</v>
      </c>
      <c r="F2303" s="160">
        <f>F2295/F2299</f>
        <v>9.0964590964590961E-2</v>
      </c>
      <c r="G2303" s="160">
        <f t="shared" ref="G2303:L2303" si="1154">G2295/G2299</f>
        <v>9.0303030303030302E-2</v>
      </c>
      <c r="H2303" s="160">
        <f t="shared" si="1154"/>
        <v>8.7256748273697421E-2</v>
      </c>
      <c r="I2303" s="160">
        <f t="shared" si="1154"/>
        <v>7.7018633540372666E-2</v>
      </c>
      <c r="J2303" s="160">
        <f t="shared" si="1154"/>
        <v>0.10180995475113122</v>
      </c>
      <c r="K2303" s="160">
        <f t="shared" si="1154"/>
        <v>0.10358342665173573</v>
      </c>
      <c r="L2303" s="160">
        <f t="shared" si="1154"/>
        <v>0.12350597609561753</v>
      </c>
      <c r="M2303" s="160">
        <f t="shared" ref="M2303:N2303" si="1155">M2295/M2299</f>
        <v>0.10204081632653061</v>
      </c>
      <c r="N2303" s="160">
        <f t="shared" si="1155"/>
        <v>7.9258010118043842E-2</v>
      </c>
      <c r="O2303" s="160">
        <f t="shared" ref="O2303:P2303" si="1156">O2295/O2299</f>
        <v>8.0156950672645735E-2</v>
      </c>
      <c r="P2303" s="160">
        <f t="shared" si="1156"/>
        <v>7.9185520361990946E-2</v>
      </c>
      <c r="Q2303" s="160">
        <f t="shared" ref="Q2303:R2303" si="1157">Q2295/Q2299</f>
        <v>9.4549499443826471E-2</v>
      </c>
      <c r="R2303" s="160">
        <f t="shared" si="1157"/>
        <v>9.9093264248704668E-2</v>
      </c>
      <c r="S2303" s="160">
        <f t="shared" ref="S2303:T2303" si="1158">S2295/S2299</f>
        <v>0.10897875257025359</v>
      </c>
      <c r="T2303" s="160" t="e">
        <f t="shared" si="1158"/>
        <v>#VALUE!</v>
      </c>
    </row>
    <row r="2304" spans="1:23" ht="52" thickBot="1" x14ac:dyDescent="0.25">
      <c r="A2304" s="60" t="s">
        <v>23</v>
      </c>
      <c r="B2304" s="160"/>
      <c r="C2304" s="160">
        <f t="shared" ref="C2304:K2304" si="1159">(C2303-B2303)</f>
        <v>-3.5648247347411649E-3</v>
      </c>
      <c r="D2304" s="160">
        <f t="shared" si="1159"/>
        <v>-5.4971501780012449E-3</v>
      </c>
      <c r="E2304" s="160">
        <f t="shared" si="1159"/>
        <v>1.1110306638615328E-2</v>
      </c>
      <c r="F2304" s="160">
        <f t="shared" si="1159"/>
        <v>-4.6770555245131545E-3</v>
      </c>
      <c r="G2304" s="160">
        <f t="shared" si="1159"/>
        <v>-6.6156066156065896E-4</v>
      </c>
      <c r="H2304" s="160">
        <f t="shared" si="1159"/>
        <v>-3.0462820293328807E-3</v>
      </c>
      <c r="I2304" s="160">
        <f t="shared" si="1159"/>
        <v>-1.0238114733324755E-2</v>
      </c>
      <c r="J2304" s="160">
        <f t="shared" si="1159"/>
        <v>2.4791321210758555E-2</v>
      </c>
      <c r="K2304" s="160">
        <f t="shared" si="1159"/>
        <v>1.7734719006045063E-3</v>
      </c>
      <c r="L2304" s="160">
        <f t="shared" ref="L2304:T2304" si="1160">(L2303-K2303)</f>
        <v>1.9922549443881804E-2</v>
      </c>
      <c r="M2304" s="160">
        <f t="shared" si="1160"/>
        <v>-2.1465159769086917E-2</v>
      </c>
      <c r="N2304" s="160">
        <f t="shared" si="1160"/>
        <v>-2.2782806208486772E-2</v>
      </c>
      <c r="O2304" s="160">
        <f t="shared" si="1160"/>
        <v>8.9894055460189304E-4</v>
      </c>
      <c r="P2304" s="160">
        <f t="shared" si="1160"/>
        <v>-9.7143031065478891E-4</v>
      </c>
      <c r="Q2304" s="160">
        <f t="shared" si="1160"/>
        <v>1.5363979081835524E-2</v>
      </c>
      <c r="R2304" s="160">
        <f t="shared" si="1160"/>
        <v>4.5437648048781976E-3</v>
      </c>
      <c r="S2304" s="160">
        <f t="shared" si="1160"/>
        <v>9.8854883215489242E-3</v>
      </c>
      <c r="T2304" s="160" t="e">
        <f t="shared" si="1160"/>
        <v>#VALUE!</v>
      </c>
    </row>
    <row r="2305" spans="1:21" ht="52" thickBot="1" x14ac:dyDescent="0.25">
      <c r="A2305" s="60" t="s">
        <v>24</v>
      </c>
      <c r="B2305" s="160"/>
      <c r="C2305" s="160"/>
      <c r="D2305" s="160"/>
      <c r="E2305" s="160"/>
      <c r="F2305" s="160"/>
      <c r="G2305" s="160">
        <f>G2303-B2303</f>
        <v>-3.2902844602008957E-3</v>
      </c>
      <c r="H2305" s="160">
        <f t="shared" ref="H2305:K2305" si="1161">H2303-C2303</f>
        <v>-2.7717417547926115E-3</v>
      </c>
      <c r="I2305" s="160">
        <f t="shared" si="1161"/>
        <v>-7.5127063101161212E-3</v>
      </c>
      <c r="J2305" s="160">
        <f t="shared" si="1161"/>
        <v>6.1683082620271057E-3</v>
      </c>
      <c r="K2305" s="160">
        <f t="shared" si="1161"/>
        <v>1.2618835687144767E-2</v>
      </c>
      <c r="L2305" s="160">
        <f t="shared" ref="L2305:T2305" si="1162">L2303-G2303</f>
        <v>3.320294579258723E-2</v>
      </c>
      <c r="M2305" s="160">
        <f t="shared" si="1162"/>
        <v>1.4784068052833194E-2</v>
      </c>
      <c r="N2305" s="160">
        <f t="shared" si="1162"/>
        <v>2.239376577671176E-3</v>
      </c>
      <c r="O2305" s="160">
        <f t="shared" si="1162"/>
        <v>-2.1653004078485485E-2</v>
      </c>
      <c r="P2305" s="160">
        <f t="shared" si="1162"/>
        <v>-2.4397906289744781E-2</v>
      </c>
      <c r="Q2305" s="160">
        <f t="shared" si="1162"/>
        <v>-2.895647665179106E-2</v>
      </c>
      <c r="R2305" s="160">
        <f t="shared" si="1162"/>
        <v>-2.9475520778259462E-3</v>
      </c>
      <c r="S2305" s="160">
        <f t="shared" si="1162"/>
        <v>2.972074245220975E-2</v>
      </c>
      <c r="T2305" s="160" t="e">
        <f t="shared" si="1162"/>
        <v>#VALUE!</v>
      </c>
    </row>
    <row r="2306" spans="1:21" ht="52" thickBot="1" x14ac:dyDescent="0.25">
      <c r="A2306" s="60" t="s">
        <v>25</v>
      </c>
      <c r="B2306" s="160"/>
      <c r="C2306" s="160"/>
      <c r="D2306" s="160"/>
      <c r="E2306" s="160"/>
      <c r="F2306" s="160"/>
      <c r="G2306" s="160"/>
      <c r="H2306" s="160"/>
      <c r="I2306" s="160"/>
      <c r="J2306" s="160"/>
      <c r="K2306" s="160"/>
      <c r="L2306" s="160">
        <f t="shared" ref="L2306:T2306" si="1163">L2303-B2303</f>
        <v>2.9912661332386334E-2</v>
      </c>
      <c r="M2306" s="160">
        <f t="shared" si="1163"/>
        <v>1.2012326298040582E-2</v>
      </c>
      <c r="N2306" s="160">
        <f t="shared" si="1163"/>
        <v>-5.2733297324449452E-3</v>
      </c>
      <c r="O2306" s="160">
        <f t="shared" si="1163"/>
        <v>-1.548469581645838E-2</v>
      </c>
      <c r="P2306" s="160">
        <f t="shared" si="1163"/>
        <v>-1.1779070602600014E-2</v>
      </c>
      <c r="Q2306" s="160">
        <f t="shared" si="1163"/>
        <v>4.2464691407961691E-3</v>
      </c>
      <c r="R2306" s="160">
        <f t="shared" si="1163"/>
        <v>1.1836515975007247E-2</v>
      </c>
      <c r="S2306" s="160">
        <f t="shared" si="1163"/>
        <v>3.1960119029880926E-2</v>
      </c>
      <c r="T2306" s="160" t="e">
        <f t="shared" si="1163"/>
        <v>#VALUE!</v>
      </c>
    </row>
    <row r="2307" spans="1:21" ht="16" x14ac:dyDescent="0.2">
      <c r="A2307" s="4"/>
      <c r="B2307" s="6"/>
      <c r="C2307" s="6"/>
      <c r="D2307" s="6"/>
      <c r="E2307" s="6"/>
      <c r="F2307" s="6"/>
      <c r="G2307" s="5"/>
      <c r="H2307" s="5"/>
      <c r="I2307" s="5"/>
      <c r="J2307" s="5"/>
      <c r="K2307" s="5"/>
      <c r="L2307" s="5"/>
    </row>
    <row r="2308" spans="1:21" ht="16" x14ac:dyDescent="0.2">
      <c r="A2308" s="7" t="s">
        <v>186</v>
      </c>
      <c r="B2308" s="7"/>
      <c r="C2308" s="7"/>
      <c r="D2308" s="7"/>
      <c r="E2308" s="7"/>
      <c r="F2308" s="7"/>
      <c r="G2308" s="8"/>
      <c r="H2308" s="8"/>
      <c r="I2308" s="8"/>
      <c r="J2308" s="8"/>
      <c r="K2308" s="8"/>
      <c r="L2308" s="8"/>
      <c r="M2308" s="9"/>
    </row>
    <row r="2309" spans="1:21" ht="17" thickBot="1" x14ac:dyDescent="0.25">
      <c r="A2309" s="10"/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9"/>
    </row>
    <row r="2310" spans="1:21" ht="35" thickBot="1" x14ac:dyDescent="0.25">
      <c r="A2310" s="70" t="s">
        <v>44</v>
      </c>
      <c r="B2310" s="70" t="s">
        <v>0</v>
      </c>
      <c r="C2310" s="70" t="s">
        <v>1</v>
      </c>
      <c r="D2310" s="70" t="s">
        <v>2</v>
      </c>
      <c r="E2310" s="70" t="s">
        <v>3</v>
      </c>
      <c r="F2310" s="70" t="s">
        <v>4</v>
      </c>
      <c r="G2310" s="70" t="s">
        <v>5</v>
      </c>
      <c r="H2310" s="70" t="s">
        <v>6</v>
      </c>
      <c r="I2310" s="70" t="s">
        <v>7</v>
      </c>
      <c r="J2310" s="70" t="s">
        <v>8</v>
      </c>
      <c r="K2310" s="70" t="s">
        <v>9</v>
      </c>
      <c r="L2310" s="70" t="s">
        <v>10</v>
      </c>
      <c r="M2310" s="70" t="s">
        <v>66</v>
      </c>
      <c r="N2310" s="70" t="s">
        <v>75</v>
      </c>
      <c r="O2310" s="70" t="s">
        <v>76</v>
      </c>
      <c r="P2310" s="70" t="s">
        <v>77</v>
      </c>
      <c r="Q2310" s="70" t="s">
        <v>78</v>
      </c>
      <c r="R2310" s="70" t="s">
        <v>79</v>
      </c>
      <c r="S2310" s="70" t="s">
        <v>81</v>
      </c>
      <c r="T2310" s="70" t="s">
        <v>87</v>
      </c>
      <c r="U2310" s="70" t="s">
        <v>52</v>
      </c>
    </row>
    <row r="2311" spans="1:21" ht="18" thickBot="1" x14ac:dyDescent="0.25">
      <c r="A2311" s="71" t="s">
        <v>28</v>
      </c>
      <c r="B2311" s="72"/>
      <c r="C2311" s="72"/>
      <c r="D2311" s="72"/>
      <c r="E2311" s="72"/>
      <c r="F2311" s="72"/>
      <c r="G2311" s="72"/>
      <c r="H2311" s="72"/>
      <c r="I2311" s="72"/>
      <c r="J2311" s="72"/>
      <c r="K2311" s="72"/>
      <c r="L2311" s="72"/>
      <c r="M2311" s="72"/>
      <c r="N2311" s="72"/>
      <c r="O2311" s="72"/>
      <c r="P2311" s="72"/>
      <c r="Q2311" s="72"/>
      <c r="R2311" s="72"/>
      <c r="S2311" s="72"/>
      <c r="T2311" s="76"/>
      <c r="U2311" s="72"/>
    </row>
    <row r="2312" spans="1:21" ht="18" thickBot="1" x14ac:dyDescent="0.25">
      <c r="A2312" s="78">
        <v>1</v>
      </c>
      <c r="B2312" s="48" t="s">
        <v>53</v>
      </c>
      <c r="C2312" s="79"/>
      <c r="D2312" s="79"/>
      <c r="E2312" s="79"/>
      <c r="F2312" s="79"/>
      <c r="G2312" s="79"/>
      <c r="H2312" s="72"/>
      <c r="I2312" s="72"/>
      <c r="J2312" s="72"/>
      <c r="K2312" s="72"/>
      <c r="L2312" s="72"/>
      <c r="M2312" s="72"/>
      <c r="N2312" s="72"/>
      <c r="O2312" s="72"/>
      <c r="P2312" s="72"/>
      <c r="Q2312" s="72"/>
      <c r="R2312" s="72"/>
      <c r="S2312" s="72"/>
      <c r="T2312" s="76"/>
      <c r="U2312" s="72"/>
    </row>
    <row r="2313" spans="1:21" ht="18" thickBot="1" x14ac:dyDescent="0.25">
      <c r="A2313" s="78">
        <v>2</v>
      </c>
      <c r="B2313" s="48" t="s">
        <v>53</v>
      </c>
      <c r="C2313" s="79"/>
      <c r="D2313" s="79"/>
      <c r="E2313" s="79"/>
      <c r="F2313" s="79"/>
      <c r="G2313" s="79"/>
      <c r="H2313" s="72"/>
      <c r="I2313" s="72"/>
      <c r="J2313" s="72"/>
      <c r="K2313" s="72"/>
      <c r="L2313" s="72"/>
      <c r="M2313" s="72"/>
      <c r="N2313" s="72"/>
      <c r="O2313" s="72"/>
      <c r="P2313" s="72"/>
      <c r="Q2313" s="72"/>
      <c r="R2313" s="72"/>
      <c r="S2313" s="72"/>
      <c r="T2313" s="76"/>
      <c r="U2313" s="72"/>
    </row>
    <row r="2314" spans="1:21" ht="18" thickBot="1" x14ac:dyDescent="0.25">
      <c r="A2314" s="78">
        <v>3</v>
      </c>
      <c r="B2314" s="48" t="s">
        <v>53</v>
      </c>
      <c r="C2314" s="79"/>
      <c r="D2314" s="79"/>
      <c r="E2314" s="79"/>
      <c r="F2314" s="79"/>
      <c r="G2314" s="79"/>
      <c r="H2314" s="72"/>
      <c r="I2314" s="72"/>
      <c r="J2314" s="72"/>
      <c r="K2314" s="72"/>
      <c r="L2314" s="72"/>
      <c r="M2314" s="72"/>
      <c r="N2314" s="72"/>
      <c r="O2314" s="72"/>
      <c r="P2314" s="72"/>
      <c r="Q2314" s="72"/>
      <c r="R2314" s="72"/>
      <c r="S2314" s="72"/>
      <c r="T2314" s="76"/>
      <c r="U2314" s="72"/>
    </row>
    <row r="2315" spans="1:21" ht="18" thickBot="1" x14ac:dyDescent="0.25">
      <c r="A2315" s="78">
        <v>4</v>
      </c>
      <c r="B2315" s="48" t="s">
        <v>53</v>
      </c>
      <c r="C2315" s="79"/>
      <c r="D2315" s="79"/>
      <c r="E2315" s="79"/>
      <c r="F2315" s="79"/>
      <c r="G2315" s="79"/>
      <c r="H2315" s="72"/>
      <c r="I2315" s="72"/>
      <c r="J2315" s="72"/>
      <c r="K2315" s="72"/>
      <c r="L2315" s="72"/>
      <c r="M2315" s="72"/>
      <c r="N2315" s="72"/>
      <c r="O2315" s="72"/>
      <c r="P2315" s="72"/>
      <c r="Q2315" s="72"/>
      <c r="R2315" s="72"/>
      <c r="S2315" s="72"/>
      <c r="T2315" s="76"/>
      <c r="U2315" s="72"/>
    </row>
    <row r="2316" spans="1:21" ht="18" thickBot="1" x14ac:dyDescent="0.25">
      <c r="A2316" s="78">
        <v>5</v>
      </c>
      <c r="B2316" s="48" t="s">
        <v>53</v>
      </c>
      <c r="C2316" s="79"/>
      <c r="D2316" s="79"/>
      <c r="E2316" s="79"/>
      <c r="F2316" s="79"/>
      <c r="G2316" s="79"/>
      <c r="H2316" s="72"/>
      <c r="I2316" s="72"/>
      <c r="J2316" s="72"/>
      <c r="K2316" s="72" t="e">
        <f>J2285-K2286</f>
        <v>#VALUE!</v>
      </c>
      <c r="L2316" s="72"/>
      <c r="M2316" s="72"/>
      <c r="N2316" s="72"/>
      <c r="O2316" s="72"/>
      <c r="P2316" s="72"/>
      <c r="Q2316" s="72"/>
      <c r="R2316" s="72"/>
      <c r="S2316" s="72"/>
      <c r="T2316" s="76"/>
      <c r="U2316" s="56"/>
    </row>
    <row r="2317" spans="1:21" ht="18" thickBot="1" x14ac:dyDescent="0.25">
      <c r="A2317" s="78">
        <v>6</v>
      </c>
      <c r="B2317" s="48" t="s">
        <v>53</v>
      </c>
      <c r="C2317" s="79">
        <f t="shared" ref="C2317:T2323" si="1164">B2286-C2287</f>
        <v>-23</v>
      </c>
      <c r="D2317" s="79">
        <f t="shared" si="1164"/>
        <v>-21</v>
      </c>
      <c r="E2317" s="79">
        <f t="shared" si="1164"/>
        <v>-38</v>
      </c>
      <c r="F2317" s="79">
        <f t="shared" si="1164"/>
        <v>-32</v>
      </c>
      <c r="G2317" s="79">
        <f t="shared" si="1164"/>
        <v>-34</v>
      </c>
      <c r="H2317" s="72">
        <f t="shared" si="1164"/>
        <v>-29</v>
      </c>
      <c r="I2317" s="72">
        <f t="shared" si="1164"/>
        <v>-21</v>
      </c>
      <c r="J2317" s="72">
        <f t="shared" si="1164"/>
        <v>-54</v>
      </c>
      <c r="K2317" s="72">
        <f>J2286-K2287</f>
        <v>-50</v>
      </c>
      <c r="L2317" s="72" t="e">
        <f t="shared" ref="L2317:T2317" si="1165">K2286-L2287</f>
        <v>#VALUE!</v>
      </c>
      <c r="M2317" s="72">
        <f t="shared" si="1165"/>
        <v>-31</v>
      </c>
      <c r="N2317" s="72" t="e">
        <f t="shared" si="1165"/>
        <v>#VALUE!</v>
      </c>
      <c r="O2317" s="72" t="e">
        <f t="shared" si="1165"/>
        <v>#VALUE!</v>
      </c>
      <c r="P2317" s="72" t="e">
        <f t="shared" si="1165"/>
        <v>#VALUE!</v>
      </c>
      <c r="Q2317" s="72" t="e">
        <f t="shared" si="1165"/>
        <v>#VALUE!</v>
      </c>
      <c r="R2317" s="72" t="e">
        <f t="shared" si="1165"/>
        <v>#VALUE!</v>
      </c>
      <c r="S2317" s="72" t="e">
        <f t="shared" si="1165"/>
        <v>#VALUE!</v>
      </c>
      <c r="T2317" s="76">
        <f t="shared" si="1165"/>
        <v>-25</v>
      </c>
      <c r="U2317" s="79">
        <f t="shared" ref="U2317:U2323" si="1166">_xlfn.AGGREGATE(1,6,C2317:S2317)</f>
        <v>-33.299999999999997</v>
      </c>
    </row>
    <row r="2318" spans="1:21" ht="18" thickBot="1" x14ac:dyDescent="0.25">
      <c r="A2318" s="78">
        <v>7</v>
      </c>
      <c r="B2318" s="48" t="s">
        <v>53</v>
      </c>
      <c r="C2318" s="79">
        <f t="shared" si="1164"/>
        <v>11</v>
      </c>
      <c r="D2318" s="79">
        <f t="shared" si="1164"/>
        <v>3</v>
      </c>
      <c r="E2318" s="79">
        <f t="shared" si="1164"/>
        <v>3</v>
      </c>
      <c r="F2318" s="79">
        <f t="shared" si="1164"/>
        <v>7</v>
      </c>
      <c r="G2318" s="79">
        <f t="shared" si="1164"/>
        <v>6</v>
      </c>
      <c r="H2318" s="72">
        <f t="shared" si="1164"/>
        <v>10</v>
      </c>
      <c r="I2318" s="72">
        <f t="shared" si="1164"/>
        <v>7</v>
      </c>
      <c r="J2318" s="72">
        <f t="shared" si="1164"/>
        <v>-6</v>
      </c>
      <c r="K2318" s="72">
        <f t="shared" si="1164"/>
        <v>7</v>
      </c>
      <c r="L2318" s="72">
        <f t="shared" si="1164"/>
        <v>2</v>
      </c>
      <c r="M2318" s="72">
        <f t="shared" si="1164"/>
        <v>6</v>
      </c>
      <c r="N2318" s="72">
        <f t="shared" si="1164"/>
        <v>5</v>
      </c>
      <c r="O2318" s="72">
        <f t="shared" si="1164"/>
        <v>-2</v>
      </c>
      <c r="P2318" s="72">
        <f t="shared" si="1164"/>
        <v>4</v>
      </c>
      <c r="Q2318" s="72">
        <f t="shared" si="1164"/>
        <v>8</v>
      </c>
      <c r="R2318" s="72">
        <f t="shared" si="1164"/>
        <v>8</v>
      </c>
      <c r="S2318" s="72">
        <f t="shared" si="1164"/>
        <v>8</v>
      </c>
      <c r="T2318" s="76">
        <f t="shared" si="1164"/>
        <v>9</v>
      </c>
      <c r="U2318" s="79">
        <f t="shared" si="1166"/>
        <v>5.117647058823529</v>
      </c>
    </row>
    <row r="2319" spans="1:21" ht="18" thickBot="1" x14ac:dyDescent="0.25">
      <c r="A2319" s="78">
        <v>8</v>
      </c>
      <c r="B2319" s="48" t="s">
        <v>53</v>
      </c>
      <c r="C2319" s="79">
        <f t="shared" si="1164"/>
        <v>0</v>
      </c>
      <c r="D2319" s="79">
        <f t="shared" si="1164"/>
        <v>2</v>
      </c>
      <c r="E2319" s="79">
        <f t="shared" si="1164"/>
        <v>-4</v>
      </c>
      <c r="F2319" s="79">
        <f t="shared" si="1164"/>
        <v>3</v>
      </c>
      <c r="G2319" s="79">
        <f t="shared" si="1164"/>
        <v>1</v>
      </c>
      <c r="H2319" s="72">
        <f t="shared" si="1164"/>
        <v>5</v>
      </c>
      <c r="I2319" s="72">
        <f t="shared" si="1164"/>
        <v>-3</v>
      </c>
      <c r="J2319" s="72">
        <f t="shared" si="1164"/>
        <v>-5</v>
      </c>
      <c r="K2319" s="72">
        <f t="shared" si="1164"/>
        <v>5</v>
      </c>
      <c r="L2319" s="72">
        <f t="shared" si="1164"/>
        <v>9</v>
      </c>
      <c r="M2319" s="72">
        <f t="shared" si="1164"/>
        <v>2</v>
      </c>
      <c r="N2319" s="72">
        <f t="shared" si="1164"/>
        <v>12</v>
      </c>
      <c r="O2319" s="72">
        <f t="shared" si="1164"/>
        <v>3</v>
      </c>
      <c r="P2319" s="72">
        <f t="shared" si="1164"/>
        <v>2</v>
      </c>
      <c r="Q2319" s="72">
        <f t="shared" si="1164"/>
        <v>3</v>
      </c>
      <c r="R2319" s="72">
        <f t="shared" si="1164"/>
        <v>10</v>
      </c>
      <c r="S2319" s="72">
        <f t="shared" si="1164"/>
        <v>7</v>
      </c>
      <c r="T2319" s="76">
        <f t="shared" si="1164"/>
        <v>9</v>
      </c>
      <c r="U2319" s="79">
        <f t="shared" si="1166"/>
        <v>3.0588235294117645</v>
      </c>
    </row>
    <row r="2320" spans="1:21" ht="18" thickBot="1" x14ac:dyDescent="0.25">
      <c r="A2320" s="78">
        <v>9</v>
      </c>
      <c r="B2320" s="48" t="s">
        <v>53</v>
      </c>
      <c r="C2320" s="79">
        <f t="shared" si="1164"/>
        <v>4</v>
      </c>
      <c r="D2320" s="79">
        <f t="shared" si="1164"/>
        <v>4</v>
      </c>
      <c r="E2320" s="79">
        <f t="shared" si="1164"/>
        <v>3</v>
      </c>
      <c r="F2320" s="79">
        <f t="shared" si="1164"/>
        <v>3</v>
      </c>
      <c r="G2320" s="79">
        <f t="shared" si="1164"/>
        <v>0</v>
      </c>
      <c r="H2320" s="72">
        <f t="shared" si="1164"/>
        <v>2</v>
      </c>
      <c r="I2320" s="72">
        <f t="shared" si="1164"/>
        <v>2</v>
      </c>
      <c r="J2320" s="72">
        <f t="shared" si="1164"/>
        <v>1</v>
      </c>
      <c r="K2320" s="72">
        <f t="shared" si="1164"/>
        <v>10</v>
      </c>
      <c r="L2320" s="72">
        <f t="shared" si="1164"/>
        <v>5</v>
      </c>
      <c r="M2320" s="72">
        <f t="shared" si="1164"/>
        <v>23</v>
      </c>
      <c r="N2320" s="72">
        <f t="shared" si="1164"/>
        <v>30</v>
      </c>
      <c r="O2320" s="72">
        <f t="shared" si="1164"/>
        <v>11</v>
      </c>
      <c r="P2320" s="72">
        <f t="shared" si="1164"/>
        <v>13</v>
      </c>
      <c r="Q2320" s="72">
        <f t="shared" si="1164"/>
        <v>3</v>
      </c>
      <c r="R2320" s="72">
        <f t="shared" si="1164"/>
        <v>7</v>
      </c>
      <c r="S2320" s="72">
        <f t="shared" si="1164"/>
        <v>9</v>
      </c>
      <c r="T2320" s="76">
        <f t="shared" si="1164"/>
        <v>7</v>
      </c>
      <c r="U2320" s="79">
        <f t="shared" si="1166"/>
        <v>7.6470588235294121</v>
      </c>
    </row>
    <row r="2321" spans="1:21" ht="18" thickBot="1" x14ac:dyDescent="0.25">
      <c r="A2321" s="78">
        <v>10</v>
      </c>
      <c r="B2321" s="48" t="s">
        <v>53</v>
      </c>
      <c r="C2321" s="79">
        <f t="shared" si="1164"/>
        <v>1</v>
      </c>
      <c r="D2321" s="79">
        <f t="shared" si="1164"/>
        <v>2</v>
      </c>
      <c r="E2321" s="79">
        <f t="shared" si="1164"/>
        <v>1</v>
      </c>
      <c r="F2321" s="79">
        <f t="shared" si="1164"/>
        <v>3</v>
      </c>
      <c r="G2321" s="79">
        <f t="shared" si="1164"/>
        <v>6</v>
      </c>
      <c r="H2321" s="72">
        <f t="shared" si="1164"/>
        <v>0</v>
      </c>
      <c r="I2321" s="72">
        <f t="shared" si="1164"/>
        <v>5</v>
      </c>
      <c r="J2321" s="72">
        <f t="shared" si="1164"/>
        <v>-3</v>
      </c>
      <c r="K2321" s="72">
        <f t="shared" si="1164"/>
        <v>2</v>
      </c>
      <c r="L2321" s="72">
        <f t="shared" si="1164"/>
        <v>-3</v>
      </c>
      <c r="M2321" s="72">
        <f t="shared" si="1164"/>
        <v>2</v>
      </c>
      <c r="N2321" s="72">
        <f t="shared" si="1164"/>
        <v>-5</v>
      </c>
      <c r="O2321" s="72">
        <f t="shared" si="1164"/>
        <v>-2</v>
      </c>
      <c r="P2321" s="72">
        <f t="shared" si="1164"/>
        <v>15</v>
      </c>
      <c r="Q2321" s="72">
        <f t="shared" si="1164"/>
        <v>1</v>
      </c>
      <c r="R2321" s="72">
        <f t="shared" si="1164"/>
        <v>4</v>
      </c>
      <c r="S2321" s="72">
        <f t="shared" si="1164"/>
        <v>1</v>
      </c>
      <c r="T2321" s="76">
        <f t="shared" si="1164"/>
        <v>-1</v>
      </c>
      <c r="U2321" s="79">
        <f t="shared" si="1166"/>
        <v>1.7647058823529411</v>
      </c>
    </row>
    <row r="2322" spans="1:21" ht="18" thickBot="1" x14ac:dyDescent="0.25">
      <c r="A2322" s="78">
        <v>11</v>
      </c>
      <c r="B2322" s="48" t="s">
        <v>53</v>
      </c>
      <c r="C2322" s="79">
        <f t="shared" si="1164"/>
        <v>-1</v>
      </c>
      <c r="D2322" s="79">
        <f t="shared" si="1164"/>
        <v>1</v>
      </c>
      <c r="E2322" s="79">
        <f t="shared" si="1164"/>
        <v>3</v>
      </c>
      <c r="F2322" s="79">
        <f t="shared" si="1164"/>
        <v>0</v>
      </c>
      <c r="G2322" s="79">
        <f t="shared" si="1164"/>
        <v>4</v>
      </c>
      <c r="H2322" s="72">
        <f t="shared" si="1164"/>
        <v>5</v>
      </c>
      <c r="I2322" s="72">
        <f t="shared" si="1164"/>
        <v>3</v>
      </c>
      <c r="J2322" s="72">
        <f t="shared" si="1164"/>
        <v>-2</v>
      </c>
      <c r="K2322" s="72">
        <f t="shared" si="1164"/>
        <v>1</v>
      </c>
      <c r="L2322" s="72">
        <f t="shared" si="1164"/>
        <v>-5</v>
      </c>
      <c r="M2322" s="72">
        <f t="shared" si="1164"/>
        <v>5</v>
      </c>
      <c r="N2322" s="72">
        <f t="shared" si="1164"/>
        <v>0</v>
      </c>
      <c r="O2322" s="72">
        <f t="shared" si="1164"/>
        <v>4</v>
      </c>
      <c r="P2322" s="72">
        <f t="shared" si="1164"/>
        <v>2</v>
      </c>
      <c r="Q2322" s="72">
        <f t="shared" si="1164"/>
        <v>-11</v>
      </c>
      <c r="R2322" s="72">
        <f t="shared" si="1164"/>
        <v>2</v>
      </c>
      <c r="S2322" s="72">
        <f t="shared" si="1164"/>
        <v>0</v>
      </c>
      <c r="T2322" s="76">
        <f t="shared" si="1164"/>
        <v>2</v>
      </c>
      <c r="U2322" s="79">
        <f t="shared" si="1166"/>
        <v>0.6470588235294118</v>
      </c>
    </row>
    <row r="2323" spans="1:21" ht="18" thickBot="1" x14ac:dyDescent="0.25">
      <c r="A2323" s="78">
        <v>12</v>
      </c>
      <c r="B2323" s="48" t="s">
        <v>53</v>
      </c>
      <c r="C2323" s="79">
        <f t="shared" si="1164"/>
        <v>6</v>
      </c>
      <c r="D2323" s="79">
        <f t="shared" si="1164"/>
        <v>7</v>
      </c>
      <c r="E2323" s="79">
        <f t="shared" si="1164"/>
        <v>3</v>
      </c>
      <c r="F2323" s="79">
        <f t="shared" si="1164"/>
        <v>6</v>
      </c>
      <c r="G2323" s="79">
        <f t="shared" si="1164"/>
        <v>3</v>
      </c>
      <c r="H2323" s="72">
        <f t="shared" si="1164"/>
        <v>1</v>
      </c>
      <c r="I2323" s="72" t="s">
        <v>12</v>
      </c>
      <c r="J2323" s="72" t="e">
        <f t="shared" si="1164"/>
        <v>#VALUE!</v>
      </c>
      <c r="K2323" s="72" t="e">
        <f t="shared" si="1164"/>
        <v>#VALUE!</v>
      </c>
      <c r="L2323" s="72" t="e">
        <f t="shared" si="1164"/>
        <v>#VALUE!</v>
      </c>
      <c r="M2323" s="72" t="e">
        <f t="shared" si="1164"/>
        <v>#VALUE!</v>
      </c>
      <c r="N2323" s="72">
        <f t="shared" si="1164"/>
        <v>15</v>
      </c>
      <c r="O2323" s="72">
        <f t="shared" si="1164"/>
        <v>15</v>
      </c>
      <c r="P2323" s="72">
        <f t="shared" si="1164"/>
        <v>16</v>
      </c>
      <c r="Q2323" s="72">
        <f t="shared" si="1164"/>
        <v>16</v>
      </c>
      <c r="R2323" s="72">
        <f t="shared" si="1164"/>
        <v>26</v>
      </c>
      <c r="S2323" s="72">
        <f t="shared" si="1164"/>
        <v>6</v>
      </c>
      <c r="T2323" s="76">
        <f t="shared" si="1164"/>
        <v>16</v>
      </c>
      <c r="U2323" s="79">
        <f t="shared" si="1166"/>
        <v>10</v>
      </c>
    </row>
    <row r="2324" spans="1:21" ht="18" thickBot="1" x14ac:dyDescent="0.25">
      <c r="A2324" s="47" t="s">
        <v>47</v>
      </c>
      <c r="B2324" s="48" t="s">
        <v>59</v>
      </c>
      <c r="C2324" s="75" t="s">
        <v>46</v>
      </c>
      <c r="D2324" s="75" t="s">
        <v>46</v>
      </c>
      <c r="E2324" s="75" t="s">
        <v>46</v>
      </c>
      <c r="F2324" s="75" t="s">
        <v>46</v>
      </c>
      <c r="G2324" s="79" t="s">
        <v>46</v>
      </c>
      <c r="H2324" s="79" t="s">
        <v>46</v>
      </c>
      <c r="I2324" s="79" t="s">
        <v>46</v>
      </c>
      <c r="J2324" s="79" t="s">
        <v>46</v>
      </c>
      <c r="K2324" s="79" t="s">
        <v>46</v>
      </c>
      <c r="L2324" s="79" t="s">
        <v>46</v>
      </c>
      <c r="M2324" s="79" t="s">
        <v>46</v>
      </c>
      <c r="N2324" s="79" t="s">
        <v>46</v>
      </c>
      <c r="O2324" s="79" t="s">
        <v>46</v>
      </c>
      <c r="P2324" s="79" t="s">
        <v>46</v>
      </c>
      <c r="Q2324" s="79" t="s">
        <v>46</v>
      </c>
      <c r="R2324" s="79" t="s">
        <v>46</v>
      </c>
      <c r="S2324" s="79" t="s">
        <v>46</v>
      </c>
      <c r="T2324" s="106" t="s">
        <v>46</v>
      </c>
      <c r="U2324" s="79" t="s">
        <v>46</v>
      </c>
    </row>
    <row r="2325" spans="1:21" ht="18" thickBot="1" x14ac:dyDescent="0.25">
      <c r="A2325" s="47" t="s">
        <v>54</v>
      </c>
      <c r="B2325" s="48" t="s">
        <v>59</v>
      </c>
      <c r="C2325" s="75" t="s">
        <v>46</v>
      </c>
      <c r="D2325" s="75" t="s">
        <v>46</v>
      </c>
      <c r="E2325" s="75" t="s">
        <v>46</v>
      </c>
      <c r="F2325" s="75" t="s">
        <v>46</v>
      </c>
      <c r="G2325" s="75">
        <f>B2288-G2293</f>
        <v>8</v>
      </c>
      <c r="H2325" s="75">
        <f>C2288-H2293</f>
        <v>13</v>
      </c>
      <c r="I2325" s="75" t="s">
        <v>12</v>
      </c>
      <c r="J2325" s="75" t="e">
        <f t="shared" ref="J2325:T2325" si="1167">E2288-J2293</f>
        <v>#VALUE!</v>
      </c>
      <c r="K2325" s="75" t="e">
        <f t="shared" si="1167"/>
        <v>#VALUE!</v>
      </c>
      <c r="L2325" s="75" t="e">
        <f t="shared" si="1167"/>
        <v>#VALUE!</v>
      </c>
      <c r="M2325" s="75" t="e">
        <f t="shared" si="1167"/>
        <v>#VALUE!</v>
      </c>
      <c r="N2325" s="75">
        <f t="shared" si="1167"/>
        <v>22</v>
      </c>
      <c r="O2325" s="75">
        <f t="shared" si="1167"/>
        <v>27</v>
      </c>
      <c r="P2325" s="75">
        <f t="shared" si="1167"/>
        <v>47</v>
      </c>
      <c r="Q2325" s="75">
        <f t="shared" si="1167"/>
        <v>48</v>
      </c>
      <c r="R2325" s="75">
        <f t="shared" si="1167"/>
        <v>53</v>
      </c>
      <c r="S2325" s="75">
        <f t="shared" si="1167"/>
        <v>25</v>
      </c>
      <c r="T2325" s="106">
        <f t="shared" si="1167"/>
        <v>25</v>
      </c>
      <c r="U2325" s="79">
        <f>_xlfn.AGGREGATE(1,6,C2325:S2325)</f>
        <v>30.375</v>
      </c>
    </row>
    <row r="2326" spans="1:21" ht="16" x14ac:dyDescent="0.2">
      <c r="A2326" s="32"/>
      <c r="B2326" s="33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</row>
    <row r="2327" spans="1:21" ht="16" x14ac:dyDescent="0.2">
      <c r="A2327" s="7" t="s">
        <v>187</v>
      </c>
      <c r="B2327" s="7"/>
      <c r="C2327" s="7"/>
      <c r="D2327" s="7"/>
      <c r="E2327" s="7"/>
      <c r="F2327" s="7"/>
      <c r="G2327" s="7"/>
      <c r="H2327" s="8"/>
      <c r="I2327" s="8"/>
      <c r="J2327" s="8"/>
      <c r="K2327" s="8"/>
      <c r="L2327" s="8"/>
      <c r="M2327" s="9"/>
    </row>
    <row r="2328" spans="1:21" ht="17" thickBot="1" x14ac:dyDescent="0.25">
      <c r="A2328" s="10"/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9"/>
    </row>
    <row r="2329" spans="1:21" ht="35" thickBot="1" x14ac:dyDescent="0.25">
      <c r="A2329" s="70" t="s">
        <v>44</v>
      </c>
      <c r="B2329" s="70" t="s">
        <v>0</v>
      </c>
      <c r="C2329" s="70" t="s">
        <v>1</v>
      </c>
      <c r="D2329" s="70" t="s">
        <v>2</v>
      </c>
      <c r="E2329" s="70" t="s">
        <v>3</v>
      </c>
      <c r="F2329" s="70" t="s">
        <v>4</v>
      </c>
      <c r="G2329" s="70" t="s">
        <v>5</v>
      </c>
      <c r="H2329" s="70" t="s">
        <v>6</v>
      </c>
      <c r="I2329" s="70" t="s">
        <v>7</v>
      </c>
      <c r="J2329" s="70" t="s">
        <v>8</v>
      </c>
      <c r="K2329" s="70" t="s">
        <v>9</v>
      </c>
      <c r="L2329" s="70" t="s">
        <v>10</v>
      </c>
      <c r="M2329" s="70" t="s">
        <v>66</v>
      </c>
      <c r="N2329" s="70" t="s">
        <v>75</v>
      </c>
      <c r="O2329" s="70" t="s">
        <v>76</v>
      </c>
      <c r="P2329" s="70" t="s">
        <v>77</v>
      </c>
      <c r="Q2329" s="70" t="s">
        <v>78</v>
      </c>
      <c r="R2329" s="70" t="s">
        <v>79</v>
      </c>
      <c r="S2329" s="70" t="s">
        <v>81</v>
      </c>
      <c r="T2329" s="70" t="s">
        <v>87</v>
      </c>
      <c r="U2329" s="70" t="s">
        <v>52</v>
      </c>
    </row>
    <row r="2330" spans="1:21" ht="18" thickBot="1" x14ac:dyDescent="0.25">
      <c r="A2330" s="78">
        <v>1</v>
      </c>
      <c r="B2330" s="93" t="s">
        <v>42</v>
      </c>
      <c r="C2330" s="49" t="s">
        <v>46</v>
      </c>
      <c r="D2330" s="49" t="s">
        <v>46</v>
      </c>
      <c r="E2330" s="49" t="s">
        <v>46</v>
      </c>
      <c r="F2330" s="49" t="s">
        <v>46</v>
      </c>
      <c r="G2330" s="96" t="s">
        <v>46</v>
      </c>
      <c r="H2330" s="96" t="s">
        <v>46</v>
      </c>
      <c r="I2330" s="96" t="s">
        <v>46</v>
      </c>
      <c r="J2330" s="96" t="s">
        <v>46</v>
      </c>
      <c r="K2330" s="96" t="s">
        <v>46</v>
      </c>
      <c r="L2330" s="96"/>
      <c r="M2330" s="96"/>
      <c r="N2330" s="96"/>
      <c r="O2330" s="96"/>
      <c r="P2330" s="96"/>
      <c r="Q2330" s="96"/>
      <c r="R2330" s="96"/>
      <c r="S2330" s="96"/>
      <c r="T2330" s="217"/>
      <c r="U2330" s="97" t="s">
        <v>46</v>
      </c>
    </row>
    <row r="2331" spans="1:21" ht="18" thickBot="1" x14ac:dyDescent="0.25">
      <c r="A2331" s="78">
        <v>2</v>
      </c>
      <c r="B2331" s="93" t="s">
        <v>42</v>
      </c>
      <c r="C2331" s="49" t="s">
        <v>46</v>
      </c>
      <c r="D2331" s="49" t="s">
        <v>46</v>
      </c>
      <c r="E2331" s="49" t="s">
        <v>46</v>
      </c>
      <c r="F2331" s="49" t="s">
        <v>46</v>
      </c>
      <c r="G2331" s="96" t="s">
        <v>46</v>
      </c>
      <c r="H2331" s="96" t="s">
        <v>46</v>
      </c>
      <c r="I2331" s="96" t="s">
        <v>46</v>
      </c>
      <c r="J2331" s="96" t="s">
        <v>46</v>
      </c>
      <c r="K2331" s="96" t="s">
        <v>46</v>
      </c>
      <c r="L2331" s="96"/>
      <c r="M2331" s="96"/>
      <c r="N2331" s="96"/>
      <c r="O2331" s="96"/>
      <c r="P2331" s="96"/>
      <c r="Q2331" s="96"/>
      <c r="R2331" s="96"/>
      <c r="S2331" s="96"/>
      <c r="T2331" s="217"/>
      <c r="U2331" s="97" t="s">
        <v>46</v>
      </c>
    </row>
    <row r="2332" spans="1:21" ht="18" thickBot="1" x14ac:dyDescent="0.25">
      <c r="A2332" s="78">
        <v>3</v>
      </c>
      <c r="B2332" s="93" t="s">
        <v>42</v>
      </c>
      <c r="C2332" s="49" t="s">
        <v>46</v>
      </c>
      <c r="D2332" s="49" t="s">
        <v>46</v>
      </c>
      <c r="E2332" s="49" t="s">
        <v>46</v>
      </c>
      <c r="F2332" s="49" t="s">
        <v>46</v>
      </c>
      <c r="G2332" s="96" t="s">
        <v>46</v>
      </c>
      <c r="H2332" s="96" t="s">
        <v>46</v>
      </c>
      <c r="I2332" s="96" t="s">
        <v>46</v>
      </c>
      <c r="J2332" s="96" t="s">
        <v>46</v>
      </c>
      <c r="K2332" s="96" t="s">
        <v>46</v>
      </c>
      <c r="L2332" s="96"/>
      <c r="M2332" s="96"/>
      <c r="N2332" s="96"/>
      <c r="O2332" s="96"/>
      <c r="P2332" s="96"/>
      <c r="Q2332" s="96"/>
      <c r="R2332" s="96"/>
      <c r="S2332" s="96"/>
      <c r="T2332" s="217"/>
      <c r="U2332" s="97" t="s">
        <v>46</v>
      </c>
    </row>
    <row r="2333" spans="1:21" ht="18" thickBot="1" x14ac:dyDescent="0.25">
      <c r="A2333" s="78">
        <v>4</v>
      </c>
      <c r="B2333" s="93" t="s">
        <v>42</v>
      </c>
      <c r="C2333" s="49" t="s">
        <v>46</v>
      </c>
      <c r="D2333" s="49" t="s">
        <v>46</v>
      </c>
      <c r="E2333" s="49" t="s">
        <v>46</v>
      </c>
      <c r="F2333" s="49" t="s">
        <v>46</v>
      </c>
      <c r="G2333" s="45" t="s">
        <v>46</v>
      </c>
      <c r="H2333" s="45" t="s">
        <v>46</v>
      </c>
      <c r="I2333" s="45" t="s">
        <v>46</v>
      </c>
      <c r="J2333" s="45" t="s">
        <v>46</v>
      </c>
      <c r="K2333" s="45" t="s">
        <v>46</v>
      </c>
      <c r="L2333" s="45"/>
      <c r="M2333" s="45"/>
      <c r="N2333" s="45"/>
      <c r="O2333" s="45"/>
      <c r="P2333" s="45"/>
      <c r="Q2333" s="45"/>
      <c r="R2333" s="45"/>
      <c r="S2333" s="45"/>
      <c r="T2333" s="217"/>
      <c r="U2333" s="44" t="s">
        <v>46</v>
      </c>
    </row>
    <row r="2334" spans="1:21" ht="18" thickBot="1" x14ac:dyDescent="0.25">
      <c r="A2334" s="78">
        <v>5</v>
      </c>
      <c r="B2334" s="93" t="s">
        <v>42</v>
      </c>
      <c r="C2334" s="49" t="s">
        <v>46</v>
      </c>
      <c r="D2334" s="49" t="s">
        <v>46</v>
      </c>
      <c r="E2334" s="49" t="s">
        <v>46</v>
      </c>
      <c r="F2334" s="49" t="s">
        <v>46</v>
      </c>
      <c r="G2334" s="45" t="s">
        <v>46</v>
      </c>
      <c r="H2334" s="45" t="s">
        <v>46</v>
      </c>
      <c r="I2334" s="45" t="s">
        <v>46</v>
      </c>
      <c r="J2334" s="45" t="s">
        <v>46</v>
      </c>
      <c r="K2334" s="45" t="s">
        <v>46</v>
      </c>
      <c r="L2334" s="45"/>
      <c r="M2334" s="45"/>
      <c r="N2334" s="45"/>
      <c r="O2334" s="45"/>
      <c r="P2334" s="45"/>
      <c r="Q2334" s="45"/>
      <c r="R2334" s="45"/>
      <c r="S2334" s="45"/>
      <c r="T2334" s="217"/>
      <c r="U2334" s="44" t="s">
        <v>46</v>
      </c>
    </row>
    <row r="2335" spans="1:21" ht="18" thickBot="1" x14ac:dyDescent="0.25">
      <c r="A2335" s="78">
        <v>6</v>
      </c>
      <c r="B2335" s="93" t="s">
        <v>42</v>
      </c>
      <c r="C2335" s="45"/>
      <c r="D2335" s="45"/>
      <c r="E2335" s="45"/>
      <c r="F2335" s="45"/>
      <c r="G2335" s="45"/>
      <c r="H2335" s="45"/>
      <c r="I2335" s="45"/>
      <c r="J2335" s="45"/>
      <c r="K2335" s="45"/>
      <c r="L2335" s="45" t="e">
        <f t="shared" ref="L2335:T2335" si="1168">(K2286-L2287)/K2286</f>
        <v>#VALUE!</v>
      </c>
      <c r="M2335" s="45" t="e">
        <f t="shared" si="1168"/>
        <v>#DIV/0!</v>
      </c>
      <c r="N2335" s="45" t="e">
        <f t="shared" si="1168"/>
        <v>#VALUE!</v>
      </c>
      <c r="O2335" s="45" t="e">
        <f t="shared" si="1168"/>
        <v>#VALUE!</v>
      </c>
      <c r="P2335" s="45" t="e">
        <f t="shared" si="1168"/>
        <v>#VALUE!</v>
      </c>
      <c r="Q2335" s="45" t="e">
        <f t="shared" si="1168"/>
        <v>#VALUE!</v>
      </c>
      <c r="R2335" s="45" t="e">
        <f t="shared" si="1168"/>
        <v>#VALUE!</v>
      </c>
      <c r="S2335" s="45" t="e">
        <f t="shared" si="1168"/>
        <v>#VALUE!</v>
      </c>
      <c r="T2335" s="217" t="e">
        <f t="shared" si="1168"/>
        <v>#DIV/0!</v>
      </c>
      <c r="U2335" s="56" t="s">
        <v>46</v>
      </c>
    </row>
    <row r="2336" spans="1:21" ht="18" thickBot="1" x14ac:dyDescent="0.25">
      <c r="A2336" s="78">
        <v>7</v>
      </c>
      <c r="B2336" s="93" t="s">
        <v>42</v>
      </c>
      <c r="C2336" s="45">
        <f t="shared" ref="C2336:T2341" si="1169">(B2287-C2288)/B2287</f>
        <v>0.30555555555555558</v>
      </c>
      <c r="D2336" s="45">
        <f t="shared" si="1169"/>
        <v>0.13043478260869565</v>
      </c>
      <c r="E2336" s="45">
        <f t="shared" si="1169"/>
        <v>0.14285714285714285</v>
      </c>
      <c r="F2336" s="45">
        <f t="shared" si="1169"/>
        <v>0.18421052631578946</v>
      </c>
      <c r="G2336" s="45">
        <f t="shared" si="1169"/>
        <v>0.1875</v>
      </c>
      <c r="H2336" s="45">
        <f t="shared" si="1169"/>
        <v>0.29411764705882354</v>
      </c>
      <c r="I2336" s="45">
        <f t="shared" si="1169"/>
        <v>0.2413793103448276</v>
      </c>
      <c r="J2336" s="45">
        <f t="shared" si="1169"/>
        <v>-0.2857142857142857</v>
      </c>
      <c r="K2336" s="45">
        <f t="shared" si="1169"/>
        <v>0.12962962962962962</v>
      </c>
      <c r="L2336" s="45">
        <f t="shared" si="1169"/>
        <v>0.04</v>
      </c>
      <c r="M2336" s="45">
        <f t="shared" si="1169"/>
        <v>0.10169491525423729</v>
      </c>
      <c r="N2336" s="45">
        <f t="shared" si="1169"/>
        <v>0.16129032258064516</v>
      </c>
      <c r="O2336" s="45">
        <f t="shared" si="1169"/>
        <v>-8.6956521739130432E-2</v>
      </c>
      <c r="P2336" s="45">
        <f t="shared" si="1169"/>
        <v>0.12903225806451613</v>
      </c>
      <c r="Q2336" s="45">
        <f t="shared" si="1169"/>
        <v>0.16326530612244897</v>
      </c>
      <c r="R2336" s="45">
        <f t="shared" si="1169"/>
        <v>0.16</v>
      </c>
      <c r="S2336" s="45">
        <f t="shared" si="1169"/>
        <v>0.2</v>
      </c>
      <c r="T2336" s="217">
        <f t="shared" si="1169"/>
        <v>0.24324324324324326</v>
      </c>
      <c r="U2336" s="44">
        <f t="shared" ref="U2336:U2341" si="1170">_xlfn.AGGREGATE(1,6,C2336:S2336)</f>
        <v>0.12931156405522917</v>
      </c>
    </row>
    <row r="2337" spans="1:21" ht="18" thickBot="1" x14ac:dyDescent="0.25">
      <c r="A2337" s="78">
        <v>8</v>
      </c>
      <c r="B2337" s="93" t="s">
        <v>42</v>
      </c>
      <c r="C2337" s="45">
        <f t="shared" si="1169"/>
        <v>0</v>
      </c>
      <c r="D2337" s="45">
        <f t="shared" si="1169"/>
        <v>0.08</v>
      </c>
      <c r="E2337" s="45">
        <f t="shared" si="1169"/>
        <v>-0.2</v>
      </c>
      <c r="F2337" s="45">
        <f t="shared" si="1169"/>
        <v>0.16666666666666666</v>
      </c>
      <c r="G2337" s="45">
        <f t="shared" si="1169"/>
        <v>3.2258064516129031E-2</v>
      </c>
      <c r="H2337" s="45">
        <f t="shared" si="1169"/>
        <v>0.19230769230769232</v>
      </c>
      <c r="I2337" s="45">
        <f t="shared" si="1169"/>
        <v>-0.125</v>
      </c>
      <c r="J2337" s="45">
        <f t="shared" si="1169"/>
        <v>-0.22727272727272727</v>
      </c>
      <c r="K2337" s="45">
        <f t="shared" si="1169"/>
        <v>0.18518518518518517</v>
      </c>
      <c r="L2337" s="45">
        <f t="shared" si="1169"/>
        <v>0.19148936170212766</v>
      </c>
      <c r="M2337" s="45">
        <f t="shared" si="1169"/>
        <v>4.1666666666666664E-2</v>
      </c>
      <c r="N2337" s="45">
        <f t="shared" si="1169"/>
        <v>0.22641509433962265</v>
      </c>
      <c r="O2337" s="45">
        <f t="shared" si="1169"/>
        <v>0.11538461538461539</v>
      </c>
      <c r="P2337" s="45">
        <f t="shared" si="1169"/>
        <v>0.08</v>
      </c>
      <c r="Q2337" s="45">
        <f t="shared" si="1169"/>
        <v>0.1111111111111111</v>
      </c>
      <c r="R2337" s="45">
        <f t="shared" si="1169"/>
        <v>0.24390243902439024</v>
      </c>
      <c r="S2337" s="45">
        <f t="shared" si="1169"/>
        <v>0.16666666666666666</v>
      </c>
      <c r="T2337" s="217">
        <f t="shared" si="1169"/>
        <v>0.28125</v>
      </c>
      <c r="U2337" s="44">
        <f t="shared" si="1170"/>
        <v>7.5340049194008607E-2</v>
      </c>
    </row>
    <row r="2338" spans="1:21" ht="18" thickBot="1" x14ac:dyDescent="0.25">
      <c r="A2338" s="78">
        <v>9</v>
      </c>
      <c r="B2338" s="93" t="s">
        <v>42</v>
      </c>
      <c r="C2338" s="45">
        <f t="shared" si="1169"/>
        <v>0.13793103448275862</v>
      </c>
      <c r="D2338" s="45">
        <f t="shared" si="1169"/>
        <v>0.16666666666666666</v>
      </c>
      <c r="E2338" s="45">
        <f t="shared" si="1169"/>
        <v>0.13043478260869565</v>
      </c>
      <c r="F2338" s="45">
        <f t="shared" si="1169"/>
        <v>0.125</v>
      </c>
      <c r="G2338" s="45">
        <f t="shared" si="1169"/>
        <v>0</v>
      </c>
      <c r="H2338" s="45">
        <f t="shared" si="1169"/>
        <v>6.6666666666666666E-2</v>
      </c>
      <c r="I2338" s="45">
        <f t="shared" si="1169"/>
        <v>9.5238095238095233E-2</v>
      </c>
      <c r="J2338" s="45">
        <f t="shared" si="1169"/>
        <v>3.7037037037037035E-2</v>
      </c>
      <c r="K2338" s="45">
        <f t="shared" si="1169"/>
        <v>0.37037037037037035</v>
      </c>
      <c r="L2338" s="45">
        <f t="shared" si="1169"/>
        <v>0.22727272727272727</v>
      </c>
      <c r="M2338" s="45">
        <f t="shared" si="1169"/>
        <v>0.60526315789473684</v>
      </c>
      <c r="N2338" s="45">
        <f t="shared" si="1169"/>
        <v>0.65217391304347827</v>
      </c>
      <c r="O2338" s="45">
        <f t="shared" si="1169"/>
        <v>0.26829268292682928</v>
      </c>
      <c r="P2338" s="45">
        <f t="shared" si="1169"/>
        <v>0.56521739130434778</v>
      </c>
      <c r="Q2338" s="45">
        <f t="shared" si="1169"/>
        <v>0.13043478260869565</v>
      </c>
      <c r="R2338" s="45">
        <f t="shared" si="1169"/>
        <v>0.29166666666666669</v>
      </c>
      <c r="S2338" s="45">
        <f t="shared" si="1169"/>
        <v>0.29032258064516131</v>
      </c>
      <c r="T2338" s="217">
        <f t="shared" si="1169"/>
        <v>0.2</v>
      </c>
      <c r="U2338" s="44">
        <f t="shared" si="1170"/>
        <v>0.24470520914311375</v>
      </c>
    </row>
    <row r="2339" spans="1:21" ht="18" thickBot="1" x14ac:dyDescent="0.25">
      <c r="A2339" s="78">
        <v>10</v>
      </c>
      <c r="B2339" s="93" t="s">
        <v>42</v>
      </c>
      <c r="C2339" s="45">
        <f t="shared" si="1169"/>
        <v>4.1666666666666664E-2</v>
      </c>
      <c r="D2339" s="45">
        <f t="shared" si="1169"/>
        <v>0.08</v>
      </c>
      <c r="E2339" s="45">
        <f t="shared" si="1169"/>
        <v>0.05</v>
      </c>
      <c r="F2339" s="45">
        <f t="shared" si="1169"/>
        <v>0.15</v>
      </c>
      <c r="G2339" s="45">
        <f t="shared" si="1169"/>
        <v>0.2857142857142857</v>
      </c>
      <c r="H2339" s="45">
        <f t="shared" si="1169"/>
        <v>0</v>
      </c>
      <c r="I2339" s="45">
        <f t="shared" si="1169"/>
        <v>0.17857142857142858</v>
      </c>
      <c r="J2339" s="45">
        <f t="shared" si="1169"/>
        <v>-0.15789473684210525</v>
      </c>
      <c r="K2339" s="45">
        <f t="shared" si="1169"/>
        <v>7.6923076923076927E-2</v>
      </c>
      <c r="L2339" s="45">
        <f t="shared" si="1169"/>
        <v>-0.17647058823529413</v>
      </c>
      <c r="M2339" s="45">
        <f t="shared" si="1169"/>
        <v>0.11764705882352941</v>
      </c>
      <c r="N2339" s="45">
        <f t="shared" si="1169"/>
        <v>-0.33333333333333331</v>
      </c>
      <c r="O2339" s="45">
        <f t="shared" si="1169"/>
        <v>-0.125</v>
      </c>
      <c r="P2339" s="45">
        <f t="shared" si="1169"/>
        <v>0.5</v>
      </c>
      <c r="Q2339" s="45">
        <f t="shared" si="1169"/>
        <v>0.1</v>
      </c>
      <c r="R2339" s="45">
        <f t="shared" si="1169"/>
        <v>0.2</v>
      </c>
      <c r="S2339" s="45">
        <f t="shared" si="1169"/>
        <v>5.8823529411764705E-2</v>
      </c>
      <c r="T2339" s="217">
        <f t="shared" si="1169"/>
        <v>-4.5454545454545456E-2</v>
      </c>
      <c r="U2339" s="44">
        <f t="shared" si="1170"/>
        <v>6.156749339411878E-2</v>
      </c>
    </row>
    <row r="2340" spans="1:21" ht="18" thickBot="1" x14ac:dyDescent="0.25">
      <c r="A2340" s="78">
        <v>11</v>
      </c>
      <c r="B2340" s="93" t="s">
        <v>42</v>
      </c>
      <c r="C2340" s="45">
        <f t="shared" si="1169"/>
        <v>-4.1666666666666664E-2</v>
      </c>
      <c r="D2340" s="45">
        <f t="shared" si="1169"/>
        <v>4.3478260869565216E-2</v>
      </c>
      <c r="E2340" s="45">
        <f t="shared" si="1169"/>
        <v>0.13043478260869565</v>
      </c>
      <c r="F2340" s="45">
        <f t="shared" si="1169"/>
        <v>0</v>
      </c>
      <c r="G2340" s="45">
        <f t="shared" si="1169"/>
        <v>0.23529411764705882</v>
      </c>
      <c r="H2340" s="45">
        <f t="shared" si="1169"/>
        <v>0.33333333333333331</v>
      </c>
      <c r="I2340" s="45">
        <f t="shared" si="1169"/>
        <v>0.2</v>
      </c>
      <c r="J2340" s="45">
        <f t="shared" si="1169"/>
        <v>-8.6956521739130432E-2</v>
      </c>
      <c r="K2340" s="45">
        <f t="shared" si="1169"/>
        <v>4.5454545454545456E-2</v>
      </c>
      <c r="L2340" s="45">
        <f t="shared" ref="L2340:T2340" si="1171">(K2291-L2292)/K2291</f>
        <v>-0.20833333333333334</v>
      </c>
      <c r="M2340" s="45">
        <f t="shared" si="1171"/>
        <v>0.25</v>
      </c>
      <c r="N2340" s="45">
        <f t="shared" si="1171"/>
        <v>0</v>
      </c>
      <c r="O2340" s="45">
        <f t="shared" si="1171"/>
        <v>0.2</v>
      </c>
      <c r="P2340" s="45">
        <f t="shared" si="1171"/>
        <v>0.1111111111111111</v>
      </c>
      <c r="Q2340" s="45">
        <f t="shared" si="1171"/>
        <v>-0.73333333333333328</v>
      </c>
      <c r="R2340" s="45">
        <f t="shared" si="1171"/>
        <v>0.22222222222222221</v>
      </c>
      <c r="S2340" s="45">
        <f t="shared" si="1171"/>
        <v>0</v>
      </c>
      <c r="T2340" s="217">
        <f t="shared" si="1171"/>
        <v>0.125</v>
      </c>
      <c r="U2340" s="44">
        <f t="shared" si="1170"/>
        <v>4.1237559892592243E-2</v>
      </c>
    </row>
    <row r="2341" spans="1:21" ht="18" thickBot="1" x14ac:dyDescent="0.25">
      <c r="A2341" s="78">
        <v>12</v>
      </c>
      <c r="B2341" s="93" t="s">
        <v>42</v>
      </c>
      <c r="C2341" s="45">
        <f t="shared" si="1169"/>
        <v>0.31578947368421051</v>
      </c>
      <c r="D2341" s="45">
        <f t="shared" si="1169"/>
        <v>0.28000000000000003</v>
      </c>
      <c r="E2341" s="45">
        <f t="shared" si="1169"/>
        <v>0.13636363636363635</v>
      </c>
      <c r="F2341" s="45">
        <f t="shared" si="1169"/>
        <v>0.3</v>
      </c>
      <c r="G2341" s="45">
        <f t="shared" si="1169"/>
        <v>0.15789473684210525</v>
      </c>
      <c r="H2341" s="45">
        <f t="shared" si="1169"/>
        <v>7.6923076923076927E-2</v>
      </c>
      <c r="I2341" s="45" t="s">
        <v>12</v>
      </c>
      <c r="J2341" s="45" t="e">
        <f t="shared" si="1169"/>
        <v>#VALUE!</v>
      </c>
      <c r="K2341" s="45" t="e">
        <f t="shared" si="1169"/>
        <v>#VALUE!</v>
      </c>
      <c r="L2341" s="45" t="e">
        <f>(K2292-L2293)/K2292</f>
        <v>#VALUE!</v>
      </c>
      <c r="M2341" s="45" t="e">
        <f>(L2292-M2293)/L2292</f>
        <v>#VALUE!</v>
      </c>
      <c r="N2341" s="45" t="s">
        <v>46</v>
      </c>
      <c r="O2341" s="45" t="s">
        <v>46</v>
      </c>
      <c r="P2341" s="45" t="s">
        <v>46</v>
      </c>
      <c r="Q2341" s="45" t="s">
        <v>46</v>
      </c>
      <c r="R2341" s="45" t="s">
        <v>46</v>
      </c>
      <c r="S2341" s="45" t="s">
        <v>46</v>
      </c>
      <c r="T2341" s="217" t="s">
        <v>46</v>
      </c>
      <c r="U2341" s="44">
        <f t="shared" si="1170"/>
        <v>0.21116182063550484</v>
      </c>
    </row>
    <row r="2342" spans="1:21" ht="18" thickBot="1" x14ac:dyDescent="0.25">
      <c r="A2342" s="47" t="s">
        <v>47</v>
      </c>
      <c r="B2342" s="48" t="s">
        <v>57</v>
      </c>
      <c r="C2342" s="75" t="s">
        <v>46</v>
      </c>
      <c r="D2342" s="75" t="s">
        <v>46</v>
      </c>
      <c r="E2342" s="75" t="s">
        <v>46</v>
      </c>
      <c r="F2342" s="75" t="s">
        <v>46</v>
      </c>
      <c r="G2342" s="79" t="s">
        <v>46</v>
      </c>
      <c r="H2342" s="79" t="s">
        <v>46</v>
      </c>
      <c r="I2342" s="79" t="s">
        <v>46</v>
      </c>
      <c r="J2342" s="45" t="s">
        <v>46</v>
      </c>
      <c r="K2342" s="45" t="s">
        <v>46</v>
      </c>
      <c r="L2342" s="45" t="s">
        <v>46</v>
      </c>
      <c r="M2342" s="45" t="s">
        <v>46</v>
      </c>
      <c r="N2342" s="45" t="s">
        <v>46</v>
      </c>
      <c r="O2342" s="45" t="s">
        <v>46</v>
      </c>
      <c r="P2342" s="45" t="s">
        <v>46</v>
      </c>
      <c r="Q2342" s="45" t="s">
        <v>46</v>
      </c>
      <c r="R2342" s="45" t="s">
        <v>46</v>
      </c>
      <c r="S2342" s="45" t="s">
        <v>46</v>
      </c>
      <c r="T2342" s="217" t="s">
        <v>46</v>
      </c>
      <c r="U2342" s="44" t="s">
        <v>46</v>
      </c>
    </row>
    <row r="2343" spans="1:21" ht="35" thickBot="1" x14ac:dyDescent="0.25">
      <c r="A2343" s="47" t="s">
        <v>48</v>
      </c>
      <c r="B2343" s="48"/>
      <c r="C2343" s="49"/>
      <c r="D2343" s="49"/>
      <c r="E2343" s="49"/>
      <c r="F2343" s="49"/>
      <c r="G2343" s="49"/>
      <c r="H2343" s="49"/>
      <c r="I2343" s="49"/>
      <c r="J2343" s="49"/>
      <c r="K2343" s="49"/>
      <c r="L2343" s="49"/>
      <c r="M2343" s="49"/>
      <c r="N2343" s="49"/>
      <c r="O2343" s="49"/>
      <c r="P2343" s="49"/>
      <c r="Q2343" s="49"/>
      <c r="R2343" s="49"/>
      <c r="S2343" s="49"/>
      <c r="T2343" s="217"/>
      <c r="U2343" s="44" t="s">
        <v>46</v>
      </c>
    </row>
    <row r="2344" spans="1:21" ht="18" thickBot="1" x14ac:dyDescent="0.25">
      <c r="A2344" s="47" t="s">
        <v>54</v>
      </c>
      <c r="B2344" s="48" t="s">
        <v>57</v>
      </c>
      <c r="C2344" s="75" t="s">
        <v>46</v>
      </c>
      <c r="D2344" s="75" t="s">
        <v>46</v>
      </c>
      <c r="E2344" s="75" t="s">
        <v>46</v>
      </c>
      <c r="F2344" s="75" t="s">
        <v>46</v>
      </c>
      <c r="G2344" s="107">
        <f>(B2288-G2293)/B2288</f>
        <v>0.33333333333333331</v>
      </c>
      <c r="H2344" s="107">
        <f>(C2288-H2293)/C2288</f>
        <v>0.52</v>
      </c>
      <c r="I2344" s="107" t="s">
        <v>12</v>
      </c>
      <c r="J2344" s="107" t="e">
        <f>(E2288-J2293)/E2288</f>
        <v>#VALUE!</v>
      </c>
      <c r="K2344" s="107" t="e">
        <f>(F2288-K2293)/F2288</f>
        <v>#VALUE!</v>
      </c>
      <c r="L2344" s="107" t="e">
        <f>(G2288-L2293)/G2288</f>
        <v>#VALUE!</v>
      </c>
      <c r="M2344" s="107" t="e">
        <f>(H2288-M2293)/H2288</f>
        <v>#VALUE!</v>
      </c>
      <c r="N2344" s="107" t="s">
        <v>46</v>
      </c>
      <c r="O2344" s="107" t="s">
        <v>46</v>
      </c>
      <c r="P2344" s="107" t="s">
        <v>46</v>
      </c>
      <c r="Q2344" s="107" t="s">
        <v>46</v>
      </c>
      <c r="R2344" s="107" t="s">
        <v>46</v>
      </c>
      <c r="S2344" s="107" t="s">
        <v>46</v>
      </c>
      <c r="T2344" s="217" t="s">
        <v>46</v>
      </c>
      <c r="U2344" s="44">
        <f>_xlfn.AGGREGATE(1,6,C2344:S2344)</f>
        <v>0.42666666666666664</v>
      </c>
    </row>
    <row r="2345" spans="1:21" ht="35" thickBot="1" x14ac:dyDescent="0.25">
      <c r="A2345" s="51" t="s">
        <v>50</v>
      </c>
      <c r="B2345" s="52"/>
      <c r="C2345" s="52"/>
      <c r="D2345" s="52"/>
      <c r="E2345" s="52"/>
      <c r="F2345" s="52"/>
      <c r="G2345" s="52"/>
      <c r="H2345" s="52"/>
      <c r="I2345" s="52"/>
      <c r="J2345" s="49"/>
      <c r="K2345" s="49" t="e">
        <f t="shared" ref="K2345:T2345" si="1172">AVERAGE(G2344:K2344)</f>
        <v>#VALUE!</v>
      </c>
      <c r="L2345" s="49" t="e">
        <f t="shared" si="1172"/>
        <v>#VALUE!</v>
      </c>
      <c r="M2345" s="49" t="e">
        <f t="shared" si="1172"/>
        <v>#VALUE!</v>
      </c>
      <c r="N2345" s="49" t="e">
        <f t="shared" si="1172"/>
        <v>#VALUE!</v>
      </c>
      <c r="O2345" s="49" t="e">
        <f t="shared" si="1172"/>
        <v>#VALUE!</v>
      </c>
      <c r="P2345" s="49" t="e">
        <f t="shared" si="1172"/>
        <v>#VALUE!</v>
      </c>
      <c r="Q2345" s="49" t="e">
        <f t="shared" si="1172"/>
        <v>#VALUE!</v>
      </c>
      <c r="R2345" s="49" t="e">
        <f t="shared" si="1172"/>
        <v>#DIV/0!</v>
      </c>
      <c r="S2345" s="49" t="e">
        <f t="shared" si="1172"/>
        <v>#DIV/0!</v>
      </c>
      <c r="T2345" s="217" t="e">
        <f t="shared" si="1172"/>
        <v>#DIV/0!</v>
      </c>
      <c r="U2345" s="44" t="s">
        <v>46</v>
      </c>
    </row>
    <row r="2347" spans="1:21" ht="16" x14ac:dyDescent="0.2">
      <c r="A2347" s="140" t="s">
        <v>188</v>
      </c>
      <c r="B2347" s="141"/>
      <c r="C2347" s="141"/>
      <c r="D2347" s="141"/>
      <c r="E2347" s="141"/>
      <c r="F2347" s="141"/>
      <c r="G2347" s="141"/>
      <c r="H2347" s="141"/>
      <c r="I2347" s="141"/>
      <c r="J2347" s="141"/>
      <c r="K2347" s="141"/>
      <c r="L2347" s="141"/>
      <c r="M2347" s="142"/>
    </row>
    <row r="2348" spans="1:21" ht="17" thickBot="1" x14ac:dyDescent="0.25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</row>
    <row r="2349" spans="1:21" ht="18" thickBot="1" x14ac:dyDescent="0.25">
      <c r="A2349" s="54"/>
      <c r="B2349" s="54" t="s">
        <v>0</v>
      </c>
      <c r="C2349" s="54" t="s">
        <v>1</v>
      </c>
      <c r="D2349" s="54" t="s">
        <v>2</v>
      </c>
      <c r="E2349" s="54" t="s">
        <v>3</v>
      </c>
      <c r="F2349" s="54" t="s">
        <v>4</v>
      </c>
      <c r="G2349" s="54" t="s">
        <v>5</v>
      </c>
      <c r="H2349" s="54" t="s">
        <v>6</v>
      </c>
      <c r="I2349" s="54" t="s">
        <v>7</v>
      </c>
      <c r="J2349" s="54" t="s">
        <v>8</v>
      </c>
      <c r="K2349" s="54" t="s">
        <v>9</v>
      </c>
      <c r="L2349" s="54" t="s">
        <v>10</v>
      </c>
      <c r="M2349" s="54" t="s">
        <v>66</v>
      </c>
      <c r="N2349" s="54" t="s">
        <v>75</v>
      </c>
      <c r="O2349" s="54" t="s">
        <v>76</v>
      </c>
      <c r="P2349" s="54" t="s">
        <v>77</v>
      </c>
      <c r="Q2349" s="54" t="s">
        <v>78</v>
      </c>
      <c r="R2349" s="54" t="s">
        <v>79</v>
      </c>
      <c r="S2349" s="54" t="s">
        <v>81</v>
      </c>
      <c r="T2349" s="54" t="s">
        <v>87</v>
      </c>
    </row>
    <row r="2350" spans="1:21" ht="18" thickBot="1" x14ac:dyDescent="0.25">
      <c r="A2350" s="38" t="s">
        <v>11</v>
      </c>
      <c r="B2350" s="165"/>
      <c r="C2350" s="165"/>
      <c r="D2350" s="165"/>
      <c r="E2350" s="165"/>
      <c r="F2350" s="56"/>
      <c r="G2350" s="56"/>
      <c r="H2350" s="56"/>
      <c r="I2350" s="56"/>
      <c r="J2350" s="56"/>
      <c r="K2350" s="56"/>
      <c r="L2350" s="56"/>
      <c r="M2350" s="56"/>
      <c r="N2350" s="56"/>
      <c r="O2350" s="56"/>
      <c r="P2350" s="56"/>
      <c r="Q2350" s="56"/>
      <c r="R2350" s="56"/>
      <c r="S2350" s="56"/>
      <c r="T2350" s="207"/>
    </row>
    <row r="2351" spans="1:21" ht="17" thickBot="1" x14ac:dyDescent="0.25">
      <c r="A2351" s="38">
        <v>1</v>
      </c>
      <c r="B2351" s="165"/>
      <c r="C2351" s="165"/>
      <c r="D2351" s="165"/>
      <c r="E2351" s="165"/>
      <c r="F2351" s="56"/>
      <c r="G2351" s="56"/>
      <c r="H2351" s="56"/>
      <c r="I2351" s="56"/>
      <c r="J2351" s="56"/>
      <c r="K2351" s="56"/>
      <c r="L2351" s="56"/>
      <c r="M2351" s="56"/>
      <c r="N2351" s="56"/>
      <c r="O2351" s="56"/>
      <c r="P2351" s="56"/>
      <c r="Q2351" s="56"/>
      <c r="R2351" s="56"/>
      <c r="S2351" s="56"/>
      <c r="T2351" s="207"/>
    </row>
    <row r="2352" spans="1:21" ht="17" thickBot="1" x14ac:dyDescent="0.25">
      <c r="A2352" s="38">
        <v>2</v>
      </c>
      <c r="B2352" s="165"/>
      <c r="C2352" s="165"/>
      <c r="D2352" s="165"/>
      <c r="E2352" s="165"/>
      <c r="F2352" s="56"/>
      <c r="G2352" s="56"/>
      <c r="H2352" s="56"/>
      <c r="I2352" s="56"/>
      <c r="J2352" s="56"/>
      <c r="K2352" s="56"/>
      <c r="L2352" s="56"/>
      <c r="M2352" s="56"/>
      <c r="N2352" s="56"/>
      <c r="O2352" s="56"/>
      <c r="P2352" s="56"/>
      <c r="Q2352" s="56"/>
      <c r="R2352" s="56"/>
      <c r="S2352" s="56"/>
      <c r="T2352" s="207"/>
    </row>
    <row r="2353" spans="1:20" ht="17" thickBot="1" x14ac:dyDescent="0.25">
      <c r="A2353" s="38">
        <v>3</v>
      </c>
      <c r="B2353" s="165"/>
      <c r="C2353" s="165"/>
      <c r="D2353" s="165"/>
      <c r="E2353" s="165"/>
      <c r="F2353" s="56"/>
      <c r="G2353" s="56"/>
      <c r="H2353" s="56"/>
      <c r="I2353" s="56"/>
      <c r="J2353" s="56"/>
      <c r="K2353" s="56"/>
      <c r="L2353" s="56"/>
      <c r="M2353" s="56"/>
      <c r="N2353" s="56"/>
      <c r="O2353" s="56"/>
      <c r="P2353" s="56"/>
      <c r="Q2353" s="56"/>
      <c r="R2353" s="56"/>
      <c r="S2353" s="56"/>
      <c r="T2353" s="207"/>
    </row>
    <row r="2354" spans="1:20" ht="17" thickBot="1" x14ac:dyDescent="0.25">
      <c r="A2354" s="38">
        <v>4</v>
      </c>
      <c r="B2354" s="165"/>
      <c r="C2354" s="165"/>
      <c r="D2354" s="165"/>
      <c r="E2354" s="165"/>
      <c r="F2354" s="56"/>
      <c r="G2354" s="56"/>
      <c r="H2354" s="56"/>
      <c r="I2354" s="56"/>
      <c r="J2354" s="56"/>
      <c r="K2354" s="56"/>
      <c r="L2354" s="56"/>
      <c r="M2354" s="56"/>
      <c r="N2354" s="56"/>
      <c r="O2354" s="56"/>
      <c r="P2354" s="56"/>
      <c r="Q2354" s="56"/>
      <c r="R2354" s="56"/>
      <c r="S2354" s="56"/>
      <c r="T2354" s="207"/>
    </row>
    <row r="2355" spans="1:20" ht="17" thickBot="1" x14ac:dyDescent="0.25">
      <c r="A2355" s="38">
        <v>5</v>
      </c>
      <c r="B2355" s="165"/>
      <c r="C2355" s="165"/>
      <c r="D2355" s="165"/>
      <c r="E2355" s="165"/>
      <c r="F2355" s="56"/>
      <c r="G2355" s="56"/>
      <c r="H2355" s="56"/>
      <c r="I2355" s="56"/>
      <c r="J2355" s="56"/>
      <c r="K2355" s="56"/>
      <c r="L2355" s="56"/>
      <c r="M2355" s="56"/>
      <c r="N2355" s="56"/>
      <c r="O2355" s="56"/>
      <c r="P2355" s="56"/>
      <c r="Q2355" s="56"/>
      <c r="R2355" s="56"/>
      <c r="S2355" s="56"/>
      <c r="T2355" s="207"/>
    </row>
    <row r="2356" spans="1:20" ht="17" thickBot="1" x14ac:dyDescent="0.25">
      <c r="A2356" s="38">
        <v>6</v>
      </c>
      <c r="B2356" s="117">
        <v>87</v>
      </c>
      <c r="C2356" s="117">
        <v>93</v>
      </c>
      <c r="D2356" s="117">
        <v>113</v>
      </c>
      <c r="E2356" s="117">
        <v>108</v>
      </c>
      <c r="F2356" s="56">
        <v>120</v>
      </c>
      <c r="G2356" s="56">
        <v>120</v>
      </c>
      <c r="H2356" s="56">
        <v>115</v>
      </c>
      <c r="I2356" s="56">
        <v>120</v>
      </c>
      <c r="J2356" s="56">
        <v>150</v>
      </c>
      <c r="K2356" s="56">
        <v>142</v>
      </c>
      <c r="L2356" s="56">
        <v>122</v>
      </c>
      <c r="M2356" s="56">
        <v>119</v>
      </c>
      <c r="N2356" s="186">
        <v>108</v>
      </c>
      <c r="O2356" s="186">
        <v>120</v>
      </c>
      <c r="P2356" s="186">
        <v>120</v>
      </c>
      <c r="Q2356" s="186">
        <v>112</v>
      </c>
      <c r="R2356" s="186">
        <v>120</v>
      </c>
      <c r="S2356" s="186">
        <v>110</v>
      </c>
      <c r="T2356" s="197">
        <v>98</v>
      </c>
    </row>
    <row r="2357" spans="1:20" ht="17" thickBot="1" x14ac:dyDescent="0.25">
      <c r="A2357" s="38">
        <v>7</v>
      </c>
      <c r="B2357" s="117">
        <v>90</v>
      </c>
      <c r="C2357" s="117">
        <v>78</v>
      </c>
      <c r="D2357" s="117">
        <v>86</v>
      </c>
      <c r="E2357" s="117">
        <v>115</v>
      </c>
      <c r="F2357" s="56">
        <v>99</v>
      </c>
      <c r="G2357" s="56">
        <v>119</v>
      </c>
      <c r="H2357" s="56">
        <v>114</v>
      </c>
      <c r="I2357" s="56">
        <v>110</v>
      </c>
      <c r="J2357" s="56">
        <v>115</v>
      </c>
      <c r="K2357" s="56">
        <v>128</v>
      </c>
      <c r="L2357" s="56">
        <v>134</v>
      </c>
      <c r="M2357" s="56">
        <v>112</v>
      </c>
      <c r="N2357" s="186">
        <v>114</v>
      </c>
      <c r="O2357" s="186">
        <v>108</v>
      </c>
      <c r="P2357" s="186">
        <v>119</v>
      </c>
      <c r="Q2357" s="186">
        <v>113</v>
      </c>
      <c r="R2357" s="186">
        <v>103</v>
      </c>
      <c r="S2357" s="186">
        <v>112</v>
      </c>
      <c r="T2357" s="197">
        <v>109</v>
      </c>
    </row>
    <row r="2358" spans="1:20" ht="17" thickBot="1" x14ac:dyDescent="0.25">
      <c r="A2358" s="38">
        <v>8</v>
      </c>
      <c r="B2358" s="117">
        <v>83</v>
      </c>
      <c r="C2358" s="117">
        <v>88</v>
      </c>
      <c r="D2358" s="117">
        <v>75</v>
      </c>
      <c r="E2358" s="117">
        <v>84</v>
      </c>
      <c r="F2358" s="56">
        <v>105</v>
      </c>
      <c r="G2358" s="56">
        <v>90</v>
      </c>
      <c r="H2358" s="56">
        <v>118</v>
      </c>
      <c r="I2358" s="56">
        <v>105</v>
      </c>
      <c r="J2358" s="56">
        <v>106</v>
      </c>
      <c r="K2358" s="56">
        <v>114</v>
      </c>
      <c r="L2358" s="56">
        <v>121</v>
      </c>
      <c r="M2358" s="56">
        <v>127</v>
      </c>
      <c r="N2358" s="186">
        <v>110</v>
      </c>
      <c r="O2358" s="186">
        <v>108</v>
      </c>
      <c r="P2358" s="186">
        <v>98</v>
      </c>
      <c r="Q2358" s="186">
        <v>108</v>
      </c>
      <c r="R2358" s="186">
        <v>103</v>
      </c>
      <c r="S2358" s="186">
        <v>93</v>
      </c>
      <c r="T2358" s="197">
        <v>104</v>
      </c>
    </row>
    <row r="2359" spans="1:20" ht="17" thickBot="1" x14ac:dyDescent="0.25">
      <c r="A2359" s="38">
        <v>9</v>
      </c>
      <c r="B2359" s="117">
        <v>70</v>
      </c>
      <c r="C2359" s="117">
        <v>72</v>
      </c>
      <c r="D2359" s="117">
        <v>79</v>
      </c>
      <c r="E2359" s="117">
        <v>65</v>
      </c>
      <c r="F2359" s="56">
        <v>73</v>
      </c>
      <c r="G2359" s="56">
        <v>94</v>
      </c>
      <c r="H2359" s="56">
        <v>79</v>
      </c>
      <c r="I2359" s="56">
        <v>102</v>
      </c>
      <c r="J2359" s="56">
        <v>85</v>
      </c>
      <c r="K2359" s="56">
        <v>75</v>
      </c>
      <c r="L2359" s="56">
        <v>98</v>
      </c>
      <c r="M2359" s="56">
        <v>110</v>
      </c>
      <c r="N2359" s="186">
        <v>100</v>
      </c>
      <c r="O2359" s="186">
        <v>101</v>
      </c>
      <c r="P2359" s="186">
        <v>80</v>
      </c>
      <c r="Q2359" s="186">
        <v>89</v>
      </c>
      <c r="R2359" s="186">
        <v>79</v>
      </c>
      <c r="S2359" s="186">
        <v>90</v>
      </c>
      <c r="T2359" s="197">
        <v>76</v>
      </c>
    </row>
    <row r="2360" spans="1:20" ht="17" thickBot="1" x14ac:dyDescent="0.25">
      <c r="A2360" s="38">
        <v>10</v>
      </c>
      <c r="B2360" s="117">
        <v>45</v>
      </c>
      <c r="C2360" s="117">
        <v>64</v>
      </c>
      <c r="D2360" s="117">
        <v>51</v>
      </c>
      <c r="E2360" s="117">
        <v>74</v>
      </c>
      <c r="F2360" s="56">
        <v>59</v>
      </c>
      <c r="G2360" s="56">
        <v>67</v>
      </c>
      <c r="H2360" s="56">
        <v>83</v>
      </c>
      <c r="I2360" s="56">
        <v>63</v>
      </c>
      <c r="J2360" s="56">
        <v>89</v>
      </c>
      <c r="K2360" s="56">
        <v>72</v>
      </c>
      <c r="L2360" s="56">
        <v>65</v>
      </c>
      <c r="M2360" s="56">
        <v>82</v>
      </c>
      <c r="N2360" s="186">
        <v>87</v>
      </c>
      <c r="O2360" s="186">
        <v>90</v>
      </c>
      <c r="P2360" s="186">
        <v>74</v>
      </c>
      <c r="Q2360" s="186">
        <v>73</v>
      </c>
      <c r="R2360" s="186">
        <v>81</v>
      </c>
      <c r="S2360" s="186">
        <v>71</v>
      </c>
      <c r="T2360" s="197">
        <v>95</v>
      </c>
    </row>
    <row r="2361" spans="1:20" ht="17" thickBot="1" x14ac:dyDescent="0.25">
      <c r="A2361" s="38">
        <v>11</v>
      </c>
      <c r="B2361" s="117">
        <v>28</v>
      </c>
      <c r="C2361" s="117">
        <v>43</v>
      </c>
      <c r="D2361" s="117">
        <v>52</v>
      </c>
      <c r="E2361" s="117">
        <v>50</v>
      </c>
      <c r="F2361" s="56">
        <v>69</v>
      </c>
      <c r="G2361" s="56">
        <v>55</v>
      </c>
      <c r="H2361" s="56">
        <v>69</v>
      </c>
      <c r="I2361" s="56">
        <v>74</v>
      </c>
      <c r="J2361" s="56">
        <v>60</v>
      </c>
      <c r="K2361" s="56">
        <v>81</v>
      </c>
      <c r="L2361" s="56">
        <v>59</v>
      </c>
      <c r="M2361" s="56">
        <v>58</v>
      </c>
      <c r="N2361" s="186">
        <v>76</v>
      </c>
      <c r="O2361" s="186">
        <v>80</v>
      </c>
      <c r="P2361" s="186">
        <v>87</v>
      </c>
      <c r="Q2361" s="186">
        <v>72</v>
      </c>
      <c r="R2361" s="186">
        <v>67</v>
      </c>
      <c r="S2361" s="186">
        <v>74</v>
      </c>
      <c r="T2361" s="197">
        <v>90</v>
      </c>
    </row>
    <row r="2362" spans="1:20" ht="17" thickBot="1" x14ac:dyDescent="0.25">
      <c r="A2362" s="38">
        <v>12</v>
      </c>
      <c r="B2362" s="117">
        <v>21</v>
      </c>
      <c r="C2362" s="117">
        <v>24</v>
      </c>
      <c r="D2362" s="117">
        <v>42</v>
      </c>
      <c r="E2362" s="117">
        <v>49</v>
      </c>
      <c r="F2362" s="56">
        <v>47</v>
      </c>
      <c r="G2362" s="56">
        <v>69</v>
      </c>
      <c r="H2362" s="56">
        <v>55</v>
      </c>
      <c r="I2362" s="56">
        <v>63</v>
      </c>
      <c r="J2362" s="56">
        <v>72</v>
      </c>
      <c r="K2362" s="56">
        <v>54</v>
      </c>
      <c r="L2362" s="56">
        <v>77</v>
      </c>
      <c r="M2362" s="56">
        <v>54</v>
      </c>
      <c r="N2362" s="186">
        <v>59</v>
      </c>
      <c r="O2362" s="186">
        <v>73</v>
      </c>
      <c r="P2362" s="186">
        <v>75</v>
      </c>
      <c r="Q2362" s="186">
        <v>83</v>
      </c>
      <c r="R2362" s="186">
        <v>63</v>
      </c>
      <c r="S2362" s="186">
        <v>62</v>
      </c>
      <c r="T2362" s="197">
        <v>68</v>
      </c>
    </row>
    <row r="2363" spans="1:20" ht="18" thickBot="1" x14ac:dyDescent="0.25">
      <c r="A2363" s="38" t="s">
        <v>13</v>
      </c>
      <c r="B2363" s="117"/>
      <c r="C2363" s="117"/>
      <c r="D2363" s="117"/>
      <c r="E2363" s="117"/>
      <c r="F2363" s="56"/>
      <c r="G2363" s="56"/>
      <c r="H2363" s="56"/>
      <c r="I2363" s="56"/>
      <c r="J2363" s="56"/>
      <c r="K2363" s="56"/>
      <c r="L2363" s="56"/>
      <c r="M2363" s="56"/>
      <c r="N2363" s="56"/>
      <c r="O2363" s="56"/>
      <c r="P2363" s="56"/>
      <c r="Q2363" s="56"/>
      <c r="R2363" s="56"/>
      <c r="S2363" s="56"/>
      <c r="T2363" s="207"/>
    </row>
    <row r="2364" spans="1:20" ht="18" thickBot="1" x14ac:dyDescent="0.25">
      <c r="A2364" s="60" t="s">
        <v>14</v>
      </c>
      <c r="B2364" s="61">
        <f>SUM(B2350:B2362)</f>
        <v>424</v>
      </c>
      <c r="C2364" s="61">
        <f>SUM(C2350:C2362)</f>
        <v>462</v>
      </c>
      <c r="D2364" s="61">
        <f>SUM(D2350:D2362)</f>
        <v>498</v>
      </c>
      <c r="E2364" s="61">
        <f>SUM(E2350:E2362)</f>
        <v>545</v>
      </c>
      <c r="F2364" s="61">
        <f t="shared" ref="F2364:K2364" si="1173">SUM(F2350:F2362)</f>
        <v>572</v>
      </c>
      <c r="G2364" s="61">
        <f t="shared" si="1173"/>
        <v>614</v>
      </c>
      <c r="H2364" s="61">
        <f t="shared" si="1173"/>
        <v>633</v>
      </c>
      <c r="I2364" s="61">
        <f t="shared" si="1173"/>
        <v>637</v>
      </c>
      <c r="J2364" s="61">
        <f t="shared" si="1173"/>
        <v>677</v>
      </c>
      <c r="K2364" s="61">
        <f t="shared" si="1173"/>
        <v>666</v>
      </c>
      <c r="L2364" s="61">
        <f t="shared" ref="L2364:Q2364" si="1174">SUM(L2350:L2362)</f>
        <v>676</v>
      </c>
      <c r="M2364" s="61">
        <f t="shared" si="1174"/>
        <v>662</v>
      </c>
      <c r="N2364" s="61">
        <f t="shared" si="1174"/>
        <v>654</v>
      </c>
      <c r="O2364" s="61">
        <f t="shared" si="1174"/>
        <v>680</v>
      </c>
      <c r="P2364" s="61">
        <f t="shared" si="1174"/>
        <v>653</v>
      </c>
      <c r="Q2364" s="61">
        <f t="shared" si="1174"/>
        <v>650</v>
      </c>
      <c r="R2364" s="61">
        <f t="shared" ref="R2364:S2364" si="1175">SUM(R2350:R2362)</f>
        <v>616</v>
      </c>
      <c r="S2364" s="61">
        <f t="shared" si="1175"/>
        <v>612</v>
      </c>
      <c r="T2364" s="65">
        <f t="shared" ref="T2364" si="1176">SUM(T2350:T2362)</f>
        <v>640</v>
      </c>
    </row>
    <row r="2365" spans="1:20" ht="35" thickBot="1" x14ac:dyDescent="0.25">
      <c r="A2365" s="60" t="s">
        <v>51</v>
      </c>
      <c r="B2365" s="118"/>
      <c r="C2365" s="63">
        <f>((C2364-B2364)/B2364)</f>
        <v>8.9622641509433956E-2</v>
      </c>
      <c r="D2365" s="63">
        <f>((D2364-C2364)/C2364)</f>
        <v>7.792207792207792E-2</v>
      </c>
      <c r="E2365" s="63">
        <f>((E2364-D2364)/D2364)</f>
        <v>9.4377510040160636E-2</v>
      </c>
      <c r="F2365" s="63">
        <f>((F2364-E2364)/E2364)</f>
        <v>4.9541284403669728E-2</v>
      </c>
      <c r="G2365" s="63">
        <f t="shared" ref="G2365:T2365" si="1177">((G2364-F2364)/F2364)</f>
        <v>7.3426573426573424E-2</v>
      </c>
      <c r="H2365" s="63">
        <f t="shared" si="1177"/>
        <v>3.0944625407166124E-2</v>
      </c>
      <c r="I2365" s="63">
        <f t="shared" si="1177"/>
        <v>6.3191153238546603E-3</v>
      </c>
      <c r="J2365" s="63">
        <f t="shared" si="1177"/>
        <v>6.2794348508634218E-2</v>
      </c>
      <c r="K2365" s="63">
        <f t="shared" si="1177"/>
        <v>-1.6248153618906941E-2</v>
      </c>
      <c r="L2365" s="63">
        <f t="shared" si="1177"/>
        <v>1.5015015015015015E-2</v>
      </c>
      <c r="M2365" s="63">
        <f t="shared" si="1177"/>
        <v>-2.0710059171597635E-2</v>
      </c>
      <c r="N2365" s="63">
        <f t="shared" si="1177"/>
        <v>-1.2084592145015106E-2</v>
      </c>
      <c r="O2365" s="63">
        <f t="shared" si="1177"/>
        <v>3.9755351681957186E-2</v>
      </c>
      <c r="P2365" s="63">
        <f t="shared" si="1177"/>
        <v>-3.9705882352941174E-2</v>
      </c>
      <c r="Q2365" s="63">
        <f t="shared" si="1177"/>
        <v>-4.5941807044410417E-3</v>
      </c>
      <c r="R2365" s="63">
        <f t="shared" si="1177"/>
        <v>-5.2307692307692305E-2</v>
      </c>
      <c r="S2365" s="63">
        <f t="shared" si="1177"/>
        <v>-6.4935064935064939E-3</v>
      </c>
      <c r="T2365" s="63">
        <f t="shared" si="1177"/>
        <v>4.5751633986928102E-2</v>
      </c>
    </row>
    <row r="2366" spans="1:20" ht="52" thickBot="1" x14ac:dyDescent="0.25">
      <c r="A2366" s="60" t="s">
        <v>16</v>
      </c>
      <c r="B2366" s="63"/>
      <c r="C2366" s="63"/>
      <c r="D2366" s="63"/>
      <c r="E2366" s="63"/>
      <c r="F2366" s="63"/>
      <c r="G2366" s="63">
        <f t="shared" ref="G2366:T2366" si="1178">(G2364-B2364)/B2364</f>
        <v>0.44811320754716982</v>
      </c>
      <c r="H2366" s="63">
        <f t="shared" si="1178"/>
        <v>0.37012987012987014</v>
      </c>
      <c r="I2366" s="63">
        <f t="shared" si="1178"/>
        <v>0.27911646586345379</v>
      </c>
      <c r="J2366" s="63">
        <f t="shared" si="1178"/>
        <v>0.24220183486238533</v>
      </c>
      <c r="K2366" s="63">
        <f t="shared" si="1178"/>
        <v>0.16433566433566432</v>
      </c>
      <c r="L2366" s="63">
        <f t="shared" si="1178"/>
        <v>0.10097719869706841</v>
      </c>
      <c r="M2366" s="63">
        <f t="shared" si="1178"/>
        <v>4.5813586097946286E-2</v>
      </c>
      <c r="N2366" s="63">
        <f t="shared" si="1178"/>
        <v>2.6687598116169546E-2</v>
      </c>
      <c r="O2366" s="63">
        <f t="shared" si="1178"/>
        <v>4.4313146233382573E-3</v>
      </c>
      <c r="P2366" s="63">
        <f t="shared" si="1178"/>
        <v>-1.951951951951952E-2</v>
      </c>
      <c r="Q2366" s="63">
        <f t="shared" si="1178"/>
        <v>-3.8461538461538464E-2</v>
      </c>
      <c r="R2366" s="63">
        <f t="shared" si="1178"/>
        <v>-6.9486404833836862E-2</v>
      </c>
      <c r="S2366" s="63">
        <f t="shared" si="1178"/>
        <v>-6.4220183486238536E-2</v>
      </c>
      <c r="T2366" s="63">
        <f t="shared" si="1178"/>
        <v>-5.8823529411764705E-2</v>
      </c>
    </row>
    <row r="2367" spans="1:20" ht="52" thickBot="1" x14ac:dyDescent="0.25">
      <c r="A2367" s="60" t="s">
        <v>17</v>
      </c>
      <c r="B2367" s="63"/>
      <c r="C2367" s="63"/>
      <c r="D2367" s="63"/>
      <c r="E2367" s="63"/>
      <c r="F2367" s="63"/>
      <c r="G2367" s="63"/>
      <c r="H2367" s="63"/>
      <c r="I2367" s="63"/>
      <c r="J2367" s="63"/>
      <c r="K2367" s="63"/>
      <c r="L2367" s="63">
        <f t="shared" ref="L2367:T2367" si="1179">(L2364-B2364)/B2364</f>
        <v>0.59433962264150941</v>
      </c>
      <c r="M2367" s="63">
        <f t="shared" si="1179"/>
        <v>0.4329004329004329</v>
      </c>
      <c r="N2367" s="63">
        <f t="shared" si="1179"/>
        <v>0.31325301204819278</v>
      </c>
      <c r="O2367" s="63">
        <f t="shared" si="1179"/>
        <v>0.24770642201834864</v>
      </c>
      <c r="P2367" s="63">
        <f t="shared" si="1179"/>
        <v>0.14160839160839161</v>
      </c>
      <c r="Q2367" s="63">
        <f t="shared" si="1179"/>
        <v>5.8631921824104233E-2</v>
      </c>
      <c r="R2367" s="63">
        <f t="shared" si="1179"/>
        <v>-2.6856240126382307E-2</v>
      </c>
      <c r="S2367" s="63">
        <f t="shared" si="1179"/>
        <v>-3.924646781789639E-2</v>
      </c>
      <c r="T2367" s="63">
        <f t="shared" si="1179"/>
        <v>-5.4652880354505169E-2</v>
      </c>
    </row>
    <row r="2368" spans="1:20" ht="35" thickBot="1" x14ac:dyDescent="0.25">
      <c r="A2368" s="60" t="s">
        <v>18</v>
      </c>
      <c r="B2368" s="166">
        <v>7449</v>
      </c>
      <c r="C2368" s="166">
        <v>7432</v>
      </c>
      <c r="D2368" s="166">
        <v>7261</v>
      </c>
      <c r="E2368" s="166">
        <v>7138</v>
      </c>
      <c r="F2368" s="166">
        <v>6979</v>
      </c>
      <c r="G2368" s="92">
        <v>6780</v>
      </c>
      <c r="H2368" s="92">
        <v>6564</v>
      </c>
      <c r="I2368" s="92">
        <v>6354</v>
      </c>
      <c r="J2368" s="92">
        <v>6230</v>
      </c>
      <c r="K2368" s="92">
        <v>6017</v>
      </c>
      <c r="L2368" s="92">
        <v>5864</v>
      </c>
      <c r="M2368" s="92">
        <v>5757</v>
      </c>
      <c r="N2368" s="92">
        <v>5743</v>
      </c>
      <c r="O2368" s="92">
        <v>5808</v>
      </c>
      <c r="P2368" s="92">
        <v>5807</v>
      </c>
      <c r="Q2368" s="92">
        <v>5853</v>
      </c>
      <c r="R2368" s="92">
        <v>5765</v>
      </c>
      <c r="S2368" s="92">
        <v>5658</v>
      </c>
      <c r="T2368" s="92">
        <v>5599</v>
      </c>
    </row>
    <row r="2369" spans="1:21" ht="52" thickBot="1" x14ac:dyDescent="0.25">
      <c r="A2369" s="60" t="s">
        <v>19</v>
      </c>
      <c r="B2369" s="63"/>
      <c r="C2369" s="63">
        <f t="shared" ref="C2369:T2369" si="1180">(C2368-B2368)/B2368</f>
        <v>-2.2821855282588268E-3</v>
      </c>
      <c r="D2369" s="63">
        <f t="shared" si="1180"/>
        <v>-2.3008611410118406E-2</v>
      </c>
      <c r="E2369" s="63">
        <f t="shared" si="1180"/>
        <v>-1.6939815452417021E-2</v>
      </c>
      <c r="F2369" s="63">
        <f t="shared" si="1180"/>
        <v>-2.2275147100028019E-2</v>
      </c>
      <c r="G2369" s="63">
        <f t="shared" si="1180"/>
        <v>-2.8514113769881073E-2</v>
      </c>
      <c r="H2369" s="63">
        <f t="shared" si="1180"/>
        <v>-3.1858407079646017E-2</v>
      </c>
      <c r="I2369" s="63">
        <f t="shared" si="1180"/>
        <v>-3.1992687385740404E-2</v>
      </c>
      <c r="J2369" s="63">
        <f t="shared" si="1180"/>
        <v>-1.9515265974189486E-2</v>
      </c>
      <c r="K2369" s="63">
        <f t="shared" si="1180"/>
        <v>-3.4189406099518461E-2</v>
      </c>
      <c r="L2369" s="63">
        <f t="shared" si="1180"/>
        <v>-2.54279541299651E-2</v>
      </c>
      <c r="M2369" s="63">
        <f t="shared" si="1180"/>
        <v>-1.824693042291951E-2</v>
      </c>
      <c r="N2369" s="63">
        <f t="shared" si="1180"/>
        <v>-2.4318221295813792E-3</v>
      </c>
      <c r="O2369" s="63">
        <f t="shared" si="1180"/>
        <v>1.1318126414765801E-2</v>
      </c>
      <c r="P2369" s="63">
        <f t="shared" si="1180"/>
        <v>-1.7217630853994491E-4</v>
      </c>
      <c r="Q2369" s="63">
        <f t="shared" si="1180"/>
        <v>7.9214740830032722E-3</v>
      </c>
      <c r="R2369" s="63">
        <f t="shared" si="1180"/>
        <v>-1.5035024773620365E-2</v>
      </c>
      <c r="S2369" s="63">
        <f t="shared" si="1180"/>
        <v>-1.8560277536860365E-2</v>
      </c>
      <c r="T2369" s="63">
        <f t="shared" si="1180"/>
        <v>-1.0427712972781902E-2</v>
      </c>
    </row>
    <row r="2370" spans="1:21" ht="52" thickBot="1" x14ac:dyDescent="0.25">
      <c r="A2370" s="60" t="s">
        <v>20</v>
      </c>
      <c r="B2370" s="63"/>
      <c r="C2370" s="63"/>
      <c r="D2370" s="63"/>
      <c r="E2370" s="63"/>
      <c r="F2370" s="63"/>
      <c r="G2370" s="63">
        <f t="shared" ref="G2370:T2370" si="1181">(G2368-B2368)/B2368</f>
        <v>-8.9810712847362056E-2</v>
      </c>
      <c r="H2370" s="63">
        <f t="shared" si="1181"/>
        <v>-0.11679224973089343</v>
      </c>
      <c r="I2370" s="63">
        <f t="shared" si="1181"/>
        <v>-0.12491392370196942</v>
      </c>
      <c r="J2370" s="63">
        <f t="shared" si="1181"/>
        <v>-0.12720650042028581</v>
      </c>
      <c r="K2370" s="63">
        <f t="shared" si="1181"/>
        <v>-0.13784209772173664</v>
      </c>
      <c r="L2370" s="63">
        <f t="shared" si="1181"/>
        <v>-0.13510324483775812</v>
      </c>
      <c r="M2370" s="63">
        <f t="shared" si="1181"/>
        <v>-0.12294332723948811</v>
      </c>
      <c r="N2370" s="63">
        <f t="shared" si="1181"/>
        <v>-9.6159899276046581E-2</v>
      </c>
      <c r="O2370" s="63">
        <f t="shared" si="1181"/>
        <v>-6.773675762439807E-2</v>
      </c>
      <c r="P2370" s="63">
        <f t="shared" si="1181"/>
        <v>-3.4901113511716805E-2</v>
      </c>
      <c r="Q2370" s="63">
        <f t="shared" si="1181"/>
        <v>-1.8758526603001365E-3</v>
      </c>
      <c r="R2370" s="63">
        <f t="shared" si="1181"/>
        <v>1.3896126454750739E-3</v>
      </c>
      <c r="S2370" s="63">
        <f t="shared" si="1181"/>
        <v>-1.4800626850078356E-2</v>
      </c>
      <c r="T2370" s="63">
        <f t="shared" si="1181"/>
        <v>-3.5984848484848488E-2</v>
      </c>
    </row>
    <row r="2371" spans="1:21" ht="52" thickBot="1" x14ac:dyDescent="0.25">
      <c r="A2371" s="60" t="s">
        <v>21</v>
      </c>
      <c r="B2371" s="63"/>
      <c r="C2371" s="63"/>
      <c r="D2371" s="63"/>
      <c r="E2371" s="63"/>
      <c r="F2371" s="63"/>
      <c r="G2371" s="63"/>
      <c r="H2371" s="63"/>
      <c r="I2371" s="63"/>
      <c r="J2371" s="63"/>
      <c r="K2371" s="63"/>
      <c r="L2371" s="63">
        <f t="shared" ref="L2371:T2371" si="1182">(L2368-B2368)/B2368</f>
        <v>-0.21278023895824943</v>
      </c>
      <c r="M2371" s="63">
        <f t="shared" si="1182"/>
        <v>-0.2253767491926803</v>
      </c>
      <c r="N2371" s="63">
        <f t="shared" si="1182"/>
        <v>-0.20906211265665886</v>
      </c>
      <c r="O2371" s="63">
        <f t="shared" si="1182"/>
        <v>-0.18632670215746708</v>
      </c>
      <c r="P2371" s="63">
        <f t="shared" si="1182"/>
        <v>-0.16793236853417395</v>
      </c>
      <c r="Q2371" s="63">
        <f t="shared" si="1182"/>
        <v>-0.13672566371681416</v>
      </c>
      <c r="R2371" s="63">
        <f t="shared" si="1182"/>
        <v>-0.12172455819622181</v>
      </c>
      <c r="S2371" s="63">
        <f t="shared" si="1182"/>
        <v>-0.10953729933899906</v>
      </c>
      <c r="T2371" s="63">
        <f t="shared" si="1182"/>
        <v>-0.10128410914927768</v>
      </c>
    </row>
    <row r="2372" spans="1:21" ht="18" thickBot="1" x14ac:dyDescent="0.25">
      <c r="A2372" s="60" t="s">
        <v>22</v>
      </c>
      <c r="B2372" s="63">
        <f>B2364/B2368</f>
        <v>5.6920391998926033E-2</v>
      </c>
      <c r="C2372" s="63">
        <f>C2364/C2368</f>
        <v>6.2163616792249729E-2</v>
      </c>
      <c r="D2372" s="63">
        <f>D2364/D2368</f>
        <v>6.8585594270761607E-2</v>
      </c>
      <c r="E2372" s="63">
        <f>E2364/E2368</f>
        <v>7.6351919305127483E-2</v>
      </c>
      <c r="F2372" s="63">
        <f>F2364/F2368</f>
        <v>8.1960166212924485E-2</v>
      </c>
      <c r="G2372" s="63">
        <f t="shared" ref="G2372:L2372" si="1183">G2364/G2368</f>
        <v>9.0560471976401186E-2</v>
      </c>
      <c r="H2372" s="63">
        <f t="shared" si="1183"/>
        <v>9.6435100548446076E-2</v>
      </c>
      <c r="I2372" s="63">
        <f t="shared" si="1183"/>
        <v>0.10025180988353793</v>
      </c>
      <c r="J2372" s="63">
        <f t="shared" si="1183"/>
        <v>0.10866773675762439</v>
      </c>
      <c r="K2372" s="63">
        <f t="shared" si="1183"/>
        <v>0.11068638856573043</v>
      </c>
      <c r="L2372" s="63">
        <f t="shared" si="1183"/>
        <v>0.11527967257844475</v>
      </c>
      <c r="M2372" s="63">
        <f t="shared" ref="M2372:N2372" si="1184">M2364/M2368</f>
        <v>0.11499044641306236</v>
      </c>
      <c r="N2372" s="63">
        <f t="shared" si="1184"/>
        <v>0.11387776423472053</v>
      </c>
      <c r="O2372" s="63">
        <f t="shared" ref="O2372:P2372" si="1185">O2364/O2368</f>
        <v>0.11707988980716254</v>
      </c>
      <c r="P2372" s="63">
        <f t="shared" si="1185"/>
        <v>0.11245049078698123</v>
      </c>
      <c r="Q2372" s="63">
        <f t="shared" ref="Q2372:R2372" si="1186">Q2364/Q2368</f>
        <v>0.11105416025969589</v>
      </c>
      <c r="R2372" s="63">
        <f t="shared" si="1186"/>
        <v>0.10685169124024284</v>
      </c>
      <c r="S2372" s="63">
        <f t="shared" ref="S2372:T2372" si="1187">S2364/S2368</f>
        <v>0.10816542948038176</v>
      </c>
      <c r="T2372" s="63">
        <f t="shared" si="1187"/>
        <v>0.11430612609394535</v>
      </c>
    </row>
    <row r="2373" spans="1:21" ht="52" thickBot="1" x14ac:dyDescent="0.25">
      <c r="A2373" s="60" t="s">
        <v>23</v>
      </c>
      <c r="B2373" s="63"/>
      <c r="C2373" s="63">
        <f t="shared" ref="C2373:K2373" si="1188">(C2372-B2372)</f>
        <v>5.2432247933236961E-3</v>
      </c>
      <c r="D2373" s="63">
        <f t="shared" si="1188"/>
        <v>6.4219774785118783E-3</v>
      </c>
      <c r="E2373" s="63">
        <f t="shared" si="1188"/>
        <v>7.7663250343658757E-3</v>
      </c>
      <c r="F2373" s="63">
        <f t="shared" si="1188"/>
        <v>5.6082469077970015E-3</v>
      </c>
      <c r="G2373" s="63">
        <f t="shared" si="1188"/>
        <v>8.6003057634767011E-3</v>
      </c>
      <c r="H2373" s="63">
        <f t="shared" si="1188"/>
        <v>5.8746285720448904E-3</v>
      </c>
      <c r="I2373" s="63">
        <f t="shared" si="1188"/>
        <v>3.8167093350918585E-3</v>
      </c>
      <c r="J2373" s="63">
        <f t="shared" si="1188"/>
        <v>8.4159268740864601E-3</v>
      </c>
      <c r="K2373" s="63">
        <f t="shared" si="1188"/>
        <v>2.0186518081060367E-3</v>
      </c>
      <c r="L2373" s="63">
        <f t="shared" ref="L2373:T2373" si="1189">(L2372-K2372)</f>
        <v>4.5932840127143187E-3</v>
      </c>
      <c r="M2373" s="63">
        <f t="shared" si="1189"/>
        <v>-2.8922616538239188E-4</v>
      </c>
      <c r="N2373" s="63">
        <f t="shared" si="1189"/>
        <v>-1.1126821783418311E-3</v>
      </c>
      <c r="O2373" s="63">
        <f t="shared" si="1189"/>
        <v>3.2021255724420106E-3</v>
      </c>
      <c r="P2373" s="63">
        <f t="shared" si="1189"/>
        <v>-4.6293990201813073E-3</v>
      </c>
      <c r="Q2373" s="63">
        <f t="shared" si="1189"/>
        <v>-1.3963305272853416E-3</v>
      </c>
      <c r="R2373" s="63">
        <f t="shared" si="1189"/>
        <v>-4.2024690194530506E-3</v>
      </c>
      <c r="S2373" s="63">
        <f t="shared" si="1189"/>
        <v>1.3137382401389175E-3</v>
      </c>
      <c r="T2373" s="63">
        <f t="shared" si="1189"/>
        <v>6.1406966135635899E-3</v>
      </c>
    </row>
    <row r="2374" spans="1:21" ht="52" thickBot="1" x14ac:dyDescent="0.25">
      <c r="A2374" s="60" t="s">
        <v>24</v>
      </c>
      <c r="B2374" s="63"/>
      <c r="C2374" s="63"/>
      <c r="D2374" s="63"/>
      <c r="E2374" s="63"/>
      <c r="F2374" s="63"/>
      <c r="G2374" s="63">
        <f>G2372-B2372</f>
        <v>3.3640079977475153E-2</v>
      </c>
      <c r="H2374" s="63">
        <f t="shared" ref="H2374:K2374" si="1190">H2372-C2372</f>
        <v>3.4271483756196347E-2</v>
      </c>
      <c r="I2374" s="63">
        <f t="shared" si="1190"/>
        <v>3.1666215612776327E-2</v>
      </c>
      <c r="J2374" s="63">
        <f t="shared" si="1190"/>
        <v>3.2315817452496912E-2</v>
      </c>
      <c r="K2374" s="63">
        <f t="shared" si="1190"/>
        <v>2.8726222352805947E-2</v>
      </c>
      <c r="L2374" s="63">
        <f t="shared" ref="L2374:T2374" si="1191">L2372-G2372</f>
        <v>2.4719200602043565E-2</v>
      </c>
      <c r="M2374" s="63">
        <f t="shared" si="1191"/>
        <v>1.8555345864616282E-2</v>
      </c>
      <c r="N2374" s="63">
        <f t="shared" si="1191"/>
        <v>1.3625954351182593E-2</v>
      </c>
      <c r="O2374" s="63">
        <f t="shared" si="1191"/>
        <v>8.412153049538143E-3</v>
      </c>
      <c r="P2374" s="63">
        <f t="shared" si="1191"/>
        <v>1.764102221250799E-3</v>
      </c>
      <c r="Q2374" s="63">
        <f t="shared" si="1191"/>
        <v>-4.2255123187488614E-3</v>
      </c>
      <c r="R2374" s="63">
        <f t="shared" si="1191"/>
        <v>-8.1387551728195201E-3</v>
      </c>
      <c r="S2374" s="63">
        <f t="shared" si="1191"/>
        <v>-5.7123347543387715E-3</v>
      </c>
      <c r="T2374" s="63">
        <f t="shared" si="1191"/>
        <v>-2.7737637132171922E-3</v>
      </c>
    </row>
    <row r="2375" spans="1:21" ht="52" thickBot="1" x14ac:dyDescent="0.25">
      <c r="A2375" s="60" t="s">
        <v>25</v>
      </c>
      <c r="B2375" s="63"/>
      <c r="C2375" s="63"/>
      <c r="D2375" s="63"/>
      <c r="E2375" s="63"/>
      <c r="F2375" s="63"/>
      <c r="G2375" s="63"/>
      <c r="H2375" s="63"/>
      <c r="I2375" s="63"/>
      <c r="J2375" s="63"/>
      <c r="K2375" s="63"/>
      <c r="L2375" s="63">
        <f t="shared" ref="L2375:T2375" si="1192">L2372-B2372</f>
        <v>5.8359280579518717E-2</v>
      </c>
      <c r="M2375" s="63">
        <f t="shared" si="1192"/>
        <v>5.2826829620812629E-2</v>
      </c>
      <c r="N2375" s="63">
        <f t="shared" si="1192"/>
        <v>4.529216996395892E-2</v>
      </c>
      <c r="O2375" s="63">
        <f t="shared" si="1192"/>
        <v>4.0727970502035055E-2</v>
      </c>
      <c r="P2375" s="63">
        <f t="shared" si="1192"/>
        <v>3.0490324574056746E-2</v>
      </c>
      <c r="Q2375" s="63">
        <f t="shared" si="1192"/>
        <v>2.0493688283294703E-2</v>
      </c>
      <c r="R2375" s="63">
        <f t="shared" si="1192"/>
        <v>1.0416590691796762E-2</v>
      </c>
      <c r="S2375" s="63">
        <f t="shared" si="1192"/>
        <v>7.9136195968438211E-3</v>
      </c>
      <c r="T2375" s="63">
        <f t="shared" si="1192"/>
        <v>5.6383893363209509E-3</v>
      </c>
    </row>
    <row r="2376" spans="1:21" ht="16" x14ac:dyDescent="0.2">
      <c r="A2376" s="4"/>
      <c r="B2376" s="6"/>
      <c r="C2376" s="6"/>
      <c r="D2376" s="6"/>
      <c r="E2376" s="6"/>
      <c r="F2376" s="6"/>
      <c r="G2376" s="5"/>
      <c r="H2376" s="5"/>
      <c r="I2376" s="5"/>
      <c r="J2376" s="5"/>
      <c r="K2376" s="5"/>
      <c r="L2376" s="5"/>
    </row>
    <row r="2377" spans="1:21" ht="16" x14ac:dyDescent="0.2">
      <c r="A2377" s="7" t="s">
        <v>190</v>
      </c>
      <c r="B2377" s="7"/>
      <c r="C2377" s="7"/>
      <c r="D2377" s="7"/>
      <c r="E2377" s="7"/>
      <c r="F2377" s="7"/>
      <c r="G2377" s="8"/>
      <c r="H2377" s="8"/>
      <c r="I2377" s="8"/>
      <c r="J2377" s="8"/>
      <c r="K2377" s="8"/>
      <c r="L2377" s="8"/>
      <c r="M2377" s="9"/>
    </row>
    <row r="2378" spans="1:21" ht="17" thickBot="1" x14ac:dyDescent="0.25">
      <c r="A2378" s="10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9"/>
    </row>
    <row r="2379" spans="1:21" ht="35" thickBot="1" x14ac:dyDescent="0.25">
      <c r="A2379" s="80" t="s">
        <v>44</v>
      </c>
      <c r="B2379" s="80" t="s">
        <v>0</v>
      </c>
      <c r="C2379" s="80" t="s">
        <v>1</v>
      </c>
      <c r="D2379" s="80" t="s">
        <v>2</v>
      </c>
      <c r="E2379" s="80" t="s">
        <v>3</v>
      </c>
      <c r="F2379" s="80" t="s">
        <v>4</v>
      </c>
      <c r="G2379" s="80" t="s">
        <v>5</v>
      </c>
      <c r="H2379" s="80" t="s">
        <v>6</v>
      </c>
      <c r="I2379" s="80" t="s">
        <v>7</v>
      </c>
      <c r="J2379" s="80" t="s">
        <v>8</v>
      </c>
      <c r="K2379" s="80" t="s">
        <v>9</v>
      </c>
      <c r="L2379" s="80" t="s">
        <v>10</v>
      </c>
      <c r="M2379" s="80" t="s">
        <v>66</v>
      </c>
      <c r="N2379" s="80" t="s">
        <v>75</v>
      </c>
      <c r="O2379" s="80" t="s">
        <v>76</v>
      </c>
      <c r="P2379" s="80" t="s">
        <v>77</v>
      </c>
      <c r="Q2379" s="80" t="s">
        <v>78</v>
      </c>
      <c r="R2379" s="80" t="s">
        <v>79</v>
      </c>
      <c r="S2379" s="80" t="s">
        <v>81</v>
      </c>
      <c r="T2379" s="80" t="s">
        <v>87</v>
      </c>
      <c r="U2379" s="80" t="s">
        <v>52</v>
      </c>
    </row>
    <row r="2380" spans="1:21" ht="18" thickBot="1" x14ac:dyDescent="0.25">
      <c r="A2380" s="98" t="s">
        <v>28</v>
      </c>
      <c r="B2380" s="72"/>
      <c r="C2380" s="72"/>
      <c r="D2380" s="72"/>
      <c r="E2380" s="72"/>
      <c r="F2380" s="72"/>
      <c r="G2380" s="72"/>
      <c r="H2380" s="72"/>
      <c r="I2380" s="72"/>
      <c r="J2380" s="72"/>
      <c r="K2380" s="72"/>
      <c r="L2380" s="72"/>
      <c r="M2380" s="72"/>
      <c r="N2380" s="72"/>
      <c r="O2380" s="72"/>
      <c r="P2380" s="72"/>
      <c r="Q2380" s="72"/>
      <c r="R2380" s="72"/>
      <c r="S2380" s="72"/>
      <c r="T2380" s="76"/>
      <c r="U2380" s="72"/>
    </row>
    <row r="2381" spans="1:21" ht="18" thickBot="1" x14ac:dyDescent="0.25">
      <c r="A2381" s="81">
        <v>1</v>
      </c>
      <c r="B2381" s="85" t="s">
        <v>53</v>
      </c>
      <c r="C2381" s="95"/>
      <c r="D2381" s="95"/>
      <c r="E2381" s="95"/>
      <c r="F2381" s="95"/>
      <c r="G2381" s="100"/>
      <c r="H2381" s="76"/>
      <c r="I2381" s="76"/>
      <c r="J2381" s="76"/>
      <c r="K2381" s="76"/>
      <c r="L2381" s="76"/>
      <c r="M2381" s="76"/>
      <c r="N2381" s="76"/>
      <c r="O2381" s="76"/>
      <c r="P2381" s="76"/>
      <c r="Q2381" s="76"/>
      <c r="R2381" s="76"/>
      <c r="S2381" s="76"/>
      <c r="T2381" s="76"/>
      <c r="U2381" s="76"/>
    </row>
    <row r="2382" spans="1:21" ht="18" thickBot="1" x14ac:dyDescent="0.25">
      <c r="A2382" s="81">
        <v>2</v>
      </c>
      <c r="B2382" s="85" t="s">
        <v>53</v>
      </c>
      <c r="C2382" s="95"/>
      <c r="D2382" s="95"/>
      <c r="E2382" s="95"/>
      <c r="F2382" s="95"/>
      <c r="G2382" s="100"/>
      <c r="H2382" s="76"/>
      <c r="I2382" s="76"/>
      <c r="J2382" s="76"/>
      <c r="K2382" s="76"/>
      <c r="L2382" s="76"/>
      <c r="M2382" s="76"/>
      <c r="N2382" s="76"/>
      <c r="O2382" s="76"/>
      <c r="P2382" s="76"/>
      <c r="Q2382" s="76"/>
      <c r="R2382" s="76"/>
      <c r="S2382" s="76"/>
      <c r="T2382" s="76"/>
      <c r="U2382" s="76"/>
    </row>
    <row r="2383" spans="1:21" ht="18" thickBot="1" x14ac:dyDescent="0.25">
      <c r="A2383" s="81">
        <v>3</v>
      </c>
      <c r="B2383" s="85" t="s">
        <v>53</v>
      </c>
      <c r="C2383" s="95"/>
      <c r="D2383" s="95"/>
      <c r="E2383" s="95"/>
      <c r="F2383" s="99"/>
      <c r="G2383" s="99"/>
      <c r="H2383" s="72"/>
      <c r="I2383" s="72"/>
      <c r="J2383" s="72"/>
      <c r="K2383" s="72"/>
      <c r="L2383" s="72"/>
      <c r="M2383" s="72"/>
      <c r="N2383" s="72"/>
      <c r="O2383" s="72"/>
      <c r="P2383" s="72"/>
      <c r="Q2383" s="72"/>
      <c r="R2383" s="72"/>
      <c r="S2383" s="72"/>
      <c r="T2383" s="76"/>
      <c r="U2383" s="72"/>
    </row>
    <row r="2384" spans="1:21" ht="18" thickBot="1" x14ac:dyDescent="0.25">
      <c r="A2384" s="81">
        <v>4</v>
      </c>
      <c r="B2384" s="85" t="s">
        <v>53</v>
      </c>
      <c r="C2384" s="95"/>
      <c r="D2384" s="95"/>
      <c r="E2384" s="95"/>
      <c r="F2384" s="99"/>
      <c r="G2384" s="99"/>
      <c r="H2384" s="72"/>
      <c r="I2384" s="72"/>
      <c r="J2384" s="72"/>
      <c r="K2384" s="72"/>
      <c r="L2384" s="72"/>
      <c r="M2384" s="72"/>
      <c r="N2384" s="72"/>
      <c r="O2384" s="72"/>
      <c r="P2384" s="72"/>
      <c r="Q2384" s="72"/>
      <c r="R2384" s="72"/>
      <c r="S2384" s="72"/>
      <c r="T2384" s="76"/>
      <c r="U2384" s="72"/>
    </row>
    <row r="2385" spans="1:21" ht="18" thickBot="1" x14ac:dyDescent="0.25">
      <c r="A2385" s="81">
        <v>5</v>
      </c>
      <c r="B2385" s="85" t="s">
        <v>53</v>
      </c>
      <c r="C2385" s="99"/>
      <c r="D2385" s="99"/>
      <c r="E2385" s="99"/>
      <c r="F2385" s="99"/>
      <c r="G2385" s="99"/>
      <c r="H2385" s="72"/>
      <c r="I2385" s="72"/>
      <c r="J2385" s="72"/>
      <c r="K2385" s="72"/>
      <c r="L2385" s="72"/>
      <c r="M2385" s="72"/>
      <c r="N2385" s="72"/>
      <c r="O2385" s="72"/>
      <c r="P2385" s="72"/>
      <c r="Q2385" s="72"/>
      <c r="R2385" s="72"/>
      <c r="S2385" s="72"/>
      <c r="T2385" s="76"/>
      <c r="U2385" s="72"/>
    </row>
    <row r="2386" spans="1:21" ht="18" thickBot="1" x14ac:dyDescent="0.25">
      <c r="A2386" s="81">
        <v>6</v>
      </c>
      <c r="B2386" s="85" t="s">
        <v>53</v>
      </c>
      <c r="C2386" s="99">
        <f t="shared" ref="C2386:T2392" si="1193">B2355-C2356</f>
        <v>-93</v>
      </c>
      <c r="D2386" s="99">
        <f t="shared" si="1193"/>
        <v>-113</v>
      </c>
      <c r="E2386" s="99">
        <f t="shared" si="1193"/>
        <v>-108</v>
      </c>
      <c r="F2386" s="99">
        <f t="shared" si="1193"/>
        <v>-120</v>
      </c>
      <c r="G2386" s="99">
        <f t="shared" si="1193"/>
        <v>-120</v>
      </c>
      <c r="H2386" s="72">
        <f t="shared" si="1193"/>
        <v>-115</v>
      </c>
      <c r="I2386" s="72">
        <f t="shared" si="1193"/>
        <v>-120</v>
      </c>
      <c r="J2386" s="72">
        <f t="shared" si="1193"/>
        <v>-150</v>
      </c>
      <c r="K2386" s="72">
        <f t="shared" si="1193"/>
        <v>-142</v>
      </c>
      <c r="L2386" s="72">
        <f t="shared" si="1193"/>
        <v>-122</v>
      </c>
      <c r="M2386" s="72">
        <f t="shared" si="1193"/>
        <v>-119</v>
      </c>
      <c r="N2386" s="72">
        <f t="shared" si="1193"/>
        <v>-108</v>
      </c>
      <c r="O2386" s="72">
        <f t="shared" si="1193"/>
        <v>-120</v>
      </c>
      <c r="P2386" s="72">
        <f t="shared" si="1193"/>
        <v>-120</v>
      </c>
      <c r="Q2386" s="72">
        <f t="shared" si="1193"/>
        <v>-112</v>
      </c>
      <c r="R2386" s="72">
        <f>Q2355-R2356</f>
        <v>-120</v>
      </c>
      <c r="S2386" s="72">
        <f>R2355-S2356</f>
        <v>-110</v>
      </c>
      <c r="T2386" s="76">
        <f>S2355-T2356</f>
        <v>-98</v>
      </c>
      <c r="U2386" s="72">
        <f t="shared" ref="U2386:U2392" si="1194">_xlfn.AGGREGATE(1,6,C2386:S2386)</f>
        <v>-118.35294117647059</v>
      </c>
    </row>
    <row r="2387" spans="1:21" ht="18" thickBot="1" x14ac:dyDescent="0.25">
      <c r="A2387" s="81">
        <v>7</v>
      </c>
      <c r="B2387" s="85" t="s">
        <v>53</v>
      </c>
      <c r="C2387" s="99">
        <f t="shared" si="1193"/>
        <v>9</v>
      </c>
      <c r="D2387" s="99">
        <f t="shared" si="1193"/>
        <v>7</v>
      </c>
      <c r="E2387" s="99">
        <f t="shared" si="1193"/>
        <v>-2</v>
      </c>
      <c r="F2387" s="99">
        <f t="shared" si="1193"/>
        <v>9</v>
      </c>
      <c r="G2387" s="99">
        <f t="shared" si="1193"/>
        <v>1</v>
      </c>
      <c r="H2387" s="72">
        <f t="shared" si="1193"/>
        <v>6</v>
      </c>
      <c r="I2387" s="72">
        <f t="shared" si="1193"/>
        <v>5</v>
      </c>
      <c r="J2387" s="72">
        <f t="shared" si="1193"/>
        <v>5</v>
      </c>
      <c r="K2387" s="72">
        <f t="shared" si="1193"/>
        <v>22</v>
      </c>
      <c r="L2387" s="72">
        <f t="shared" si="1193"/>
        <v>8</v>
      </c>
      <c r="M2387" s="72">
        <f t="shared" si="1193"/>
        <v>10</v>
      </c>
      <c r="N2387" s="72">
        <f t="shared" si="1193"/>
        <v>5</v>
      </c>
      <c r="O2387" s="72">
        <f t="shared" si="1193"/>
        <v>0</v>
      </c>
      <c r="P2387" s="72">
        <f t="shared" si="1193"/>
        <v>1</v>
      </c>
      <c r="Q2387" s="72">
        <f t="shared" si="1193"/>
        <v>7</v>
      </c>
      <c r="R2387" s="72">
        <f t="shared" si="1193"/>
        <v>9</v>
      </c>
      <c r="S2387" s="72">
        <f t="shared" si="1193"/>
        <v>8</v>
      </c>
      <c r="T2387" s="76">
        <f t="shared" si="1193"/>
        <v>1</v>
      </c>
      <c r="U2387" s="72">
        <f t="shared" si="1194"/>
        <v>6.4705882352941178</v>
      </c>
    </row>
    <row r="2388" spans="1:21" ht="18" thickBot="1" x14ac:dyDescent="0.25">
      <c r="A2388" s="81">
        <v>8</v>
      </c>
      <c r="B2388" s="85" t="s">
        <v>53</v>
      </c>
      <c r="C2388" s="99">
        <f t="shared" si="1193"/>
        <v>2</v>
      </c>
      <c r="D2388" s="99">
        <f t="shared" si="1193"/>
        <v>3</v>
      </c>
      <c r="E2388" s="99">
        <f t="shared" si="1193"/>
        <v>2</v>
      </c>
      <c r="F2388" s="99">
        <f t="shared" si="1193"/>
        <v>10</v>
      </c>
      <c r="G2388" s="99">
        <f t="shared" si="1193"/>
        <v>9</v>
      </c>
      <c r="H2388" s="72">
        <f t="shared" si="1193"/>
        <v>1</v>
      </c>
      <c r="I2388" s="72">
        <f t="shared" si="1193"/>
        <v>9</v>
      </c>
      <c r="J2388" s="72">
        <f t="shared" si="1193"/>
        <v>4</v>
      </c>
      <c r="K2388" s="72">
        <f t="shared" si="1193"/>
        <v>1</v>
      </c>
      <c r="L2388" s="72">
        <f t="shared" si="1193"/>
        <v>7</v>
      </c>
      <c r="M2388" s="72">
        <f t="shared" si="1193"/>
        <v>7</v>
      </c>
      <c r="N2388" s="72">
        <f t="shared" si="1193"/>
        <v>2</v>
      </c>
      <c r="O2388" s="72">
        <f t="shared" si="1193"/>
        <v>6</v>
      </c>
      <c r="P2388" s="72">
        <f t="shared" si="1193"/>
        <v>10</v>
      </c>
      <c r="Q2388" s="72">
        <f t="shared" si="1193"/>
        <v>11</v>
      </c>
      <c r="R2388" s="72">
        <f t="shared" si="1193"/>
        <v>10</v>
      </c>
      <c r="S2388" s="72">
        <f t="shared" si="1193"/>
        <v>10</v>
      </c>
      <c r="T2388" s="76">
        <f t="shared" si="1193"/>
        <v>8</v>
      </c>
      <c r="U2388" s="72">
        <f t="shared" si="1194"/>
        <v>6.117647058823529</v>
      </c>
    </row>
    <row r="2389" spans="1:21" ht="18" thickBot="1" x14ac:dyDescent="0.25">
      <c r="A2389" s="81">
        <v>9</v>
      </c>
      <c r="B2389" s="85" t="s">
        <v>53</v>
      </c>
      <c r="C2389" s="99">
        <f t="shared" si="1193"/>
        <v>11</v>
      </c>
      <c r="D2389" s="99">
        <f t="shared" si="1193"/>
        <v>9</v>
      </c>
      <c r="E2389" s="99">
        <f t="shared" si="1193"/>
        <v>10</v>
      </c>
      <c r="F2389" s="99">
        <f t="shared" si="1193"/>
        <v>11</v>
      </c>
      <c r="G2389" s="99">
        <f t="shared" si="1193"/>
        <v>11</v>
      </c>
      <c r="H2389" s="72">
        <f t="shared" si="1193"/>
        <v>11</v>
      </c>
      <c r="I2389" s="72">
        <f t="shared" si="1193"/>
        <v>16</v>
      </c>
      <c r="J2389" s="72">
        <f t="shared" si="1193"/>
        <v>20</v>
      </c>
      <c r="K2389" s="72">
        <f t="shared" si="1193"/>
        <v>31</v>
      </c>
      <c r="L2389" s="72">
        <f t="shared" si="1193"/>
        <v>16</v>
      </c>
      <c r="M2389" s="72">
        <f t="shared" si="1193"/>
        <v>11</v>
      </c>
      <c r="N2389" s="72">
        <f t="shared" si="1193"/>
        <v>27</v>
      </c>
      <c r="O2389" s="72">
        <f t="shared" si="1193"/>
        <v>9</v>
      </c>
      <c r="P2389" s="72">
        <f t="shared" si="1193"/>
        <v>28</v>
      </c>
      <c r="Q2389" s="72">
        <f t="shared" si="1193"/>
        <v>9</v>
      </c>
      <c r="R2389" s="72">
        <f t="shared" si="1193"/>
        <v>29</v>
      </c>
      <c r="S2389" s="72">
        <f t="shared" si="1193"/>
        <v>13</v>
      </c>
      <c r="T2389" s="76">
        <f t="shared" si="1193"/>
        <v>17</v>
      </c>
      <c r="U2389" s="72">
        <f t="shared" si="1194"/>
        <v>16</v>
      </c>
    </row>
    <row r="2390" spans="1:21" ht="18" thickBot="1" x14ac:dyDescent="0.25">
      <c r="A2390" s="81">
        <v>10</v>
      </c>
      <c r="B2390" s="85" t="s">
        <v>53</v>
      </c>
      <c r="C2390" s="99">
        <f t="shared" si="1193"/>
        <v>6</v>
      </c>
      <c r="D2390" s="99">
        <f t="shared" si="1193"/>
        <v>21</v>
      </c>
      <c r="E2390" s="99">
        <f t="shared" si="1193"/>
        <v>5</v>
      </c>
      <c r="F2390" s="99">
        <f t="shared" si="1193"/>
        <v>6</v>
      </c>
      <c r="G2390" s="99">
        <f t="shared" si="1193"/>
        <v>6</v>
      </c>
      <c r="H2390" s="72">
        <f t="shared" si="1193"/>
        <v>11</v>
      </c>
      <c r="I2390" s="72">
        <f t="shared" si="1193"/>
        <v>16</v>
      </c>
      <c r="J2390" s="72">
        <f t="shared" si="1193"/>
        <v>13</v>
      </c>
      <c r="K2390" s="72">
        <f t="shared" si="1193"/>
        <v>13</v>
      </c>
      <c r="L2390" s="72">
        <f t="shared" si="1193"/>
        <v>10</v>
      </c>
      <c r="M2390" s="72">
        <f t="shared" si="1193"/>
        <v>16</v>
      </c>
      <c r="N2390" s="72">
        <f t="shared" si="1193"/>
        <v>23</v>
      </c>
      <c r="O2390" s="72">
        <f t="shared" si="1193"/>
        <v>10</v>
      </c>
      <c r="P2390" s="72">
        <f t="shared" si="1193"/>
        <v>27</v>
      </c>
      <c r="Q2390" s="72">
        <f t="shared" si="1193"/>
        <v>7</v>
      </c>
      <c r="R2390" s="72">
        <f t="shared" si="1193"/>
        <v>8</v>
      </c>
      <c r="S2390" s="72">
        <f t="shared" si="1193"/>
        <v>8</v>
      </c>
      <c r="T2390" s="76">
        <f t="shared" si="1193"/>
        <v>-5</v>
      </c>
      <c r="U2390" s="72">
        <f t="shared" si="1194"/>
        <v>12.117647058823529</v>
      </c>
    </row>
    <row r="2391" spans="1:21" ht="18" thickBot="1" x14ac:dyDescent="0.25">
      <c r="A2391" s="81">
        <v>11</v>
      </c>
      <c r="B2391" s="85" t="s">
        <v>53</v>
      </c>
      <c r="C2391" s="99">
        <f t="shared" si="1193"/>
        <v>2</v>
      </c>
      <c r="D2391" s="99">
        <f t="shared" si="1193"/>
        <v>12</v>
      </c>
      <c r="E2391" s="99">
        <f t="shared" si="1193"/>
        <v>1</v>
      </c>
      <c r="F2391" s="99">
        <f t="shared" si="1193"/>
        <v>5</v>
      </c>
      <c r="G2391" s="99">
        <f t="shared" si="1193"/>
        <v>4</v>
      </c>
      <c r="H2391" s="72">
        <f t="shared" si="1193"/>
        <v>-2</v>
      </c>
      <c r="I2391" s="72">
        <f t="shared" si="1193"/>
        <v>9</v>
      </c>
      <c r="J2391" s="72">
        <f t="shared" si="1193"/>
        <v>3</v>
      </c>
      <c r="K2391" s="72">
        <f t="shared" si="1193"/>
        <v>8</v>
      </c>
      <c r="L2391" s="72">
        <f t="shared" si="1193"/>
        <v>13</v>
      </c>
      <c r="M2391" s="72">
        <f t="shared" si="1193"/>
        <v>7</v>
      </c>
      <c r="N2391" s="72">
        <f t="shared" si="1193"/>
        <v>6</v>
      </c>
      <c r="O2391" s="72">
        <f t="shared" si="1193"/>
        <v>7</v>
      </c>
      <c r="P2391" s="72">
        <f t="shared" si="1193"/>
        <v>3</v>
      </c>
      <c r="Q2391" s="72">
        <f t="shared" si="1193"/>
        <v>2</v>
      </c>
      <c r="R2391" s="72">
        <f t="shared" si="1193"/>
        <v>6</v>
      </c>
      <c r="S2391" s="72">
        <f t="shared" si="1193"/>
        <v>7</v>
      </c>
      <c r="T2391" s="76">
        <f t="shared" si="1193"/>
        <v>-19</v>
      </c>
      <c r="U2391" s="72">
        <f t="shared" si="1194"/>
        <v>5.4705882352941178</v>
      </c>
    </row>
    <row r="2392" spans="1:21" ht="18" thickBot="1" x14ac:dyDescent="0.25">
      <c r="A2392" s="81">
        <v>12</v>
      </c>
      <c r="B2392" s="85" t="s">
        <v>53</v>
      </c>
      <c r="C2392" s="99">
        <f t="shared" si="1193"/>
        <v>4</v>
      </c>
      <c r="D2392" s="99">
        <f t="shared" si="1193"/>
        <v>1</v>
      </c>
      <c r="E2392" s="99">
        <f t="shared" si="1193"/>
        <v>3</v>
      </c>
      <c r="F2392" s="99">
        <f t="shared" si="1193"/>
        <v>3</v>
      </c>
      <c r="G2392" s="99">
        <f t="shared" si="1193"/>
        <v>0</v>
      </c>
      <c r="H2392" s="72">
        <f t="shared" si="1193"/>
        <v>0</v>
      </c>
      <c r="I2392" s="72">
        <f t="shared" si="1193"/>
        <v>6</v>
      </c>
      <c r="J2392" s="72">
        <f t="shared" si="1193"/>
        <v>2</v>
      </c>
      <c r="K2392" s="72">
        <f t="shared" si="1193"/>
        <v>6</v>
      </c>
      <c r="L2392" s="72">
        <f t="shared" si="1193"/>
        <v>4</v>
      </c>
      <c r="M2392" s="72">
        <f t="shared" si="1193"/>
        <v>5</v>
      </c>
      <c r="N2392" s="72">
        <f t="shared" si="1193"/>
        <v>-1</v>
      </c>
      <c r="O2392" s="72">
        <f t="shared" si="1193"/>
        <v>3</v>
      </c>
      <c r="P2392" s="72">
        <f t="shared" si="1193"/>
        <v>5</v>
      </c>
      <c r="Q2392" s="72">
        <f t="shared" si="1193"/>
        <v>4</v>
      </c>
      <c r="R2392" s="72">
        <f t="shared" si="1193"/>
        <v>9</v>
      </c>
      <c r="S2392" s="72">
        <f t="shared" si="1193"/>
        <v>5</v>
      </c>
      <c r="T2392" s="76">
        <f t="shared" si="1193"/>
        <v>6</v>
      </c>
      <c r="U2392" s="72">
        <f t="shared" si="1194"/>
        <v>3.4705882352941178</v>
      </c>
    </row>
    <row r="2393" spans="1:21" ht="18" thickBot="1" x14ac:dyDescent="0.25">
      <c r="A2393" s="84" t="s">
        <v>47</v>
      </c>
      <c r="B2393" s="85" t="s">
        <v>59</v>
      </c>
      <c r="C2393" s="95" t="s">
        <v>46</v>
      </c>
      <c r="D2393" s="95" t="s">
        <v>46</v>
      </c>
      <c r="E2393" s="95" t="s">
        <v>46</v>
      </c>
      <c r="F2393" s="99" t="s">
        <v>46</v>
      </c>
      <c r="G2393" s="99" t="s">
        <v>46</v>
      </c>
      <c r="H2393" s="99" t="s">
        <v>46</v>
      </c>
      <c r="I2393" s="99" t="s">
        <v>46</v>
      </c>
      <c r="J2393" s="99" t="s">
        <v>46</v>
      </c>
      <c r="K2393" s="99" t="s">
        <v>46</v>
      </c>
      <c r="L2393" s="99" t="s">
        <v>46</v>
      </c>
      <c r="M2393" s="99" t="s">
        <v>46</v>
      </c>
      <c r="N2393" s="99" t="s">
        <v>46</v>
      </c>
      <c r="O2393" s="99" t="s">
        <v>46</v>
      </c>
      <c r="P2393" s="99" t="s">
        <v>46</v>
      </c>
      <c r="Q2393" s="99" t="s">
        <v>46</v>
      </c>
      <c r="R2393" s="99" t="s">
        <v>46</v>
      </c>
      <c r="S2393" s="99" t="s">
        <v>46</v>
      </c>
      <c r="T2393" s="100" t="s">
        <v>46</v>
      </c>
      <c r="U2393" s="72" t="s">
        <v>46</v>
      </c>
    </row>
    <row r="2394" spans="1:21" ht="18" thickBot="1" x14ac:dyDescent="0.25">
      <c r="A2394" s="84" t="s">
        <v>54</v>
      </c>
      <c r="B2394" s="85" t="s">
        <v>59</v>
      </c>
      <c r="C2394" s="95" t="s">
        <v>46</v>
      </c>
      <c r="D2394" s="95" t="s">
        <v>46</v>
      </c>
      <c r="E2394" s="95" t="s">
        <v>46</v>
      </c>
      <c r="F2394" s="95" t="s">
        <v>46</v>
      </c>
      <c r="G2394" s="95">
        <f t="shared" ref="G2394:T2394" si="1195">B2357-G2362</f>
        <v>21</v>
      </c>
      <c r="H2394" s="95">
        <f t="shared" si="1195"/>
        <v>23</v>
      </c>
      <c r="I2394" s="95">
        <f t="shared" si="1195"/>
        <v>23</v>
      </c>
      <c r="J2394" s="95">
        <f t="shared" si="1195"/>
        <v>43</v>
      </c>
      <c r="K2394" s="95">
        <f t="shared" si="1195"/>
        <v>45</v>
      </c>
      <c r="L2394" s="95">
        <f t="shared" si="1195"/>
        <v>42</v>
      </c>
      <c r="M2394" s="95">
        <f t="shared" si="1195"/>
        <v>60</v>
      </c>
      <c r="N2394" s="95">
        <f t="shared" si="1195"/>
        <v>51</v>
      </c>
      <c r="O2394" s="95">
        <f t="shared" si="1195"/>
        <v>42</v>
      </c>
      <c r="P2394" s="95">
        <f t="shared" si="1195"/>
        <v>53</v>
      </c>
      <c r="Q2394" s="95">
        <f t="shared" si="1195"/>
        <v>51</v>
      </c>
      <c r="R2394" s="95">
        <f t="shared" si="1195"/>
        <v>49</v>
      </c>
      <c r="S2394" s="95">
        <f t="shared" si="1195"/>
        <v>52</v>
      </c>
      <c r="T2394" s="100">
        <f t="shared" si="1195"/>
        <v>40</v>
      </c>
      <c r="U2394" s="72">
        <f>_xlfn.AGGREGATE(1,6,C2394:S2394)</f>
        <v>42.692307692307693</v>
      </c>
    </row>
    <row r="2395" spans="1:21" ht="16" x14ac:dyDescent="0.2">
      <c r="A2395" s="32"/>
      <c r="B2395" s="33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</row>
    <row r="2396" spans="1:21" ht="16" x14ac:dyDescent="0.2">
      <c r="A2396" s="7" t="s">
        <v>189</v>
      </c>
      <c r="B2396" s="7"/>
      <c r="C2396" s="7"/>
      <c r="D2396" s="7"/>
      <c r="E2396" s="7"/>
      <c r="F2396" s="7"/>
      <c r="G2396" s="7"/>
      <c r="H2396" s="8"/>
      <c r="I2396" s="8"/>
      <c r="J2396" s="8"/>
      <c r="K2396" s="8"/>
      <c r="L2396" s="8"/>
      <c r="M2396" s="9"/>
    </row>
    <row r="2397" spans="1:21" ht="17" thickBot="1" x14ac:dyDescent="0.25">
      <c r="A2397" s="10"/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9"/>
    </row>
    <row r="2398" spans="1:21" ht="35" thickBot="1" x14ac:dyDescent="0.25">
      <c r="A2398" s="70" t="s">
        <v>44</v>
      </c>
      <c r="B2398" s="70" t="s">
        <v>0</v>
      </c>
      <c r="C2398" s="70" t="s">
        <v>1</v>
      </c>
      <c r="D2398" s="70" t="s">
        <v>2</v>
      </c>
      <c r="E2398" s="70" t="s">
        <v>3</v>
      </c>
      <c r="F2398" s="70" t="s">
        <v>4</v>
      </c>
      <c r="G2398" s="70" t="s">
        <v>5</v>
      </c>
      <c r="H2398" s="70" t="s">
        <v>6</v>
      </c>
      <c r="I2398" s="70" t="s">
        <v>7</v>
      </c>
      <c r="J2398" s="70" t="s">
        <v>8</v>
      </c>
      <c r="K2398" s="70" t="s">
        <v>9</v>
      </c>
      <c r="L2398" s="70" t="s">
        <v>10</v>
      </c>
      <c r="M2398" s="70" t="s">
        <v>66</v>
      </c>
      <c r="N2398" s="70" t="s">
        <v>75</v>
      </c>
      <c r="O2398" s="70" t="s">
        <v>76</v>
      </c>
      <c r="P2398" s="70" t="s">
        <v>77</v>
      </c>
      <c r="Q2398" s="70" t="s">
        <v>78</v>
      </c>
      <c r="R2398" s="70" t="s">
        <v>79</v>
      </c>
      <c r="S2398" s="70" t="s">
        <v>81</v>
      </c>
      <c r="T2398" s="70" t="s">
        <v>87</v>
      </c>
      <c r="U2398" s="70" t="s">
        <v>52</v>
      </c>
    </row>
    <row r="2399" spans="1:21" ht="18" thickBot="1" x14ac:dyDescent="0.25">
      <c r="A2399" s="78">
        <v>1</v>
      </c>
      <c r="B2399" s="93" t="s">
        <v>42</v>
      </c>
      <c r="C2399" s="49" t="s">
        <v>46</v>
      </c>
      <c r="D2399" s="49" t="s">
        <v>46</v>
      </c>
      <c r="E2399" s="49" t="s">
        <v>46</v>
      </c>
      <c r="F2399" s="49" t="s">
        <v>46</v>
      </c>
      <c r="G2399" s="96" t="s">
        <v>46</v>
      </c>
      <c r="H2399" s="96" t="s">
        <v>46</v>
      </c>
      <c r="I2399" s="96" t="s">
        <v>46</v>
      </c>
      <c r="J2399" s="96" t="s">
        <v>46</v>
      </c>
      <c r="K2399" s="96" t="s">
        <v>46</v>
      </c>
      <c r="L2399" s="96" t="s">
        <v>46</v>
      </c>
      <c r="M2399" s="96" t="s">
        <v>46</v>
      </c>
      <c r="N2399" s="96" t="s">
        <v>46</v>
      </c>
      <c r="O2399" s="96" t="s">
        <v>46</v>
      </c>
      <c r="P2399" s="96" t="s">
        <v>46</v>
      </c>
      <c r="Q2399" s="96" t="s">
        <v>46</v>
      </c>
      <c r="R2399" s="96" t="s">
        <v>46</v>
      </c>
      <c r="S2399" s="96" t="s">
        <v>46</v>
      </c>
      <c r="T2399" s="96" t="s">
        <v>46</v>
      </c>
      <c r="U2399" s="97" t="s">
        <v>46</v>
      </c>
    </row>
    <row r="2400" spans="1:21" ht="18" thickBot="1" x14ac:dyDescent="0.25">
      <c r="A2400" s="78">
        <v>2</v>
      </c>
      <c r="B2400" s="93" t="s">
        <v>42</v>
      </c>
      <c r="C2400" s="49" t="s">
        <v>46</v>
      </c>
      <c r="D2400" s="49" t="s">
        <v>46</v>
      </c>
      <c r="E2400" s="49" t="s">
        <v>46</v>
      </c>
      <c r="F2400" s="49" t="s">
        <v>46</v>
      </c>
      <c r="G2400" s="96" t="s">
        <v>46</v>
      </c>
      <c r="H2400" s="96" t="s">
        <v>46</v>
      </c>
      <c r="I2400" s="96" t="s">
        <v>46</v>
      </c>
      <c r="J2400" s="96" t="s">
        <v>46</v>
      </c>
      <c r="K2400" s="96" t="s">
        <v>46</v>
      </c>
      <c r="L2400" s="96" t="s">
        <v>46</v>
      </c>
      <c r="M2400" s="96" t="s">
        <v>46</v>
      </c>
      <c r="N2400" s="96" t="s">
        <v>46</v>
      </c>
      <c r="O2400" s="96" t="s">
        <v>46</v>
      </c>
      <c r="P2400" s="96" t="s">
        <v>46</v>
      </c>
      <c r="Q2400" s="96" t="s">
        <v>46</v>
      </c>
      <c r="R2400" s="96" t="s">
        <v>46</v>
      </c>
      <c r="S2400" s="96" t="s">
        <v>46</v>
      </c>
      <c r="T2400" s="96" t="s">
        <v>46</v>
      </c>
      <c r="U2400" s="97" t="s">
        <v>46</v>
      </c>
    </row>
    <row r="2401" spans="1:21" ht="18" thickBot="1" x14ac:dyDescent="0.25">
      <c r="A2401" s="78">
        <v>3</v>
      </c>
      <c r="B2401" s="93" t="s">
        <v>42</v>
      </c>
      <c r="C2401" s="49" t="s">
        <v>46</v>
      </c>
      <c r="D2401" s="49" t="s">
        <v>46</v>
      </c>
      <c r="E2401" s="49" t="s">
        <v>46</v>
      </c>
      <c r="F2401" s="49" t="s">
        <v>46</v>
      </c>
      <c r="G2401" s="96" t="s">
        <v>46</v>
      </c>
      <c r="H2401" s="96" t="s">
        <v>46</v>
      </c>
      <c r="I2401" s="96" t="s">
        <v>46</v>
      </c>
      <c r="J2401" s="96" t="s">
        <v>46</v>
      </c>
      <c r="K2401" s="96" t="s">
        <v>46</v>
      </c>
      <c r="L2401" s="96" t="s">
        <v>46</v>
      </c>
      <c r="M2401" s="96" t="s">
        <v>46</v>
      </c>
      <c r="N2401" s="96" t="s">
        <v>46</v>
      </c>
      <c r="O2401" s="96" t="s">
        <v>46</v>
      </c>
      <c r="P2401" s="96" t="s">
        <v>46</v>
      </c>
      <c r="Q2401" s="96" t="s">
        <v>46</v>
      </c>
      <c r="R2401" s="96" t="s">
        <v>46</v>
      </c>
      <c r="S2401" s="96" t="s">
        <v>46</v>
      </c>
      <c r="T2401" s="96" t="s">
        <v>46</v>
      </c>
      <c r="U2401" s="97" t="s">
        <v>46</v>
      </c>
    </row>
    <row r="2402" spans="1:21" ht="18" thickBot="1" x14ac:dyDescent="0.25">
      <c r="A2402" s="78">
        <v>4</v>
      </c>
      <c r="B2402" s="93" t="s">
        <v>42</v>
      </c>
      <c r="C2402" s="49" t="s">
        <v>46</v>
      </c>
      <c r="D2402" s="49" t="s">
        <v>46</v>
      </c>
      <c r="E2402" s="49" t="s">
        <v>46</v>
      </c>
      <c r="F2402" s="45" t="s">
        <v>46</v>
      </c>
      <c r="G2402" s="45" t="s">
        <v>46</v>
      </c>
      <c r="H2402" s="45" t="s">
        <v>46</v>
      </c>
      <c r="I2402" s="45" t="s">
        <v>46</v>
      </c>
      <c r="J2402" s="45" t="s">
        <v>46</v>
      </c>
      <c r="K2402" s="45" t="s">
        <v>46</v>
      </c>
      <c r="L2402" s="45" t="s">
        <v>46</v>
      </c>
      <c r="M2402" s="45" t="s">
        <v>46</v>
      </c>
      <c r="N2402" s="45" t="s">
        <v>46</v>
      </c>
      <c r="O2402" s="45" t="s">
        <v>46</v>
      </c>
      <c r="P2402" s="45" t="s">
        <v>46</v>
      </c>
      <c r="Q2402" s="45" t="s">
        <v>46</v>
      </c>
      <c r="R2402" s="45" t="s">
        <v>46</v>
      </c>
      <c r="S2402" s="45" t="s">
        <v>46</v>
      </c>
      <c r="T2402" s="96" t="s">
        <v>46</v>
      </c>
      <c r="U2402" s="44" t="s">
        <v>46</v>
      </c>
    </row>
    <row r="2403" spans="1:21" ht="18" thickBot="1" x14ac:dyDescent="0.25">
      <c r="A2403" s="78">
        <v>5</v>
      </c>
      <c r="B2403" s="93" t="s">
        <v>42</v>
      </c>
      <c r="C2403" s="49" t="s">
        <v>46</v>
      </c>
      <c r="D2403" s="49" t="s">
        <v>46</v>
      </c>
      <c r="E2403" s="49" t="s">
        <v>46</v>
      </c>
      <c r="F2403" s="45" t="s">
        <v>46</v>
      </c>
      <c r="G2403" s="45" t="s">
        <v>46</v>
      </c>
      <c r="H2403" s="45" t="s">
        <v>46</v>
      </c>
      <c r="I2403" s="45" t="s">
        <v>46</v>
      </c>
      <c r="J2403" s="45" t="s">
        <v>46</v>
      </c>
      <c r="K2403" s="45" t="s">
        <v>46</v>
      </c>
      <c r="L2403" s="45" t="s">
        <v>46</v>
      </c>
      <c r="M2403" s="45" t="s">
        <v>46</v>
      </c>
      <c r="N2403" s="45" t="s">
        <v>46</v>
      </c>
      <c r="O2403" s="45" t="s">
        <v>46</v>
      </c>
      <c r="P2403" s="45" t="s">
        <v>46</v>
      </c>
      <c r="Q2403" s="45" t="s">
        <v>46</v>
      </c>
      <c r="R2403" s="45" t="s">
        <v>46</v>
      </c>
      <c r="S2403" s="45" t="s">
        <v>46</v>
      </c>
      <c r="T2403" s="96" t="s">
        <v>46</v>
      </c>
      <c r="U2403" s="44" t="s">
        <v>46</v>
      </c>
    </row>
    <row r="2404" spans="1:21" ht="18" thickBot="1" x14ac:dyDescent="0.25">
      <c r="A2404" s="78">
        <v>6</v>
      </c>
      <c r="B2404" s="93" t="s">
        <v>42</v>
      </c>
      <c r="C2404" s="45"/>
      <c r="D2404" s="49" t="s">
        <v>46</v>
      </c>
      <c r="E2404" s="49" t="s">
        <v>46</v>
      </c>
      <c r="F2404" s="45" t="s">
        <v>46</v>
      </c>
      <c r="G2404" s="45" t="s">
        <v>46</v>
      </c>
      <c r="H2404" s="45" t="s">
        <v>46</v>
      </c>
      <c r="I2404" s="45" t="s">
        <v>46</v>
      </c>
      <c r="J2404" s="45" t="s">
        <v>46</v>
      </c>
      <c r="K2404" s="45" t="s">
        <v>46</v>
      </c>
      <c r="L2404" s="45" t="s">
        <v>46</v>
      </c>
      <c r="M2404" s="45" t="s">
        <v>46</v>
      </c>
      <c r="N2404" s="45" t="s">
        <v>46</v>
      </c>
      <c r="O2404" s="45" t="s">
        <v>46</v>
      </c>
      <c r="P2404" s="45" t="s">
        <v>46</v>
      </c>
      <c r="Q2404" s="45" t="s">
        <v>46</v>
      </c>
      <c r="R2404" s="45" t="s">
        <v>46</v>
      </c>
      <c r="S2404" s="45" t="s">
        <v>46</v>
      </c>
      <c r="T2404" s="96" t="s">
        <v>46</v>
      </c>
      <c r="U2404" s="44" t="s">
        <v>46</v>
      </c>
    </row>
    <row r="2405" spans="1:21" ht="18" thickBot="1" x14ac:dyDescent="0.25">
      <c r="A2405" s="78">
        <v>7</v>
      </c>
      <c r="B2405" s="93" t="s">
        <v>42</v>
      </c>
      <c r="C2405" s="45">
        <f t="shared" ref="C2405:T2410" si="1196">(B2356-C2357)/B2356</f>
        <v>0.10344827586206896</v>
      </c>
      <c r="D2405" s="45">
        <f t="shared" si="1196"/>
        <v>7.5268817204301078E-2</v>
      </c>
      <c r="E2405" s="45">
        <f t="shared" si="1196"/>
        <v>-1.7699115044247787E-2</v>
      </c>
      <c r="F2405" s="45">
        <f t="shared" si="1196"/>
        <v>8.3333333333333329E-2</v>
      </c>
      <c r="G2405" s="45">
        <f t="shared" si="1196"/>
        <v>8.3333333333333332E-3</v>
      </c>
      <c r="H2405" s="45">
        <f t="shared" si="1196"/>
        <v>0.05</v>
      </c>
      <c r="I2405" s="45">
        <f t="shared" si="1196"/>
        <v>4.3478260869565216E-2</v>
      </c>
      <c r="J2405" s="45">
        <f t="shared" si="1196"/>
        <v>4.1666666666666664E-2</v>
      </c>
      <c r="K2405" s="45">
        <f t="shared" si="1196"/>
        <v>0.14666666666666667</v>
      </c>
      <c r="L2405" s="45">
        <f t="shared" si="1196"/>
        <v>5.6338028169014086E-2</v>
      </c>
      <c r="M2405" s="45">
        <f t="shared" si="1196"/>
        <v>8.1967213114754092E-2</v>
      </c>
      <c r="N2405" s="45">
        <f t="shared" si="1196"/>
        <v>4.2016806722689079E-2</v>
      </c>
      <c r="O2405" s="45">
        <f t="shared" si="1196"/>
        <v>0</v>
      </c>
      <c r="P2405" s="45">
        <f t="shared" si="1196"/>
        <v>8.3333333333333332E-3</v>
      </c>
      <c r="Q2405" s="45">
        <f t="shared" si="1196"/>
        <v>5.8333333333333334E-2</v>
      </c>
      <c r="R2405" s="45">
        <f t="shared" si="1196"/>
        <v>8.0357142857142863E-2</v>
      </c>
      <c r="S2405" s="45">
        <f t="shared" si="1196"/>
        <v>6.6666666666666666E-2</v>
      </c>
      <c r="T2405" s="96">
        <f t="shared" si="1196"/>
        <v>9.0909090909090905E-3</v>
      </c>
      <c r="U2405" s="44">
        <f t="shared" ref="U2405:U2410" si="1197">_xlfn.AGGREGATE(1,6,C2405:S2405)</f>
        <v>5.4618162534624759E-2</v>
      </c>
    </row>
    <row r="2406" spans="1:21" ht="18" thickBot="1" x14ac:dyDescent="0.25">
      <c r="A2406" s="78">
        <v>8</v>
      </c>
      <c r="B2406" s="93" t="s">
        <v>42</v>
      </c>
      <c r="C2406" s="45">
        <f t="shared" si="1196"/>
        <v>2.2222222222222223E-2</v>
      </c>
      <c r="D2406" s="45">
        <f t="shared" si="1196"/>
        <v>3.8461538461538464E-2</v>
      </c>
      <c r="E2406" s="45">
        <f t="shared" si="1196"/>
        <v>2.3255813953488372E-2</v>
      </c>
      <c r="F2406" s="45">
        <f t="shared" si="1196"/>
        <v>8.6956521739130432E-2</v>
      </c>
      <c r="G2406" s="45">
        <f t="shared" si="1196"/>
        <v>9.0909090909090912E-2</v>
      </c>
      <c r="H2406" s="45">
        <f t="shared" si="1196"/>
        <v>8.4033613445378148E-3</v>
      </c>
      <c r="I2406" s="45">
        <f t="shared" si="1196"/>
        <v>7.8947368421052627E-2</v>
      </c>
      <c r="J2406" s="45">
        <f t="shared" si="1196"/>
        <v>3.6363636363636362E-2</v>
      </c>
      <c r="K2406" s="45">
        <f t="shared" si="1196"/>
        <v>8.6956521739130436E-3</v>
      </c>
      <c r="L2406" s="45">
        <f t="shared" si="1196"/>
        <v>5.46875E-2</v>
      </c>
      <c r="M2406" s="45">
        <f t="shared" si="1196"/>
        <v>5.2238805970149252E-2</v>
      </c>
      <c r="N2406" s="45">
        <f t="shared" si="1196"/>
        <v>1.7857142857142856E-2</v>
      </c>
      <c r="O2406" s="45">
        <f t="shared" si="1196"/>
        <v>5.2631578947368418E-2</v>
      </c>
      <c r="P2406" s="45">
        <f t="shared" si="1196"/>
        <v>9.2592592592592587E-2</v>
      </c>
      <c r="Q2406" s="45">
        <f t="shared" si="1196"/>
        <v>9.2436974789915971E-2</v>
      </c>
      <c r="R2406" s="45">
        <f t="shared" si="1196"/>
        <v>8.8495575221238937E-2</v>
      </c>
      <c r="S2406" s="45">
        <f t="shared" si="1196"/>
        <v>9.7087378640776698E-2</v>
      </c>
      <c r="T2406" s="96">
        <f t="shared" si="1196"/>
        <v>7.1428571428571425E-2</v>
      </c>
      <c r="U2406" s="44">
        <f t="shared" si="1197"/>
        <v>5.5426044388693821E-2</v>
      </c>
    </row>
    <row r="2407" spans="1:21" ht="18" thickBot="1" x14ac:dyDescent="0.25">
      <c r="A2407" s="78">
        <v>9</v>
      </c>
      <c r="B2407" s="93" t="s">
        <v>42</v>
      </c>
      <c r="C2407" s="45">
        <f t="shared" si="1196"/>
        <v>0.13253012048192772</v>
      </c>
      <c r="D2407" s="45">
        <f t="shared" si="1196"/>
        <v>0.10227272727272728</v>
      </c>
      <c r="E2407" s="45">
        <f t="shared" si="1196"/>
        <v>0.13333333333333333</v>
      </c>
      <c r="F2407" s="45">
        <f t="shared" si="1196"/>
        <v>0.13095238095238096</v>
      </c>
      <c r="G2407" s="45">
        <f t="shared" si="1196"/>
        <v>0.10476190476190476</v>
      </c>
      <c r="H2407" s="45">
        <f t="shared" si="1196"/>
        <v>0.12222222222222222</v>
      </c>
      <c r="I2407" s="45">
        <f t="shared" si="1196"/>
        <v>0.13559322033898305</v>
      </c>
      <c r="J2407" s="45">
        <f t="shared" si="1196"/>
        <v>0.19047619047619047</v>
      </c>
      <c r="K2407" s="45">
        <f t="shared" si="1196"/>
        <v>0.29245283018867924</v>
      </c>
      <c r="L2407" s="45">
        <f t="shared" si="1196"/>
        <v>0.14035087719298245</v>
      </c>
      <c r="M2407" s="45">
        <f t="shared" si="1196"/>
        <v>9.0909090909090912E-2</v>
      </c>
      <c r="N2407" s="45">
        <f t="shared" si="1196"/>
        <v>0.2125984251968504</v>
      </c>
      <c r="O2407" s="45">
        <f t="shared" si="1196"/>
        <v>8.1818181818181818E-2</v>
      </c>
      <c r="P2407" s="45">
        <f t="shared" si="1196"/>
        <v>0.25925925925925924</v>
      </c>
      <c r="Q2407" s="45">
        <f t="shared" si="1196"/>
        <v>9.1836734693877556E-2</v>
      </c>
      <c r="R2407" s="45">
        <f t="shared" si="1196"/>
        <v>0.26851851851851855</v>
      </c>
      <c r="S2407" s="45">
        <f t="shared" si="1196"/>
        <v>0.12621359223300971</v>
      </c>
      <c r="T2407" s="96">
        <f t="shared" si="1196"/>
        <v>0.18279569892473119</v>
      </c>
      <c r="U2407" s="44">
        <f t="shared" si="1197"/>
        <v>0.15388821234412467</v>
      </c>
    </row>
    <row r="2408" spans="1:21" ht="18" thickBot="1" x14ac:dyDescent="0.25">
      <c r="A2408" s="78">
        <v>10</v>
      </c>
      <c r="B2408" s="93" t="s">
        <v>42</v>
      </c>
      <c r="C2408" s="45">
        <f t="shared" si="1196"/>
        <v>8.5714285714285715E-2</v>
      </c>
      <c r="D2408" s="45">
        <f t="shared" si="1196"/>
        <v>0.29166666666666669</v>
      </c>
      <c r="E2408" s="45">
        <f t="shared" si="1196"/>
        <v>6.3291139240506333E-2</v>
      </c>
      <c r="F2408" s="45">
        <f t="shared" si="1196"/>
        <v>9.2307692307692313E-2</v>
      </c>
      <c r="G2408" s="45">
        <f t="shared" si="1196"/>
        <v>8.2191780821917804E-2</v>
      </c>
      <c r="H2408" s="45">
        <f t="shared" si="1196"/>
        <v>0.11702127659574468</v>
      </c>
      <c r="I2408" s="45">
        <f t="shared" si="1196"/>
        <v>0.20253164556962025</v>
      </c>
      <c r="J2408" s="45">
        <f t="shared" si="1196"/>
        <v>0.12745098039215685</v>
      </c>
      <c r="K2408" s="45">
        <f t="shared" si="1196"/>
        <v>0.15294117647058825</v>
      </c>
      <c r="L2408" s="45">
        <f t="shared" si="1196"/>
        <v>0.13333333333333333</v>
      </c>
      <c r="M2408" s="45">
        <f t="shared" si="1196"/>
        <v>0.16326530612244897</v>
      </c>
      <c r="N2408" s="45">
        <f t="shared" si="1196"/>
        <v>0.20909090909090908</v>
      </c>
      <c r="O2408" s="45">
        <f t="shared" si="1196"/>
        <v>0.1</v>
      </c>
      <c r="P2408" s="45">
        <f t="shared" si="1196"/>
        <v>0.26732673267326734</v>
      </c>
      <c r="Q2408" s="45">
        <f t="shared" si="1196"/>
        <v>8.7499999999999994E-2</v>
      </c>
      <c r="R2408" s="45">
        <f t="shared" si="1196"/>
        <v>8.98876404494382E-2</v>
      </c>
      <c r="S2408" s="45">
        <f t="shared" si="1196"/>
        <v>0.10126582278481013</v>
      </c>
      <c r="T2408" s="96">
        <f t="shared" si="1196"/>
        <v>-5.5555555555555552E-2</v>
      </c>
      <c r="U2408" s="44">
        <f t="shared" si="1197"/>
        <v>0.13922272871961092</v>
      </c>
    </row>
    <row r="2409" spans="1:21" ht="18" thickBot="1" x14ac:dyDescent="0.25">
      <c r="A2409" s="78">
        <v>11</v>
      </c>
      <c r="B2409" s="93" t="s">
        <v>42</v>
      </c>
      <c r="C2409" s="45">
        <f t="shared" si="1196"/>
        <v>4.4444444444444446E-2</v>
      </c>
      <c r="D2409" s="45">
        <f t="shared" si="1196"/>
        <v>0.1875</v>
      </c>
      <c r="E2409" s="45">
        <f t="shared" si="1196"/>
        <v>1.9607843137254902E-2</v>
      </c>
      <c r="F2409" s="45">
        <f t="shared" si="1196"/>
        <v>6.7567567567567571E-2</v>
      </c>
      <c r="G2409" s="45">
        <f t="shared" si="1196"/>
        <v>6.7796610169491525E-2</v>
      </c>
      <c r="H2409" s="45">
        <f t="shared" si="1196"/>
        <v>-2.9850746268656716E-2</v>
      </c>
      <c r="I2409" s="45">
        <f t="shared" si="1196"/>
        <v>0.10843373493975904</v>
      </c>
      <c r="J2409" s="45">
        <f t="shared" si="1196"/>
        <v>4.7619047619047616E-2</v>
      </c>
      <c r="K2409" s="45">
        <f t="shared" si="1196"/>
        <v>8.98876404494382E-2</v>
      </c>
      <c r="L2409" s="45">
        <f t="shared" si="1196"/>
        <v>0.18055555555555555</v>
      </c>
      <c r="M2409" s="45">
        <f t="shared" si="1196"/>
        <v>0.1076923076923077</v>
      </c>
      <c r="N2409" s="45">
        <f t="shared" si="1196"/>
        <v>7.3170731707317069E-2</v>
      </c>
      <c r="O2409" s="45">
        <f t="shared" si="1196"/>
        <v>8.0459770114942528E-2</v>
      </c>
      <c r="P2409" s="45">
        <f t="shared" si="1196"/>
        <v>3.3333333333333333E-2</v>
      </c>
      <c r="Q2409" s="45">
        <f t="shared" si="1196"/>
        <v>2.7027027027027029E-2</v>
      </c>
      <c r="R2409" s="45">
        <f t="shared" si="1196"/>
        <v>8.2191780821917804E-2</v>
      </c>
      <c r="S2409" s="45">
        <f t="shared" si="1196"/>
        <v>8.6419753086419748E-2</v>
      </c>
      <c r="T2409" s="96">
        <f t="shared" si="1196"/>
        <v>-0.26760563380281688</v>
      </c>
      <c r="U2409" s="44">
        <f t="shared" si="1197"/>
        <v>7.4932729493951022E-2</v>
      </c>
    </row>
    <row r="2410" spans="1:21" ht="18" thickBot="1" x14ac:dyDescent="0.25">
      <c r="A2410" s="78">
        <v>12</v>
      </c>
      <c r="B2410" s="93" t="s">
        <v>42</v>
      </c>
      <c r="C2410" s="45">
        <f t="shared" si="1196"/>
        <v>0.14285714285714285</v>
      </c>
      <c r="D2410" s="45">
        <f t="shared" si="1196"/>
        <v>2.3255813953488372E-2</v>
      </c>
      <c r="E2410" s="45">
        <f t="shared" si="1196"/>
        <v>5.7692307692307696E-2</v>
      </c>
      <c r="F2410" s="45">
        <f t="shared" si="1196"/>
        <v>0.06</v>
      </c>
      <c r="G2410" s="45">
        <f t="shared" si="1196"/>
        <v>0</v>
      </c>
      <c r="H2410" s="45">
        <f t="shared" si="1196"/>
        <v>0</v>
      </c>
      <c r="I2410" s="45">
        <f t="shared" si="1196"/>
        <v>8.6956521739130432E-2</v>
      </c>
      <c r="J2410" s="45">
        <f t="shared" si="1196"/>
        <v>2.7027027027027029E-2</v>
      </c>
      <c r="K2410" s="45">
        <f t="shared" si="1196"/>
        <v>0.1</v>
      </c>
      <c r="L2410" s="45">
        <f t="shared" si="1196"/>
        <v>4.9382716049382713E-2</v>
      </c>
      <c r="M2410" s="45">
        <f t="shared" si="1196"/>
        <v>8.4745762711864403E-2</v>
      </c>
      <c r="N2410" s="45">
        <f t="shared" si="1196"/>
        <v>-1.7241379310344827E-2</v>
      </c>
      <c r="O2410" s="45">
        <f t="shared" si="1196"/>
        <v>3.9473684210526314E-2</v>
      </c>
      <c r="P2410" s="45">
        <f t="shared" si="1196"/>
        <v>6.25E-2</v>
      </c>
      <c r="Q2410" s="45">
        <f t="shared" si="1196"/>
        <v>4.5977011494252873E-2</v>
      </c>
      <c r="R2410" s="45">
        <f t="shared" si="1196"/>
        <v>0.125</v>
      </c>
      <c r="S2410" s="45">
        <f t="shared" si="1196"/>
        <v>7.4626865671641784E-2</v>
      </c>
      <c r="T2410" s="96">
        <f t="shared" si="1196"/>
        <v>8.1081081081081086E-2</v>
      </c>
      <c r="U2410" s="44">
        <f t="shared" si="1197"/>
        <v>5.6603145535083513E-2</v>
      </c>
    </row>
    <row r="2411" spans="1:21" ht="18" thickBot="1" x14ac:dyDescent="0.25">
      <c r="A2411" s="47" t="s">
        <v>47</v>
      </c>
      <c r="B2411" s="48" t="s">
        <v>57</v>
      </c>
      <c r="C2411" s="75" t="s">
        <v>46</v>
      </c>
      <c r="D2411" s="75" t="s">
        <v>46</v>
      </c>
      <c r="E2411" s="75" t="s">
        <v>46</v>
      </c>
      <c r="F2411" s="79" t="s">
        <v>46</v>
      </c>
      <c r="G2411" s="79" t="s">
        <v>46</v>
      </c>
      <c r="H2411" s="79" t="s">
        <v>46</v>
      </c>
      <c r="I2411" s="79" t="s">
        <v>46</v>
      </c>
      <c r="J2411" s="45" t="s">
        <v>46</v>
      </c>
      <c r="K2411" s="45" t="s">
        <v>46</v>
      </c>
      <c r="L2411" s="45" t="s">
        <v>46</v>
      </c>
      <c r="M2411" s="45" t="s">
        <v>46</v>
      </c>
      <c r="N2411" s="45" t="s">
        <v>46</v>
      </c>
      <c r="O2411" s="45" t="s">
        <v>46</v>
      </c>
      <c r="P2411" s="45" t="s">
        <v>46</v>
      </c>
      <c r="Q2411" s="45" t="s">
        <v>46</v>
      </c>
      <c r="R2411" s="45" t="s">
        <v>46</v>
      </c>
      <c r="S2411" s="45" t="s">
        <v>46</v>
      </c>
      <c r="T2411" s="96" t="s">
        <v>46</v>
      </c>
      <c r="U2411" s="44" t="s">
        <v>46</v>
      </c>
    </row>
    <row r="2412" spans="1:21" ht="35" thickBot="1" x14ac:dyDescent="0.25">
      <c r="A2412" s="47" t="s">
        <v>48</v>
      </c>
      <c r="B2412" s="48"/>
      <c r="C2412" s="49"/>
      <c r="D2412" s="49"/>
      <c r="E2412" s="49"/>
      <c r="F2412" s="49"/>
      <c r="G2412" s="49"/>
      <c r="H2412" s="49"/>
      <c r="I2412" s="49"/>
      <c r="J2412" s="49"/>
      <c r="K2412" s="49"/>
      <c r="L2412" s="49"/>
      <c r="M2412" s="49"/>
      <c r="N2412" s="49"/>
      <c r="O2412" s="49"/>
      <c r="P2412" s="49"/>
      <c r="Q2412" s="49"/>
      <c r="R2412" s="49"/>
      <c r="S2412" s="49"/>
      <c r="T2412" s="96"/>
      <c r="U2412" s="44" t="s">
        <v>46</v>
      </c>
    </row>
    <row r="2413" spans="1:21" ht="18" thickBot="1" x14ac:dyDescent="0.25">
      <c r="A2413" s="47" t="s">
        <v>54</v>
      </c>
      <c r="B2413" s="48" t="s">
        <v>57</v>
      </c>
      <c r="C2413" s="75" t="s">
        <v>46</v>
      </c>
      <c r="D2413" s="75" t="s">
        <v>46</v>
      </c>
      <c r="E2413" s="75" t="s">
        <v>46</v>
      </c>
      <c r="F2413" s="75" t="s">
        <v>46</v>
      </c>
      <c r="G2413" s="107">
        <f t="shared" ref="G2413:T2413" si="1198">(B2357-G2362)/B2357</f>
        <v>0.23333333333333334</v>
      </c>
      <c r="H2413" s="107">
        <f t="shared" si="1198"/>
        <v>0.29487179487179488</v>
      </c>
      <c r="I2413" s="107">
        <f t="shared" si="1198"/>
        <v>0.26744186046511625</v>
      </c>
      <c r="J2413" s="107">
        <f t="shared" si="1198"/>
        <v>0.37391304347826088</v>
      </c>
      <c r="K2413" s="107">
        <f t="shared" si="1198"/>
        <v>0.45454545454545453</v>
      </c>
      <c r="L2413" s="107">
        <f t="shared" si="1198"/>
        <v>0.35294117647058826</v>
      </c>
      <c r="M2413" s="107">
        <f t="shared" si="1198"/>
        <v>0.52631578947368418</v>
      </c>
      <c r="N2413" s="107">
        <f t="shared" si="1198"/>
        <v>0.46363636363636362</v>
      </c>
      <c r="O2413" s="107">
        <f t="shared" si="1198"/>
        <v>0.36521739130434783</v>
      </c>
      <c r="P2413" s="107">
        <f t="shared" si="1198"/>
        <v>0.4140625</v>
      </c>
      <c r="Q2413" s="107">
        <f t="shared" si="1198"/>
        <v>0.38059701492537312</v>
      </c>
      <c r="R2413" s="107">
        <f t="shared" si="1198"/>
        <v>0.4375</v>
      </c>
      <c r="S2413" s="107">
        <f t="shared" si="1198"/>
        <v>0.45614035087719296</v>
      </c>
      <c r="T2413" s="107">
        <f t="shared" si="1198"/>
        <v>0.37037037037037035</v>
      </c>
      <c r="U2413" s="44">
        <f>_xlfn.AGGREGATE(1,6,C2413:S2413)</f>
        <v>0.38619354410626994</v>
      </c>
    </row>
    <row r="2414" spans="1:21" ht="35" thickBot="1" x14ac:dyDescent="0.25">
      <c r="A2414" s="51" t="s">
        <v>50</v>
      </c>
      <c r="B2414" s="52"/>
      <c r="C2414" s="52"/>
      <c r="D2414" s="52"/>
      <c r="E2414" s="52"/>
      <c r="F2414" s="52"/>
      <c r="G2414" s="52"/>
      <c r="H2414" s="52"/>
      <c r="I2414" s="52"/>
      <c r="J2414" s="49"/>
      <c r="K2414" s="49">
        <f t="shared" ref="K2414:Q2414" si="1199">AVERAGE(G2413:K2413)</f>
        <v>0.324821097338792</v>
      </c>
      <c r="L2414" s="49">
        <f t="shared" si="1199"/>
        <v>0.34874266596624298</v>
      </c>
      <c r="M2414" s="49">
        <f t="shared" si="1199"/>
        <v>0.39503146488662083</v>
      </c>
      <c r="N2414" s="49">
        <f t="shared" si="1199"/>
        <v>0.43427036552087034</v>
      </c>
      <c r="O2414" s="49">
        <f t="shared" si="1199"/>
        <v>0.43253123508608765</v>
      </c>
      <c r="P2414" s="49">
        <f t="shared" si="1199"/>
        <v>0.42443464417699672</v>
      </c>
      <c r="Q2414" s="49">
        <f t="shared" si="1199"/>
        <v>0.42996581186795374</v>
      </c>
      <c r="R2414" s="49">
        <f>AVERAGE(N2413:R2413)</f>
        <v>0.41220265397321693</v>
      </c>
      <c r="S2414" s="49">
        <f>AVERAGE(O2413:S2413)</f>
        <v>0.41070345142138276</v>
      </c>
      <c r="T2414" s="96">
        <f>AVERAGE(P2413:T2413)</f>
        <v>0.41173404723458729</v>
      </c>
      <c r="U2414" s="44">
        <f>_xlfn.AGGREGATE(1,6,C2414:S2414)</f>
        <v>0.40141148780424046</v>
      </c>
    </row>
    <row r="2416" spans="1:21" ht="16" x14ac:dyDescent="0.2">
      <c r="A2416" s="140" t="s">
        <v>191</v>
      </c>
      <c r="B2416" s="141"/>
      <c r="C2416" s="141"/>
      <c r="D2416" s="141"/>
      <c r="E2416" s="141"/>
      <c r="F2416" s="141"/>
      <c r="G2416" s="141"/>
      <c r="H2416" s="141"/>
      <c r="I2416" s="141"/>
      <c r="J2416" s="141"/>
      <c r="K2416" s="141"/>
      <c r="L2416" s="141"/>
      <c r="M2416" s="142"/>
    </row>
    <row r="2417" spans="1:20" ht="17" thickBot="1" x14ac:dyDescent="0.25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</row>
    <row r="2418" spans="1:20" ht="18" thickBot="1" x14ac:dyDescent="0.25">
      <c r="A2418" s="54"/>
      <c r="B2418" s="54" t="s">
        <v>0</v>
      </c>
      <c r="C2418" s="54" t="s">
        <v>1</v>
      </c>
      <c r="D2418" s="54" t="s">
        <v>2</v>
      </c>
      <c r="E2418" s="54" t="s">
        <v>3</v>
      </c>
      <c r="F2418" s="54" t="s">
        <v>4</v>
      </c>
      <c r="G2418" s="54" t="s">
        <v>5</v>
      </c>
      <c r="H2418" s="54" t="s">
        <v>6</v>
      </c>
      <c r="I2418" s="54" t="s">
        <v>7</v>
      </c>
      <c r="J2418" s="54" t="s">
        <v>8</v>
      </c>
      <c r="K2418" s="54" t="s">
        <v>9</v>
      </c>
      <c r="L2418" s="54" t="s">
        <v>10</v>
      </c>
      <c r="M2418" s="54" t="s">
        <v>66</v>
      </c>
      <c r="N2418" s="54" t="s">
        <v>75</v>
      </c>
      <c r="O2418" s="54" t="s">
        <v>76</v>
      </c>
      <c r="P2418" s="54" t="s">
        <v>77</v>
      </c>
      <c r="Q2418" s="54" t="s">
        <v>78</v>
      </c>
      <c r="R2418" s="54" t="s">
        <v>79</v>
      </c>
      <c r="S2418" s="54" t="s">
        <v>81</v>
      </c>
      <c r="T2418" s="54" t="s">
        <v>87</v>
      </c>
    </row>
    <row r="2419" spans="1:20" ht="18" thickBot="1" x14ac:dyDescent="0.25">
      <c r="A2419" s="38" t="s">
        <v>11</v>
      </c>
      <c r="B2419" s="147">
        <v>106</v>
      </c>
      <c r="C2419" s="147">
        <v>133</v>
      </c>
      <c r="D2419" s="147">
        <v>128</v>
      </c>
      <c r="E2419" s="147">
        <v>141</v>
      </c>
      <c r="F2419" s="156">
        <v>140</v>
      </c>
      <c r="G2419" s="156">
        <v>143</v>
      </c>
      <c r="H2419" s="156">
        <v>142</v>
      </c>
      <c r="I2419" s="156">
        <v>129</v>
      </c>
      <c r="J2419" s="156">
        <v>143</v>
      </c>
      <c r="K2419" s="156">
        <v>141</v>
      </c>
      <c r="L2419" s="156">
        <v>154</v>
      </c>
      <c r="M2419" s="156">
        <v>177</v>
      </c>
      <c r="N2419" s="156">
        <v>159</v>
      </c>
      <c r="O2419" s="156">
        <v>166</v>
      </c>
      <c r="P2419" s="156">
        <v>145</v>
      </c>
      <c r="Q2419" s="156">
        <v>148</v>
      </c>
      <c r="R2419" s="156">
        <v>146</v>
      </c>
      <c r="S2419" s="156">
        <v>147</v>
      </c>
      <c r="T2419" s="185">
        <v>162</v>
      </c>
    </row>
    <row r="2420" spans="1:20" ht="17" thickBot="1" x14ac:dyDescent="0.25">
      <c r="A2420" s="38">
        <v>1</v>
      </c>
      <c r="B2420" s="147">
        <v>120</v>
      </c>
      <c r="C2420" s="147">
        <v>126</v>
      </c>
      <c r="D2420" s="147">
        <v>146</v>
      </c>
      <c r="E2420" s="147">
        <v>124</v>
      </c>
      <c r="F2420" s="156">
        <v>142</v>
      </c>
      <c r="G2420" s="156">
        <v>150</v>
      </c>
      <c r="H2420" s="156">
        <v>150</v>
      </c>
      <c r="I2420" s="156">
        <v>147</v>
      </c>
      <c r="J2420" s="156">
        <v>143</v>
      </c>
      <c r="K2420" s="156">
        <v>152</v>
      </c>
      <c r="L2420" s="156">
        <v>161</v>
      </c>
      <c r="M2420" s="156">
        <v>156</v>
      </c>
      <c r="N2420" s="187">
        <v>183</v>
      </c>
      <c r="O2420" s="187">
        <v>164</v>
      </c>
      <c r="P2420" s="187">
        <v>161</v>
      </c>
      <c r="Q2420" s="187">
        <v>144</v>
      </c>
      <c r="R2420" s="187">
        <v>152</v>
      </c>
      <c r="S2420" s="187">
        <v>149</v>
      </c>
      <c r="T2420" s="195">
        <v>149</v>
      </c>
    </row>
    <row r="2421" spans="1:20" ht="17" thickBot="1" x14ac:dyDescent="0.25">
      <c r="A2421" s="38">
        <v>2</v>
      </c>
      <c r="B2421" s="147">
        <v>124</v>
      </c>
      <c r="C2421" s="147">
        <v>112</v>
      </c>
      <c r="D2421" s="147">
        <v>117</v>
      </c>
      <c r="E2421" s="147">
        <v>145</v>
      </c>
      <c r="F2421" s="156">
        <v>113</v>
      </c>
      <c r="G2421" s="156">
        <v>128</v>
      </c>
      <c r="H2421" s="156">
        <v>145</v>
      </c>
      <c r="I2421" s="156">
        <v>141</v>
      </c>
      <c r="J2421" s="156">
        <v>138</v>
      </c>
      <c r="K2421" s="156">
        <v>137</v>
      </c>
      <c r="L2421" s="156">
        <v>137</v>
      </c>
      <c r="M2421" s="156">
        <v>152</v>
      </c>
      <c r="N2421" s="187">
        <v>153</v>
      </c>
      <c r="O2421" s="187">
        <v>177</v>
      </c>
      <c r="P2421" s="187">
        <v>161</v>
      </c>
      <c r="Q2421" s="187">
        <v>157</v>
      </c>
      <c r="R2421" s="187">
        <v>137</v>
      </c>
      <c r="S2421" s="187">
        <v>141</v>
      </c>
      <c r="T2421" s="195">
        <v>146</v>
      </c>
    </row>
    <row r="2422" spans="1:20" ht="17" thickBot="1" x14ac:dyDescent="0.25">
      <c r="A2422" s="38">
        <v>3</v>
      </c>
      <c r="B2422" s="147">
        <v>79</v>
      </c>
      <c r="C2422" s="147">
        <v>115</v>
      </c>
      <c r="D2422" s="147">
        <v>105</v>
      </c>
      <c r="E2422" s="147">
        <v>113</v>
      </c>
      <c r="F2422" s="156">
        <v>133</v>
      </c>
      <c r="G2422" s="156">
        <v>110</v>
      </c>
      <c r="H2422" s="156">
        <v>123</v>
      </c>
      <c r="I2422" s="156">
        <v>134</v>
      </c>
      <c r="J2422" s="156">
        <v>133</v>
      </c>
      <c r="K2422" s="156">
        <v>133</v>
      </c>
      <c r="L2422" s="156">
        <v>133</v>
      </c>
      <c r="M2422" s="156">
        <v>128</v>
      </c>
      <c r="N2422" s="187">
        <v>153</v>
      </c>
      <c r="O2422" s="187">
        <v>150</v>
      </c>
      <c r="P2422" s="187">
        <v>170</v>
      </c>
      <c r="Q2422" s="187">
        <v>154</v>
      </c>
      <c r="R2422" s="187">
        <v>151</v>
      </c>
      <c r="S2422" s="187">
        <v>135</v>
      </c>
      <c r="T2422" s="195">
        <v>139</v>
      </c>
    </row>
    <row r="2423" spans="1:20" ht="17" thickBot="1" x14ac:dyDescent="0.25">
      <c r="A2423" s="38">
        <v>4</v>
      </c>
      <c r="B2423" s="147">
        <v>84</v>
      </c>
      <c r="C2423" s="147">
        <v>73</v>
      </c>
      <c r="D2423" s="147">
        <v>102</v>
      </c>
      <c r="E2423" s="147">
        <v>101</v>
      </c>
      <c r="F2423" s="156">
        <v>106</v>
      </c>
      <c r="G2423" s="156">
        <v>126</v>
      </c>
      <c r="H2423" s="156">
        <v>107</v>
      </c>
      <c r="I2423" s="156">
        <v>119</v>
      </c>
      <c r="J2423" s="156">
        <v>133</v>
      </c>
      <c r="K2423" s="156">
        <v>127</v>
      </c>
      <c r="L2423" s="156">
        <v>130</v>
      </c>
      <c r="M2423" s="156">
        <v>123</v>
      </c>
      <c r="N2423" s="187">
        <v>124</v>
      </c>
      <c r="O2423" s="187">
        <v>152</v>
      </c>
      <c r="P2423" s="187">
        <v>144</v>
      </c>
      <c r="Q2423" s="187">
        <v>166</v>
      </c>
      <c r="R2423" s="187">
        <v>151</v>
      </c>
      <c r="S2423" s="187">
        <v>144</v>
      </c>
      <c r="T2423" s="195">
        <v>128</v>
      </c>
    </row>
    <row r="2424" spans="1:20" ht="17" thickBot="1" x14ac:dyDescent="0.25">
      <c r="A2424" s="38">
        <v>5</v>
      </c>
      <c r="B2424" s="147">
        <v>71</v>
      </c>
      <c r="C2424" s="147">
        <v>79</v>
      </c>
      <c r="D2424" s="147">
        <v>72</v>
      </c>
      <c r="E2424" s="147">
        <v>95</v>
      </c>
      <c r="F2424" s="156">
        <v>101</v>
      </c>
      <c r="G2424" s="156">
        <v>101</v>
      </c>
      <c r="H2424" s="156">
        <v>125</v>
      </c>
      <c r="I2424" s="156">
        <v>96</v>
      </c>
      <c r="J2424" s="156">
        <v>112</v>
      </c>
      <c r="K2424" s="156">
        <v>124</v>
      </c>
      <c r="L2424" s="156">
        <v>118</v>
      </c>
      <c r="M2424" s="156">
        <v>125</v>
      </c>
      <c r="N2424" s="187">
        <v>122</v>
      </c>
      <c r="O2424" s="187">
        <v>119</v>
      </c>
      <c r="P2424" s="187">
        <v>148</v>
      </c>
      <c r="Q2424" s="187">
        <v>133</v>
      </c>
      <c r="R2424" s="187">
        <v>164</v>
      </c>
      <c r="S2424" s="187">
        <v>149</v>
      </c>
      <c r="T2424" s="195">
        <v>144</v>
      </c>
    </row>
    <row r="2425" spans="1:20" ht="17" thickBot="1" x14ac:dyDescent="0.25">
      <c r="A2425" s="38">
        <v>6</v>
      </c>
      <c r="B2425" s="147">
        <v>59</v>
      </c>
      <c r="C2425" s="147">
        <v>70</v>
      </c>
      <c r="D2425" s="147">
        <v>76</v>
      </c>
      <c r="E2425" s="147">
        <v>68</v>
      </c>
      <c r="F2425" s="156">
        <v>91</v>
      </c>
      <c r="G2425" s="156">
        <v>101</v>
      </c>
      <c r="H2425" s="156">
        <v>99</v>
      </c>
      <c r="I2425" s="156">
        <v>125</v>
      </c>
      <c r="J2425" s="156">
        <v>91</v>
      </c>
      <c r="K2425" s="156">
        <v>114</v>
      </c>
      <c r="L2425" s="156">
        <v>120</v>
      </c>
      <c r="M2425" s="156">
        <v>132</v>
      </c>
      <c r="N2425" s="187">
        <v>145</v>
      </c>
      <c r="O2425" s="187">
        <v>150</v>
      </c>
      <c r="P2425" s="187">
        <v>138</v>
      </c>
      <c r="Q2425" s="187">
        <v>163</v>
      </c>
      <c r="R2425" s="187">
        <v>144</v>
      </c>
      <c r="S2425" s="187">
        <v>186</v>
      </c>
      <c r="T2425" s="195">
        <v>166</v>
      </c>
    </row>
    <row r="2426" spans="1:20" ht="17" thickBot="1" x14ac:dyDescent="0.25">
      <c r="A2426" s="38">
        <v>7</v>
      </c>
      <c r="B2426" s="147">
        <v>47</v>
      </c>
      <c r="C2426" s="147">
        <v>54</v>
      </c>
      <c r="D2426" s="147">
        <v>71</v>
      </c>
      <c r="E2426" s="147">
        <v>69</v>
      </c>
      <c r="F2426" s="156">
        <v>68</v>
      </c>
      <c r="G2426" s="156">
        <v>89</v>
      </c>
      <c r="H2426" s="156">
        <v>100</v>
      </c>
      <c r="I2426" s="156">
        <v>99</v>
      </c>
      <c r="J2426" s="156">
        <v>116</v>
      </c>
      <c r="K2426" s="156">
        <v>86</v>
      </c>
      <c r="L2426" s="156">
        <v>107</v>
      </c>
      <c r="M2426" s="156">
        <v>114</v>
      </c>
      <c r="N2426" s="187">
        <v>126</v>
      </c>
      <c r="O2426" s="187">
        <v>142</v>
      </c>
      <c r="P2426" s="187">
        <v>143</v>
      </c>
      <c r="Q2426" s="187">
        <v>133</v>
      </c>
      <c r="R2426" s="187">
        <v>158</v>
      </c>
      <c r="S2426" s="187">
        <v>146</v>
      </c>
      <c r="T2426" s="195">
        <v>176</v>
      </c>
    </row>
    <row r="2427" spans="1:20" ht="17" thickBot="1" x14ac:dyDescent="0.25">
      <c r="A2427" s="38">
        <v>8</v>
      </c>
      <c r="B2427" s="147">
        <v>65</v>
      </c>
      <c r="C2427" s="147">
        <v>43</v>
      </c>
      <c r="D2427" s="147">
        <v>43</v>
      </c>
      <c r="E2427" s="147">
        <v>67</v>
      </c>
      <c r="F2427" s="156">
        <v>56</v>
      </c>
      <c r="G2427" s="156">
        <v>57</v>
      </c>
      <c r="H2427" s="156">
        <v>76</v>
      </c>
      <c r="I2427" s="156">
        <v>70</v>
      </c>
      <c r="J2427" s="156">
        <v>63</v>
      </c>
      <c r="K2427" s="156">
        <v>79</v>
      </c>
      <c r="L2427" s="156">
        <v>70</v>
      </c>
      <c r="M2427" s="156">
        <v>72</v>
      </c>
      <c r="N2427" s="187">
        <v>88</v>
      </c>
      <c r="O2427" s="187">
        <v>105</v>
      </c>
      <c r="P2427" s="187">
        <v>124</v>
      </c>
      <c r="Q2427" s="187">
        <v>113</v>
      </c>
      <c r="R2427" s="187">
        <v>113</v>
      </c>
      <c r="S2427" s="187">
        <v>129</v>
      </c>
      <c r="T2427" s="195">
        <v>127</v>
      </c>
    </row>
    <row r="2428" spans="1:20" ht="17" thickBot="1" x14ac:dyDescent="0.25">
      <c r="A2428" s="38">
        <v>9</v>
      </c>
      <c r="B2428" s="147">
        <v>39</v>
      </c>
      <c r="C2428" s="147">
        <v>54</v>
      </c>
      <c r="D2428" s="147">
        <v>39</v>
      </c>
      <c r="E2428" s="147">
        <v>39</v>
      </c>
      <c r="F2428" s="156">
        <v>61</v>
      </c>
      <c r="G2428" s="156">
        <v>55</v>
      </c>
      <c r="H2428" s="156">
        <v>54</v>
      </c>
      <c r="I2428" s="156">
        <v>66</v>
      </c>
      <c r="J2428" s="156">
        <v>62</v>
      </c>
      <c r="K2428" s="156">
        <v>80</v>
      </c>
      <c r="L2428" s="156">
        <v>80</v>
      </c>
      <c r="M2428" s="156">
        <v>59</v>
      </c>
      <c r="N2428" s="187">
        <v>65</v>
      </c>
      <c r="O2428" s="187">
        <v>75</v>
      </c>
      <c r="P2428" s="187">
        <v>92</v>
      </c>
      <c r="Q2428" s="187">
        <v>104</v>
      </c>
      <c r="R2428" s="187">
        <v>106</v>
      </c>
      <c r="S2428" s="187">
        <v>97</v>
      </c>
      <c r="T2428" s="195">
        <v>115</v>
      </c>
    </row>
    <row r="2429" spans="1:20" ht="17" thickBot="1" x14ac:dyDescent="0.25">
      <c r="A2429" s="38">
        <v>10</v>
      </c>
      <c r="B2429" s="147">
        <v>38</v>
      </c>
      <c r="C2429" s="147">
        <v>35</v>
      </c>
      <c r="D2429" s="147">
        <v>48</v>
      </c>
      <c r="E2429" s="147">
        <v>37</v>
      </c>
      <c r="F2429" s="156">
        <v>31</v>
      </c>
      <c r="G2429" s="156">
        <v>60</v>
      </c>
      <c r="H2429" s="156">
        <v>48</v>
      </c>
      <c r="I2429" s="156">
        <v>51</v>
      </c>
      <c r="J2429" s="156">
        <v>58</v>
      </c>
      <c r="K2429" s="156">
        <v>57</v>
      </c>
      <c r="L2429" s="156">
        <v>72</v>
      </c>
      <c r="M2429" s="156">
        <v>75</v>
      </c>
      <c r="N2429" s="187">
        <v>61</v>
      </c>
      <c r="O2429" s="187">
        <v>60</v>
      </c>
      <c r="P2429" s="187">
        <v>60</v>
      </c>
      <c r="Q2429" s="187">
        <v>74</v>
      </c>
      <c r="R2429" s="187">
        <v>91</v>
      </c>
      <c r="S2429" s="187">
        <v>74</v>
      </c>
      <c r="T2429" s="195">
        <v>81</v>
      </c>
    </row>
    <row r="2430" spans="1:20" ht="17" thickBot="1" x14ac:dyDescent="0.25">
      <c r="A2430" s="38">
        <v>11</v>
      </c>
      <c r="B2430" s="147">
        <v>42</v>
      </c>
      <c r="C2430" s="147">
        <v>37</v>
      </c>
      <c r="D2430" s="147">
        <v>32</v>
      </c>
      <c r="E2430" s="147">
        <v>44</v>
      </c>
      <c r="F2430" s="156">
        <v>34</v>
      </c>
      <c r="G2430" s="156">
        <v>27</v>
      </c>
      <c r="H2430" s="156">
        <v>54</v>
      </c>
      <c r="I2430" s="156">
        <v>41</v>
      </c>
      <c r="J2430" s="156">
        <v>46</v>
      </c>
      <c r="K2430" s="156">
        <v>52</v>
      </c>
      <c r="L2430" s="156">
        <v>56</v>
      </c>
      <c r="M2430" s="156">
        <v>68</v>
      </c>
      <c r="N2430" s="187">
        <v>68</v>
      </c>
      <c r="O2430" s="187">
        <v>55</v>
      </c>
      <c r="P2430" s="187">
        <v>51</v>
      </c>
      <c r="Q2430" s="187">
        <v>55</v>
      </c>
      <c r="R2430" s="187">
        <v>69</v>
      </c>
      <c r="S2430" s="187">
        <v>79</v>
      </c>
      <c r="T2430" s="195">
        <v>54</v>
      </c>
    </row>
    <row r="2431" spans="1:20" ht="17" thickBot="1" x14ac:dyDescent="0.25">
      <c r="A2431" s="38">
        <v>12</v>
      </c>
      <c r="B2431" s="147">
        <v>35</v>
      </c>
      <c r="C2431" s="147">
        <v>42</v>
      </c>
      <c r="D2431" s="147">
        <v>36</v>
      </c>
      <c r="E2431" s="147">
        <v>30</v>
      </c>
      <c r="F2431" s="156">
        <v>39</v>
      </c>
      <c r="G2431" s="156">
        <v>31</v>
      </c>
      <c r="H2431" s="156">
        <v>23</v>
      </c>
      <c r="I2431" s="156">
        <v>49</v>
      </c>
      <c r="J2431" s="156">
        <v>37</v>
      </c>
      <c r="K2431" s="156">
        <v>43</v>
      </c>
      <c r="L2431" s="156">
        <v>48</v>
      </c>
      <c r="M2431" s="156">
        <v>54</v>
      </c>
      <c r="N2431" s="187">
        <v>66</v>
      </c>
      <c r="O2431" s="187">
        <v>63</v>
      </c>
      <c r="P2431" s="187">
        <v>36</v>
      </c>
      <c r="Q2431" s="187">
        <v>45</v>
      </c>
      <c r="R2431" s="187">
        <v>50</v>
      </c>
      <c r="S2431" s="187">
        <v>59</v>
      </c>
      <c r="T2431" s="195">
        <v>67</v>
      </c>
    </row>
    <row r="2432" spans="1:20" ht="18" thickBot="1" x14ac:dyDescent="0.25">
      <c r="A2432" s="38" t="s">
        <v>13</v>
      </c>
      <c r="B2432" s="147"/>
      <c r="C2432" s="147"/>
      <c r="D2432" s="147"/>
      <c r="E2432" s="147"/>
      <c r="F2432" s="156"/>
      <c r="G2432" s="156"/>
      <c r="H2432" s="156"/>
      <c r="I2432" s="156"/>
      <c r="J2432" s="156"/>
      <c r="K2432" s="156"/>
      <c r="L2432" s="156"/>
      <c r="M2432" s="156"/>
      <c r="N2432" s="156"/>
      <c r="O2432" s="156"/>
      <c r="P2432" s="156"/>
      <c r="Q2432" s="156"/>
      <c r="R2432" s="156"/>
      <c r="S2432" s="156"/>
      <c r="T2432" s="185"/>
    </row>
    <row r="2433" spans="1:21" ht="18" thickBot="1" x14ac:dyDescent="0.25">
      <c r="A2433" s="60" t="s">
        <v>14</v>
      </c>
      <c r="B2433" s="159">
        <f>SUM(B2419:B2431)</f>
        <v>909</v>
      </c>
      <c r="C2433" s="159">
        <f>SUM(C2419:C2431)</f>
        <v>973</v>
      </c>
      <c r="D2433" s="159">
        <f>SUM(D2419:D2431)</f>
        <v>1015</v>
      </c>
      <c r="E2433" s="159">
        <f>SUM(E2419:E2431)</f>
        <v>1073</v>
      </c>
      <c r="F2433" s="159">
        <f t="shared" ref="F2433:K2433" si="1200">SUM(F2419:F2431)</f>
        <v>1115</v>
      </c>
      <c r="G2433" s="159">
        <f t="shared" si="1200"/>
        <v>1178</v>
      </c>
      <c r="H2433" s="159">
        <f t="shared" si="1200"/>
        <v>1246</v>
      </c>
      <c r="I2433" s="159">
        <f t="shared" si="1200"/>
        <v>1267</v>
      </c>
      <c r="J2433" s="159">
        <f t="shared" si="1200"/>
        <v>1275</v>
      </c>
      <c r="K2433" s="159">
        <f t="shared" si="1200"/>
        <v>1325</v>
      </c>
      <c r="L2433" s="159">
        <f t="shared" ref="L2433:Q2433" si="1201">SUM(L2419:L2431)</f>
        <v>1386</v>
      </c>
      <c r="M2433" s="159">
        <f t="shared" si="1201"/>
        <v>1435</v>
      </c>
      <c r="N2433" s="159">
        <f t="shared" si="1201"/>
        <v>1513</v>
      </c>
      <c r="O2433" s="159">
        <f t="shared" si="1201"/>
        <v>1578</v>
      </c>
      <c r="P2433" s="159">
        <f t="shared" si="1201"/>
        <v>1573</v>
      </c>
      <c r="Q2433" s="159">
        <f t="shared" si="1201"/>
        <v>1589</v>
      </c>
      <c r="R2433" s="159">
        <f t="shared" ref="R2433:S2433" si="1202">SUM(R2419:R2431)</f>
        <v>1632</v>
      </c>
      <c r="S2433" s="159">
        <f t="shared" si="1202"/>
        <v>1635</v>
      </c>
      <c r="T2433" s="162">
        <f t="shared" ref="T2433" si="1203">SUM(T2419:T2431)</f>
        <v>1654</v>
      </c>
    </row>
    <row r="2434" spans="1:21" ht="35" thickBot="1" x14ac:dyDescent="0.25">
      <c r="A2434" s="60" t="s">
        <v>51</v>
      </c>
      <c r="B2434" s="149"/>
      <c r="C2434" s="160">
        <f>((C2433-B2433)/B2433)</f>
        <v>7.0407040704070403E-2</v>
      </c>
      <c r="D2434" s="160">
        <f>((D2433-C2433)/C2433)</f>
        <v>4.3165467625899283E-2</v>
      </c>
      <c r="E2434" s="160">
        <f>((E2433-D2433)/D2433)</f>
        <v>5.7142857142857141E-2</v>
      </c>
      <c r="F2434" s="160">
        <f>((F2433-E2433)/E2433)</f>
        <v>3.9142590866728798E-2</v>
      </c>
      <c r="G2434" s="160">
        <f t="shared" ref="G2434:T2434" si="1204">((G2433-F2433)/F2433)</f>
        <v>5.6502242152466367E-2</v>
      </c>
      <c r="H2434" s="160">
        <f t="shared" si="1204"/>
        <v>5.7724957555178265E-2</v>
      </c>
      <c r="I2434" s="160">
        <f t="shared" si="1204"/>
        <v>1.6853932584269662E-2</v>
      </c>
      <c r="J2434" s="160">
        <f t="shared" si="1204"/>
        <v>6.314127861089187E-3</v>
      </c>
      <c r="K2434" s="160">
        <f t="shared" si="1204"/>
        <v>3.9215686274509803E-2</v>
      </c>
      <c r="L2434" s="160">
        <f t="shared" si="1204"/>
        <v>4.6037735849056606E-2</v>
      </c>
      <c r="M2434" s="160">
        <f t="shared" si="1204"/>
        <v>3.5353535353535352E-2</v>
      </c>
      <c r="N2434" s="160">
        <f t="shared" si="1204"/>
        <v>5.4355400696864113E-2</v>
      </c>
      <c r="O2434" s="160">
        <f t="shared" si="1204"/>
        <v>4.2961004626569731E-2</v>
      </c>
      <c r="P2434" s="160">
        <f t="shared" si="1204"/>
        <v>-3.1685678073510772E-3</v>
      </c>
      <c r="Q2434" s="160">
        <f t="shared" si="1204"/>
        <v>1.0171646535282899E-2</v>
      </c>
      <c r="R2434" s="160">
        <f t="shared" si="1204"/>
        <v>2.7061044682190057E-2</v>
      </c>
      <c r="S2434" s="160">
        <f t="shared" si="1204"/>
        <v>1.838235294117647E-3</v>
      </c>
      <c r="T2434" s="160">
        <f t="shared" si="1204"/>
        <v>1.1620795107033639E-2</v>
      </c>
    </row>
    <row r="2435" spans="1:21" ht="52" thickBot="1" x14ac:dyDescent="0.25">
      <c r="A2435" s="60" t="s">
        <v>16</v>
      </c>
      <c r="B2435" s="160"/>
      <c r="C2435" s="160"/>
      <c r="D2435" s="160"/>
      <c r="E2435" s="160"/>
      <c r="F2435" s="160"/>
      <c r="G2435" s="160">
        <f t="shared" ref="G2435:T2435" si="1205">(G2433-B2433)/B2433</f>
        <v>0.29592959295929594</v>
      </c>
      <c r="H2435" s="160">
        <f t="shared" si="1205"/>
        <v>0.2805755395683453</v>
      </c>
      <c r="I2435" s="160">
        <f t="shared" si="1205"/>
        <v>0.24827586206896551</v>
      </c>
      <c r="J2435" s="160">
        <f t="shared" si="1205"/>
        <v>0.18825722273998136</v>
      </c>
      <c r="K2435" s="160">
        <f t="shared" si="1205"/>
        <v>0.18834080717488788</v>
      </c>
      <c r="L2435" s="160">
        <f t="shared" si="1205"/>
        <v>0.1765704584040747</v>
      </c>
      <c r="M2435" s="160">
        <f t="shared" si="1205"/>
        <v>0.15168539325842698</v>
      </c>
      <c r="N2435" s="160">
        <f t="shared" si="1205"/>
        <v>0.19415943172849251</v>
      </c>
      <c r="O2435" s="160">
        <f t="shared" si="1205"/>
        <v>0.23764705882352941</v>
      </c>
      <c r="P2435" s="160">
        <f t="shared" si="1205"/>
        <v>0.18716981132075472</v>
      </c>
      <c r="Q2435" s="160">
        <f t="shared" si="1205"/>
        <v>0.14646464646464646</v>
      </c>
      <c r="R2435" s="160">
        <f t="shared" si="1205"/>
        <v>0.13728222996515679</v>
      </c>
      <c r="S2435" s="160">
        <f t="shared" si="1205"/>
        <v>8.0634500991407801E-2</v>
      </c>
      <c r="T2435" s="160">
        <f t="shared" si="1205"/>
        <v>4.8162230671736375E-2</v>
      </c>
    </row>
    <row r="2436" spans="1:21" ht="52" thickBot="1" x14ac:dyDescent="0.25">
      <c r="A2436" s="60" t="s">
        <v>17</v>
      </c>
      <c r="B2436" s="160"/>
      <c r="C2436" s="160"/>
      <c r="D2436" s="160"/>
      <c r="E2436" s="160"/>
      <c r="F2436" s="160"/>
      <c r="G2436" s="160"/>
      <c r="H2436" s="160"/>
      <c r="I2436" s="160"/>
      <c r="J2436" s="160"/>
      <c r="K2436" s="160"/>
      <c r="L2436" s="160">
        <f t="shared" ref="L2436:T2436" si="1206">(L2433-B2433)/B2433</f>
        <v>0.52475247524752477</v>
      </c>
      <c r="M2436" s="160">
        <f t="shared" si="1206"/>
        <v>0.47482014388489208</v>
      </c>
      <c r="N2436" s="160">
        <f t="shared" si="1206"/>
        <v>0.49064039408866994</v>
      </c>
      <c r="O2436" s="160">
        <f t="shared" si="1206"/>
        <v>0.47064305684995339</v>
      </c>
      <c r="P2436" s="160">
        <f t="shared" si="1206"/>
        <v>0.41076233183856503</v>
      </c>
      <c r="Q2436" s="160">
        <f t="shared" si="1206"/>
        <v>0.34889643463497455</v>
      </c>
      <c r="R2436" s="160">
        <f t="shared" si="1206"/>
        <v>0.3097913322632424</v>
      </c>
      <c r="S2436" s="160">
        <f t="shared" si="1206"/>
        <v>0.2904498816101026</v>
      </c>
      <c r="T2436" s="160">
        <f t="shared" si="1206"/>
        <v>0.2972549019607843</v>
      </c>
    </row>
    <row r="2437" spans="1:21" ht="35" thickBot="1" x14ac:dyDescent="0.25">
      <c r="A2437" s="60" t="s">
        <v>18</v>
      </c>
      <c r="B2437" s="161">
        <v>16281</v>
      </c>
      <c r="C2437" s="161">
        <v>16066</v>
      </c>
      <c r="D2437" s="161">
        <v>15772</v>
      </c>
      <c r="E2437" s="161">
        <v>15281</v>
      </c>
      <c r="F2437" s="161">
        <v>14917</v>
      </c>
      <c r="G2437" s="92">
        <v>14834</v>
      </c>
      <c r="H2437" s="92">
        <v>14692</v>
      </c>
      <c r="I2437" s="92">
        <v>14258</v>
      </c>
      <c r="J2437" s="92">
        <v>14183</v>
      </c>
      <c r="K2437" s="92">
        <v>13971</v>
      </c>
      <c r="L2437" s="92">
        <v>13875</v>
      </c>
      <c r="M2437" s="92">
        <v>13708</v>
      </c>
      <c r="N2437" s="92">
        <v>13659</v>
      </c>
      <c r="O2437" s="92">
        <v>13896</v>
      </c>
      <c r="P2437" s="92">
        <v>14335</v>
      </c>
      <c r="Q2437" s="92">
        <v>14608</v>
      </c>
      <c r="R2437" s="92">
        <v>14786</v>
      </c>
      <c r="S2437" s="92">
        <v>14742</v>
      </c>
      <c r="T2437" s="92">
        <v>14421</v>
      </c>
    </row>
    <row r="2438" spans="1:21" ht="52" thickBot="1" x14ac:dyDescent="0.25">
      <c r="A2438" s="60" t="s">
        <v>19</v>
      </c>
      <c r="B2438" s="160"/>
      <c r="C2438" s="160">
        <f t="shared" ref="C2438:T2438" si="1207">(C2437-B2437)/B2437</f>
        <v>-1.3205577053006573E-2</v>
      </c>
      <c r="D2438" s="160">
        <f t="shared" si="1207"/>
        <v>-1.8299514502676459E-2</v>
      </c>
      <c r="E2438" s="160">
        <f t="shared" si="1207"/>
        <v>-3.1131118437737762E-2</v>
      </c>
      <c r="F2438" s="160">
        <f t="shared" si="1207"/>
        <v>-2.3820430600091615E-2</v>
      </c>
      <c r="G2438" s="160">
        <f t="shared" si="1207"/>
        <v>-5.5641214721458736E-3</v>
      </c>
      <c r="H2438" s="160">
        <f t="shared" si="1207"/>
        <v>-9.5726034784953482E-3</v>
      </c>
      <c r="I2438" s="160">
        <f t="shared" si="1207"/>
        <v>-2.953988565205554E-2</v>
      </c>
      <c r="J2438" s="160">
        <f t="shared" si="1207"/>
        <v>-5.2602047973067754E-3</v>
      </c>
      <c r="K2438" s="160">
        <f t="shared" si="1207"/>
        <v>-1.4947472326024114E-2</v>
      </c>
      <c r="L2438" s="160">
        <f t="shared" si="1207"/>
        <v>-6.8713764225896501E-3</v>
      </c>
      <c r="M2438" s="160">
        <f t="shared" si="1207"/>
        <v>-1.2036036036036035E-2</v>
      </c>
      <c r="N2438" s="160">
        <f t="shared" si="1207"/>
        <v>-3.5745550043770062E-3</v>
      </c>
      <c r="O2438" s="160">
        <f t="shared" si="1207"/>
        <v>1.7351197012958487E-2</v>
      </c>
      <c r="P2438" s="160">
        <f t="shared" si="1207"/>
        <v>3.1591824985607371E-2</v>
      </c>
      <c r="Q2438" s="160">
        <f t="shared" si="1207"/>
        <v>1.9044297174747121E-2</v>
      </c>
      <c r="R2438" s="160">
        <f t="shared" si="1207"/>
        <v>1.2185104052573932E-2</v>
      </c>
      <c r="S2438" s="160">
        <f t="shared" si="1207"/>
        <v>-2.9757879074800487E-3</v>
      </c>
      <c r="T2438" s="160">
        <f t="shared" si="1207"/>
        <v>-2.1774521774521775E-2</v>
      </c>
    </row>
    <row r="2439" spans="1:21" ht="52" thickBot="1" x14ac:dyDescent="0.25">
      <c r="A2439" s="60" t="s">
        <v>20</v>
      </c>
      <c r="B2439" s="160"/>
      <c r="C2439" s="160"/>
      <c r="D2439" s="160"/>
      <c r="E2439" s="160"/>
      <c r="F2439" s="160"/>
      <c r="G2439" s="160">
        <f t="shared" ref="G2439:T2439" si="1208">(G2437-B2437)/B2437</f>
        <v>-8.887660463116516E-2</v>
      </c>
      <c r="H2439" s="160">
        <f t="shared" si="1208"/>
        <v>-8.5522220839038959E-2</v>
      </c>
      <c r="I2439" s="160">
        <f t="shared" si="1208"/>
        <v>-9.5992898808014204E-2</v>
      </c>
      <c r="J2439" s="160">
        <f t="shared" si="1208"/>
        <v>-7.1853936260715928E-2</v>
      </c>
      <c r="K2439" s="160">
        <f t="shared" si="1208"/>
        <v>-6.3417577260843336E-2</v>
      </c>
      <c r="L2439" s="160">
        <f t="shared" si="1208"/>
        <v>-6.464877983011999E-2</v>
      </c>
      <c r="M2439" s="160">
        <f t="shared" si="1208"/>
        <v>-6.6975224612033757E-2</v>
      </c>
      <c r="N2439" s="160">
        <f t="shared" si="1208"/>
        <v>-4.2011502314490114E-2</v>
      </c>
      <c r="O2439" s="160">
        <f t="shared" si="1208"/>
        <v>-2.0235493196079812E-2</v>
      </c>
      <c r="P2439" s="160">
        <f t="shared" si="1208"/>
        <v>2.6053968935652424E-2</v>
      </c>
      <c r="Q2439" s="160">
        <f t="shared" si="1208"/>
        <v>5.2828828828828826E-2</v>
      </c>
      <c r="R2439" s="160">
        <f t="shared" si="1208"/>
        <v>7.8640210096294141E-2</v>
      </c>
      <c r="S2439" s="160">
        <f t="shared" si="1208"/>
        <v>7.9288381287063475E-2</v>
      </c>
      <c r="T2439" s="160">
        <f t="shared" si="1208"/>
        <v>3.7780656303972364E-2</v>
      </c>
    </row>
    <row r="2440" spans="1:21" ht="52" thickBot="1" x14ac:dyDescent="0.25">
      <c r="A2440" s="60" t="s">
        <v>21</v>
      </c>
      <c r="B2440" s="160"/>
      <c r="C2440" s="160"/>
      <c r="D2440" s="160"/>
      <c r="E2440" s="160"/>
      <c r="F2440" s="160"/>
      <c r="G2440" s="160"/>
      <c r="H2440" s="160"/>
      <c r="I2440" s="160"/>
      <c r="J2440" s="160"/>
      <c r="K2440" s="160"/>
      <c r="L2440" s="160">
        <f t="shared" ref="L2440:T2440" si="1209">(L2437-B2437)/B2437</f>
        <v>-0.14777962041643633</v>
      </c>
      <c r="M2440" s="160">
        <f t="shared" si="1209"/>
        <v>-0.14676957550105812</v>
      </c>
      <c r="N2440" s="160">
        <f t="shared" si="1209"/>
        <v>-0.13397159523205682</v>
      </c>
      <c r="O2440" s="160">
        <f t="shared" si="1209"/>
        <v>-9.0635429618480465E-2</v>
      </c>
      <c r="P2440" s="160">
        <f t="shared" si="1209"/>
        <v>-3.901588791311926E-2</v>
      </c>
      <c r="Q2440" s="160">
        <f t="shared" si="1209"/>
        <v>-1.5235270324929216E-2</v>
      </c>
      <c r="R2440" s="160">
        <f t="shared" si="1209"/>
        <v>6.3980397495235503E-3</v>
      </c>
      <c r="S2440" s="160">
        <f t="shared" si="1209"/>
        <v>3.3945854958619723E-2</v>
      </c>
      <c r="T2440" s="160">
        <f t="shared" si="1209"/>
        <v>1.6780652894310088E-2</v>
      </c>
    </row>
    <row r="2441" spans="1:21" ht="18" thickBot="1" x14ac:dyDescent="0.25">
      <c r="A2441" s="60" t="s">
        <v>22</v>
      </c>
      <c r="B2441" s="160">
        <f>B2433/B2437</f>
        <v>5.5831951354339417E-2</v>
      </c>
      <c r="C2441" s="160">
        <f>C2433/C2437</f>
        <v>6.0562678949333995E-2</v>
      </c>
      <c r="D2441" s="160">
        <f>D2433/D2437</f>
        <v>6.4354552371290896E-2</v>
      </c>
      <c r="E2441" s="160">
        <f>E2433/E2437</f>
        <v>7.0217917675544791E-2</v>
      </c>
      <c r="F2441" s="160">
        <f>F2433/F2437</f>
        <v>7.4746933029429516E-2</v>
      </c>
      <c r="G2441" s="160">
        <f t="shared" ref="G2441:L2441" si="1210">G2433/G2437</f>
        <v>7.9412161251179725E-2</v>
      </c>
      <c r="H2441" s="160">
        <f t="shared" si="1210"/>
        <v>8.4808058807514297E-2</v>
      </c>
      <c r="I2441" s="160">
        <f t="shared" si="1210"/>
        <v>8.8862393042502458E-2</v>
      </c>
      <c r="J2441" s="160">
        <f t="shared" si="1210"/>
        <v>8.9896354790946903E-2</v>
      </c>
      <c r="K2441" s="160">
        <f t="shared" si="1210"/>
        <v>9.4839309999284235E-2</v>
      </c>
      <c r="L2441" s="160">
        <f t="shared" si="1210"/>
        <v>9.989189189189189E-2</v>
      </c>
      <c r="M2441" s="160">
        <f t="shared" ref="M2441:N2441" si="1211">M2433/M2437</f>
        <v>0.10468339655675518</v>
      </c>
      <c r="N2441" s="160">
        <f t="shared" si="1211"/>
        <v>0.11076945603631305</v>
      </c>
      <c r="O2441" s="160">
        <f t="shared" ref="O2441:P2441" si="1212">O2433/O2437</f>
        <v>0.11355785837651122</v>
      </c>
      <c r="P2441" s="160">
        <f t="shared" si="1212"/>
        <v>0.10973142657830484</v>
      </c>
      <c r="Q2441" s="160">
        <f t="shared" ref="Q2441:R2441" si="1213">Q2433/Q2437</f>
        <v>0.10877601314348302</v>
      </c>
      <c r="R2441" s="160">
        <f t="shared" si="1213"/>
        <v>0.11037467875016908</v>
      </c>
      <c r="S2441" s="160">
        <f t="shared" ref="S2441:T2441" si="1214">S2433/S2437</f>
        <v>0.11090761090761091</v>
      </c>
      <c r="T2441" s="160">
        <f t="shared" si="1214"/>
        <v>0.11469384924762499</v>
      </c>
    </row>
    <row r="2442" spans="1:21" ht="52" thickBot="1" x14ac:dyDescent="0.25">
      <c r="A2442" s="60" t="s">
        <v>23</v>
      </c>
      <c r="B2442" s="160"/>
      <c r="C2442" s="160">
        <f t="shared" ref="C2442:K2442" si="1215">(C2441-B2441)</f>
        <v>4.7307275949945785E-3</v>
      </c>
      <c r="D2442" s="160">
        <f t="shared" si="1215"/>
        <v>3.7918734219569011E-3</v>
      </c>
      <c r="E2442" s="160">
        <f t="shared" si="1215"/>
        <v>5.8633653042538952E-3</v>
      </c>
      <c r="F2442" s="160">
        <f t="shared" si="1215"/>
        <v>4.5290153538847244E-3</v>
      </c>
      <c r="G2442" s="160">
        <f t="shared" si="1215"/>
        <v>4.6652282217502089E-3</v>
      </c>
      <c r="H2442" s="160">
        <f t="shared" si="1215"/>
        <v>5.3958975563345724E-3</v>
      </c>
      <c r="I2442" s="160">
        <f t="shared" si="1215"/>
        <v>4.0543342349881606E-3</v>
      </c>
      <c r="J2442" s="160">
        <f t="shared" si="1215"/>
        <v>1.0339617484444452E-3</v>
      </c>
      <c r="K2442" s="160">
        <f t="shared" si="1215"/>
        <v>4.9429552083373324E-3</v>
      </c>
      <c r="L2442" s="160">
        <f t="shared" ref="L2442:T2442" si="1216">(L2441-K2441)</f>
        <v>5.0525818926076549E-3</v>
      </c>
      <c r="M2442" s="160">
        <f t="shared" si="1216"/>
        <v>4.7915046648632914E-3</v>
      </c>
      <c r="N2442" s="160">
        <f t="shared" si="1216"/>
        <v>6.0860594795578704E-3</v>
      </c>
      <c r="O2442" s="160">
        <f t="shared" si="1216"/>
        <v>2.7884023401981706E-3</v>
      </c>
      <c r="P2442" s="160">
        <f t="shared" si="1216"/>
        <v>-3.8264317982063811E-3</v>
      </c>
      <c r="Q2442" s="160">
        <f t="shared" si="1216"/>
        <v>-9.5541343482181962E-4</v>
      </c>
      <c r="R2442" s="160">
        <f t="shared" si="1216"/>
        <v>1.5986656066860616E-3</v>
      </c>
      <c r="S2442" s="160">
        <f t="shared" si="1216"/>
        <v>5.3293215744182332E-4</v>
      </c>
      <c r="T2442" s="160">
        <f t="shared" si="1216"/>
        <v>3.7862383400140837E-3</v>
      </c>
    </row>
    <row r="2443" spans="1:21" ht="52" thickBot="1" x14ac:dyDescent="0.25">
      <c r="A2443" s="60" t="s">
        <v>24</v>
      </c>
      <c r="B2443" s="160"/>
      <c r="C2443" s="160"/>
      <c r="D2443" s="160"/>
      <c r="E2443" s="160"/>
      <c r="F2443" s="160"/>
      <c r="G2443" s="160">
        <f>G2441-B2441</f>
        <v>2.3580209896840308E-2</v>
      </c>
      <c r="H2443" s="160">
        <f t="shared" ref="H2443:K2443" si="1217">H2441-C2441</f>
        <v>2.4245379858180302E-2</v>
      </c>
      <c r="I2443" s="160">
        <f t="shared" si="1217"/>
        <v>2.4507840671211562E-2</v>
      </c>
      <c r="J2443" s="160">
        <f t="shared" si="1217"/>
        <v>1.9678437115402111E-2</v>
      </c>
      <c r="K2443" s="160">
        <f t="shared" si="1217"/>
        <v>2.0092376969854719E-2</v>
      </c>
      <c r="L2443" s="160">
        <f t="shared" ref="L2443:T2443" si="1218">L2441-G2441</f>
        <v>2.0479730640712165E-2</v>
      </c>
      <c r="M2443" s="160">
        <f t="shared" si="1218"/>
        <v>1.9875337749240884E-2</v>
      </c>
      <c r="N2443" s="160">
        <f t="shared" si="1218"/>
        <v>2.1907062993810594E-2</v>
      </c>
      <c r="O2443" s="160">
        <f t="shared" si="1218"/>
        <v>2.366150358556432E-2</v>
      </c>
      <c r="P2443" s="160">
        <f t="shared" si="1218"/>
        <v>1.4892116579020606E-2</v>
      </c>
      <c r="Q2443" s="160">
        <f t="shared" si="1218"/>
        <v>8.8841212515911316E-3</v>
      </c>
      <c r="R2443" s="160">
        <f t="shared" si="1218"/>
        <v>5.6912821934139018E-3</v>
      </c>
      <c r="S2443" s="160">
        <f t="shared" si="1218"/>
        <v>1.3815487129785475E-4</v>
      </c>
      <c r="T2443" s="160">
        <f t="shared" si="1218"/>
        <v>1.1359908711137678E-3</v>
      </c>
    </row>
    <row r="2444" spans="1:21" ht="52" thickBot="1" x14ac:dyDescent="0.25">
      <c r="A2444" s="60" t="s">
        <v>25</v>
      </c>
      <c r="B2444" s="160"/>
      <c r="C2444" s="160"/>
      <c r="D2444" s="160"/>
      <c r="E2444" s="160"/>
      <c r="F2444" s="160"/>
      <c r="G2444" s="160"/>
      <c r="H2444" s="160"/>
      <c r="I2444" s="160"/>
      <c r="J2444" s="160"/>
      <c r="K2444" s="160"/>
      <c r="L2444" s="160">
        <f t="shared" ref="L2444:T2444" si="1219">L2441-B2441</f>
        <v>4.4059940537552474E-2</v>
      </c>
      <c r="M2444" s="160">
        <f t="shared" si="1219"/>
        <v>4.4120717607421187E-2</v>
      </c>
      <c r="N2444" s="160">
        <f t="shared" si="1219"/>
        <v>4.6414903665022156E-2</v>
      </c>
      <c r="O2444" s="160">
        <f t="shared" si="1219"/>
        <v>4.3339940700966431E-2</v>
      </c>
      <c r="P2444" s="160">
        <f t="shared" si="1219"/>
        <v>3.4984493548875326E-2</v>
      </c>
      <c r="Q2444" s="160">
        <f t="shared" si="1219"/>
        <v>2.9363851892303297E-2</v>
      </c>
      <c r="R2444" s="160">
        <f t="shared" si="1219"/>
        <v>2.5566619942654786E-2</v>
      </c>
      <c r="S2444" s="160">
        <f t="shared" si="1219"/>
        <v>2.2045217865108449E-2</v>
      </c>
      <c r="T2444" s="160">
        <f t="shared" si="1219"/>
        <v>2.4797494456678087E-2</v>
      </c>
    </row>
    <row r="2445" spans="1:21" ht="16" x14ac:dyDescent="0.2">
      <c r="A2445" s="4"/>
      <c r="B2445" s="6"/>
      <c r="C2445" s="6"/>
      <c r="D2445" s="6"/>
      <c r="E2445" s="6"/>
      <c r="F2445" s="6"/>
      <c r="G2445" s="5"/>
      <c r="H2445" s="5"/>
      <c r="I2445" s="5"/>
      <c r="J2445" s="5"/>
      <c r="K2445" s="5"/>
      <c r="L2445" s="5"/>
    </row>
    <row r="2446" spans="1:21" ht="16" x14ac:dyDescent="0.2">
      <c r="A2446" s="7" t="s">
        <v>192</v>
      </c>
      <c r="B2446" s="7"/>
      <c r="C2446" s="7"/>
      <c r="D2446" s="7"/>
      <c r="E2446" s="7"/>
      <c r="F2446" s="7"/>
      <c r="G2446" s="8"/>
      <c r="H2446" s="8"/>
      <c r="I2446" s="8"/>
      <c r="J2446" s="8"/>
      <c r="K2446" s="8"/>
      <c r="L2446" s="8"/>
      <c r="M2446" s="9"/>
    </row>
    <row r="2447" spans="1:21" ht="17" thickBot="1" x14ac:dyDescent="0.25">
      <c r="A2447" s="10"/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9"/>
    </row>
    <row r="2448" spans="1:21" ht="35" thickBot="1" x14ac:dyDescent="0.25">
      <c r="A2448" s="70" t="s">
        <v>44</v>
      </c>
      <c r="B2448" s="70" t="s">
        <v>0</v>
      </c>
      <c r="C2448" s="70" t="s">
        <v>1</v>
      </c>
      <c r="D2448" s="70" t="s">
        <v>2</v>
      </c>
      <c r="E2448" s="70" t="s">
        <v>3</v>
      </c>
      <c r="F2448" s="70" t="s">
        <v>4</v>
      </c>
      <c r="G2448" s="70" t="s">
        <v>5</v>
      </c>
      <c r="H2448" s="70" t="s">
        <v>6</v>
      </c>
      <c r="I2448" s="70" t="s">
        <v>7</v>
      </c>
      <c r="J2448" s="70" t="s">
        <v>8</v>
      </c>
      <c r="K2448" s="70" t="s">
        <v>9</v>
      </c>
      <c r="L2448" s="70" t="s">
        <v>10</v>
      </c>
      <c r="M2448" s="70" t="s">
        <v>66</v>
      </c>
      <c r="N2448" s="70" t="s">
        <v>75</v>
      </c>
      <c r="O2448" s="70" t="s">
        <v>76</v>
      </c>
      <c r="P2448" s="70" t="s">
        <v>77</v>
      </c>
      <c r="Q2448" s="70" t="s">
        <v>78</v>
      </c>
      <c r="R2448" s="70" t="s">
        <v>79</v>
      </c>
      <c r="S2448" s="70" t="s">
        <v>81</v>
      </c>
      <c r="T2448" s="70" t="s">
        <v>87</v>
      </c>
      <c r="U2448" s="70" t="s">
        <v>52</v>
      </c>
    </row>
    <row r="2449" spans="1:21" ht="18" thickBot="1" x14ac:dyDescent="0.25">
      <c r="A2449" s="71" t="s">
        <v>28</v>
      </c>
      <c r="B2449" s="72"/>
      <c r="C2449" s="72">
        <f t="shared" ref="C2449:K2449" si="1220">-C2419</f>
        <v>-133</v>
      </c>
      <c r="D2449" s="72">
        <f t="shared" si="1220"/>
        <v>-128</v>
      </c>
      <c r="E2449" s="72">
        <f t="shared" si="1220"/>
        <v>-141</v>
      </c>
      <c r="F2449" s="72">
        <f t="shared" si="1220"/>
        <v>-140</v>
      </c>
      <c r="G2449" s="72">
        <f t="shared" si="1220"/>
        <v>-143</v>
      </c>
      <c r="H2449" s="72">
        <f t="shared" si="1220"/>
        <v>-142</v>
      </c>
      <c r="I2449" s="72">
        <f t="shared" si="1220"/>
        <v>-129</v>
      </c>
      <c r="J2449" s="72">
        <f t="shared" si="1220"/>
        <v>-143</v>
      </c>
      <c r="K2449" s="72">
        <f t="shared" si="1220"/>
        <v>-141</v>
      </c>
      <c r="L2449" s="72">
        <f t="shared" ref="L2449:Q2449" si="1221">-L2419</f>
        <v>-154</v>
      </c>
      <c r="M2449" s="72">
        <f t="shared" si="1221"/>
        <v>-177</v>
      </c>
      <c r="N2449" s="72">
        <f t="shared" si="1221"/>
        <v>-159</v>
      </c>
      <c r="O2449" s="72">
        <f t="shared" si="1221"/>
        <v>-166</v>
      </c>
      <c r="P2449" s="72">
        <f t="shared" si="1221"/>
        <v>-145</v>
      </c>
      <c r="Q2449" s="72">
        <f t="shared" si="1221"/>
        <v>-148</v>
      </c>
      <c r="R2449" s="72">
        <f t="shared" ref="R2449:S2449" si="1222">-R2419</f>
        <v>-146</v>
      </c>
      <c r="S2449" s="72">
        <f t="shared" si="1222"/>
        <v>-147</v>
      </c>
      <c r="T2449" s="76">
        <f t="shared" ref="T2449" si="1223">-T2419</f>
        <v>-162</v>
      </c>
      <c r="U2449" s="72">
        <f t="shared" ref="U2449:U2463" si="1224">_xlfn.AGGREGATE(1,6,C2449:S2449)</f>
        <v>-146</v>
      </c>
    </row>
    <row r="2450" spans="1:21" ht="18" thickBot="1" x14ac:dyDescent="0.25">
      <c r="A2450" s="78">
        <v>1</v>
      </c>
      <c r="B2450" s="48" t="s">
        <v>53</v>
      </c>
      <c r="C2450" s="79">
        <f t="shared" ref="C2450:T2461" si="1225">B2419-C2420</f>
        <v>-20</v>
      </c>
      <c r="D2450" s="79">
        <f t="shared" si="1225"/>
        <v>-13</v>
      </c>
      <c r="E2450" s="79">
        <f t="shared" si="1225"/>
        <v>4</v>
      </c>
      <c r="F2450" s="79">
        <f t="shared" si="1225"/>
        <v>-1</v>
      </c>
      <c r="G2450" s="79">
        <f t="shared" si="1225"/>
        <v>-10</v>
      </c>
      <c r="H2450" s="72">
        <f t="shared" si="1225"/>
        <v>-7</v>
      </c>
      <c r="I2450" s="72">
        <f t="shared" si="1225"/>
        <v>-5</v>
      </c>
      <c r="J2450" s="72">
        <f t="shared" si="1225"/>
        <v>-14</v>
      </c>
      <c r="K2450" s="72">
        <f t="shared" si="1225"/>
        <v>-9</v>
      </c>
      <c r="L2450" s="72">
        <f t="shared" si="1225"/>
        <v>-20</v>
      </c>
      <c r="M2450" s="72">
        <f t="shared" si="1225"/>
        <v>-2</v>
      </c>
      <c r="N2450" s="72">
        <f t="shared" si="1225"/>
        <v>-6</v>
      </c>
      <c r="O2450" s="72">
        <f t="shared" si="1225"/>
        <v>-5</v>
      </c>
      <c r="P2450" s="72">
        <f t="shared" si="1225"/>
        <v>5</v>
      </c>
      <c r="Q2450" s="72">
        <f t="shared" si="1225"/>
        <v>1</v>
      </c>
      <c r="R2450" s="72">
        <f t="shared" si="1225"/>
        <v>-4</v>
      </c>
      <c r="S2450" s="72">
        <f t="shared" si="1225"/>
        <v>-3</v>
      </c>
      <c r="T2450" s="76">
        <f t="shared" si="1225"/>
        <v>-2</v>
      </c>
      <c r="U2450" s="72">
        <f t="shared" si="1224"/>
        <v>-6.4117647058823533</v>
      </c>
    </row>
    <row r="2451" spans="1:21" ht="18" thickBot="1" x14ac:dyDescent="0.25">
      <c r="A2451" s="78">
        <v>2</v>
      </c>
      <c r="B2451" s="48" t="s">
        <v>53</v>
      </c>
      <c r="C2451" s="79">
        <f t="shared" si="1225"/>
        <v>8</v>
      </c>
      <c r="D2451" s="79">
        <f t="shared" si="1225"/>
        <v>9</v>
      </c>
      <c r="E2451" s="79">
        <f t="shared" si="1225"/>
        <v>1</v>
      </c>
      <c r="F2451" s="79">
        <f t="shared" si="1225"/>
        <v>11</v>
      </c>
      <c r="G2451" s="79">
        <f t="shared" si="1225"/>
        <v>14</v>
      </c>
      <c r="H2451" s="72">
        <f t="shared" si="1225"/>
        <v>5</v>
      </c>
      <c r="I2451" s="72">
        <f t="shared" si="1225"/>
        <v>9</v>
      </c>
      <c r="J2451" s="72">
        <f t="shared" si="1225"/>
        <v>9</v>
      </c>
      <c r="K2451" s="72">
        <f t="shared" si="1225"/>
        <v>6</v>
      </c>
      <c r="L2451" s="72">
        <f t="shared" si="1225"/>
        <v>15</v>
      </c>
      <c r="M2451" s="72">
        <f t="shared" si="1225"/>
        <v>9</v>
      </c>
      <c r="N2451" s="72">
        <f t="shared" si="1225"/>
        <v>3</v>
      </c>
      <c r="O2451" s="72">
        <f t="shared" si="1225"/>
        <v>6</v>
      </c>
      <c r="P2451" s="72">
        <f t="shared" si="1225"/>
        <v>3</v>
      </c>
      <c r="Q2451" s="72">
        <f t="shared" si="1225"/>
        <v>4</v>
      </c>
      <c r="R2451" s="72">
        <f t="shared" si="1225"/>
        <v>7</v>
      </c>
      <c r="S2451" s="72">
        <f t="shared" si="1225"/>
        <v>11</v>
      </c>
      <c r="T2451" s="76">
        <f t="shared" si="1225"/>
        <v>3</v>
      </c>
      <c r="U2451" s="72">
        <f t="shared" si="1224"/>
        <v>7.6470588235294121</v>
      </c>
    </row>
    <row r="2452" spans="1:21" ht="18" thickBot="1" x14ac:dyDescent="0.25">
      <c r="A2452" s="78">
        <v>3</v>
      </c>
      <c r="B2452" s="48" t="s">
        <v>53</v>
      </c>
      <c r="C2452" s="79">
        <f t="shared" si="1225"/>
        <v>9</v>
      </c>
      <c r="D2452" s="79">
        <f t="shared" si="1225"/>
        <v>7</v>
      </c>
      <c r="E2452" s="79">
        <f t="shared" si="1225"/>
        <v>4</v>
      </c>
      <c r="F2452" s="79">
        <f t="shared" si="1225"/>
        <v>12</v>
      </c>
      <c r="G2452" s="79">
        <f t="shared" si="1225"/>
        <v>3</v>
      </c>
      <c r="H2452" s="72">
        <f t="shared" si="1225"/>
        <v>5</v>
      </c>
      <c r="I2452" s="72">
        <f t="shared" si="1225"/>
        <v>11</v>
      </c>
      <c r="J2452" s="72">
        <f t="shared" si="1225"/>
        <v>8</v>
      </c>
      <c r="K2452" s="72">
        <f t="shared" si="1225"/>
        <v>5</v>
      </c>
      <c r="L2452" s="72">
        <f t="shared" si="1225"/>
        <v>4</v>
      </c>
      <c r="M2452" s="72">
        <f t="shared" si="1225"/>
        <v>9</v>
      </c>
      <c r="N2452" s="72">
        <f t="shared" si="1225"/>
        <v>-1</v>
      </c>
      <c r="O2452" s="72">
        <f t="shared" si="1225"/>
        <v>3</v>
      </c>
      <c r="P2452" s="72">
        <f t="shared" si="1225"/>
        <v>7</v>
      </c>
      <c r="Q2452" s="72">
        <f t="shared" si="1225"/>
        <v>7</v>
      </c>
      <c r="R2452" s="72">
        <f t="shared" si="1225"/>
        <v>6</v>
      </c>
      <c r="S2452" s="72">
        <f t="shared" si="1225"/>
        <v>2</v>
      </c>
      <c r="T2452" s="76">
        <f t="shared" si="1225"/>
        <v>2</v>
      </c>
      <c r="U2452" s="72">
        <f t="shared" si="1224"/>
        <v>5.9411764705882355</v>
      </c>
    </row>
    <row r="2453" spans="1:21" ht="18" thickBot="1" x14ac:dyDescent="0.25">
      <c r="A2453" s="78">
        <v>4</v>
      </c>
      <c r="B2453" s="48" t="s">
        <v>53</v>
      </c>
      <c r="C2453" s="79">
        <f t="shared" si="1225"/>
        <v>6</v>
      </c>
      <c r="D2453" s="79">
        <f t="shared" si="1225"/>
        <v>13</v>
      </c>
      <c r="E2453" s="79">
        <f t="shared" si="1225"/>
        <v>4</v>
      </c>
      <c r="F2453" s="79">
        <f t="shared" si="1225"/>
        <v>7</v>
      </c>
      <c r="G2453" s="79">
        <f t="shared" si="1225"/>
        <v>7</v>
      </c>
      <c r="H2453" s="72">
        <f t="shared" si="1225"/>
        <v>3</v>
      </c>
      <c r="I2453" s="72">
        <f t="shared" si="1225"/>
        <v>4</v>
      </c>
      <c r="J2453" s="72">
        <f t="shared" si="1225"/>
        <v>1</v>
      </c>
      <c r="K2453" s="72">
        <f t="shared" si="1225"/>
        <v>6</v>
      </c>
      <c r="L2453" s="72">
        <f t="shared" si="1225"/>
        <v>3</v>
      </c>
      <c r="M2453" s="72">
        <f t="shared" si="1225"/>
        <v>10</v>
      </c>
      <c r="N2453" s="72">
        <f t="shared" si="1225"/>
        <v>4</v>
      </c>
      <c r="O2453" s="72">
        <f t="shared" si="1225"/>
        <v>1</v>
      </c>
      <c r="P2453" s="72">
        <f t="shared" si="1225"/>
        <v>6</v>
      </c>
      <c r="Q2453" s="72">
        <f t="shared" si="1225"/>
        <v>4</v>
      </c>
      <c r="R2453" s="72">
        <f t="shared" si="1225"/>
        <v>3</v>
      </c>
      <c r="S2453" s="72">
        <f t="shared" si="1225"/>
        <v>7</v>
      </c>
      <c r="T2453" s="76">
        <f t="shared" si="1225"/>
        <v>7</v>
      </c>
      <c r="U2453" s="72">
        <f t="shared" si="1224"/>
        <v>5.2352941176470589</v>
      </c>
    </row>
    <row r="2454" spans="1:21" ht="18" thickBot="1" x14ac:dyDescent="0.25">
      <c r="A2454" s="78">
        <v>5</v>
      </c>
      <c r="B2454" s="48" t="s">
        <v>53</v>
      </c>
      <c r="C2454" s="79">
        <f t="shared" si="1225"/>
        <v>5</v>
      </c>
      <c r="D2454" s="79">
        <f t="shared" si="1225"/>
        <v>1</v>
      </c>
      <c r="E2454" s="79">
        <f t="shared" si="1225"/>
        <v>7</v>
      </c>
      <c r="F2454" s="79">
        <f t="shared" si="1225"/>
        <v>0</v>
      </c>
      <c r="G2454" s="79">
        <f t="shared" si="1225"/>
        <v>5</v>
      </c>
      <c r="H2454" s="72">
        <f t="shared" si="1225"/>
        <v>1</v>
      </c>
      <c r="I2454" s="72">
        <f t="shared" si="1225"/>
        <v>11</v>
      </c>
      <c r="J2454" s="72">
        <f t="shared" si="1225"/>
        <v>7</v>
      </c>
      <c r="K2454" s="72">
        <f t="shared" si="1225"/>
        <v>9</v>
      </c>
      <c r="L2454" s="72">
        <f t="shared" si="1225"/>
        <v>9</v>
      </c>
      <c r="M2454" s="72">
        <f t="shared" si="1225"/>
        <v>5</v>
      </c>
      <c r="N2454" s="72">
        <f t="shared" si="1225"/>
        <v>1</v>
      </c>
      <c r="O2454" s="72">
        <f t="shared" si="1225"/>
        <v>5</v>
      </c>
      <c r="P2454" s="72">
        <f t="shared" si="1225"/>
        <v>4</v>
      </c>
      <c r="Q2454" s="72">
        <f t="shared" si="1225"/>
        <v>11</v>
      </c>
      <c r="R2454" s="72">
        <f t="shared" si="1225"/>
        <v>2</v>
      </c>
      <c r="S2454" s="72">
        <f t="shared" si="1225"/>
        <v>2</v>
      </c>
      <c r="T2454" s="76">
        <f t="shared" si="1225"/>
        <v>0</v>
      </c>
      <c r="U2454" s="72">
        <f t="shared" si="1224"/>
        <v>5</v>
      </c>
    </row>
    <row r="2455" spans="1:21" ht="18" thickBot="1" x14ac:dyDescent="0.25">
      <c r="A2455" s="78">
        <v>6</v>
      </c>
      <c r="B2455" s="48" t="s">
        <v>53</v>
      </c>
      <c r="C2455" s="79">
        <f t="shared" si="1225"/>
        <v>1</v>
      </c>
      <c r="D2455" s="79">
        <f t="shared" si="1225"/>
        <v>3</v>
      </c>
      <c r="E2455" s="79">
        <f t="shared" si="1225"/>
        <v>4</v>
      </c>
      <c r="F2455" s="79">
        <f t="shared" si="1225"/>
        <v>4</v>
      </c>
      <c r="G2455" s="79">
        <f t="shared" si="1225"/>
        <v>0</v>
      </c>
      <c r="H2455" s="72">
        <f t="shared" si="1225"/>
        <v>2</v>
      </c>
      <c r="I2455" s="72">
        <f t="shared" si="1225"/>
        <v>0</v>
      </c>
      <c r="J2455" s="72">
        <f t="shared" si="1225"/>
        <v>5</v>
      </c>
      <c r="K2455" s="72">
        <f t="shared" si="1225"/>
        <v>-2</v>
      </c>
      <c r="L2455" s="72">
        <f t="shared" si="1225"/>
        <v>4</v>
      </c>
      <c r="M2455" s="72">
        <f t="shared" si="1225"/>
        <v>-14</v>
      </c>
      <c r="N2455" s="72">
        <f t="shared" si="1225"/>
        <v>-20</v>
      </c>
      <c r="O2455" s="72">
        <f t="shared" si="1225"/>
        <v>-28</v>
      </c>
      <c r="P2455" s="72">
        <f t="shared" si="1225"/>
        <v>-19</v>
      </c>
      <c r="Q2455" s="72">
        <f t="shared" si="1225"/>
        <v>-15</v>
      </c>
      <c r="R2455" s="72">
        <f t="shared" si="1225"/>
        <v>-11</v>
      </c>
      <c r="S2455" s="72">
        <f t="shared" si="1225"/>
        <v>-22</v>
      </c>
      <c r="T2455" s="76">
        <f t="shared" si="1225"/>
        <v>-17</v>
      </c>
      <c r="U2455" s="72">
        <f t="shared" si="1224"/>
        <v>-6.3529411764705879</v>
      </c>
    </row>
    <row r="2456" spans="1:21" ht="18" thickBot="1" x14ac:dyDescent="0.25">
      <c r="A2456" s="78">
        <v>7</v>
      </c>
      <c r="B2456" s="48" t="s">
        <v>53</v>
      </c>
      <c r="C2456" s="79">
        <f t="shared" si="1225"/>
        <v>5</v>
      </c>
      <c r="D2456" s="79">
        <f t="shared" si="1225"/>
        <v>-1</v>
      </c>
      <c r="E2456" s="79">
        <f t="shared" si="1225"/>
        <v>7</v>
      </c>
      <c r="F2456" s="79">
        <f t="shared" si="1225"/>
        <v>0</v>
      </c>
      <c r="G2456" s="79">
        <f t="shared" si="1225"/>
        <v>2</v>
      </c>
      <c r="H2456" s="72">
        <f t="shared" si="1225"/>
        <v>1</v>
      </c>
      <c r="I2456" s="72">
        <f t="shared" si="1225"/>
        <v>0</v>
      </c>
      <c r="J2456" s="72">
        <f t="shared" si="1225"/>
        <v>9</v>
      </c>
      <c r="K2456" s="72">
        <f t="shared" si="1225"/>
        <v>5</v>
      </c>
      <c r="L2456" s="72">
        <f t="shared" si="1225"/>
        <v>7</v>
      </c>
      <c r="M2456" s="72">
        <f t="shared" si="1225"/>
        <v>6</v>
      </c>
      <c r="N2456" s="72">
        <f t="shared" si="1225"/>
        <v>6</v>
      </c>
      <c r="O2456" s="72">
        <f t="shared" si="1225"/>
        <v>3</v>
      </c>
      <c r="P2456" s="72">
        <f t="shared" si="1225"/>
        <v>7</v>
      </c>
      <c r="Q2456" s="72">
        <f t="shared" si="1225"/>
        <v>5</v>
      </c>
      <c r="R2456" s="72">
        <f t="shared" si="1225"/>
        <v>5</v>
      </c>
      <c r="S2456" s="72">
        <f t="shared" si="1225"/>
        <v>-2</v>
      </c>
      <c r="T2456" s="76">
        <f t="shared" si="1225"/>
        <v>10</v>
      </c>
      <c r="U2456" s="72">
        <f t="shared" si="1224"/>
        <v>3.8235294117647061</v>
      </c>
    </row>
    <row r="2457" spans="1:21" ht="18" thickBot="1" x14ac:dyDescent="0.25">
      <c r="A2457" s="78">
        <v>8</v>
      </c>
      <c r="B2457" s="48" t="s">
        <v>53</v>
      </c>
      <c r="C2457" s="79">
        <f t="shared" si="1225"/>
        <v>4</v>
      </c>
      <c r="D2457" s="79">
        <f t="shared" si="1225"/>
        <v>11</v>
      </c>
      <c r="E2457" s="79">
        <f t="shared" si="1225"/>
        <v>4</v>
      </c>
      <c r="F2457" s="79">
        <f t="shared" si="1225"/>
        <v>13</v>
      </c>
      <c r="G2457" s="79">
        <f t="shared" si="1225"/>
        <v>11</v>
      </c>
      <c r="H2457" s="72">
        <f t="shared" si="1225"/>
        <v>13</v>
      </c>
      <c r="I2457" s="72">
        <f t="shared" si="1225"/>
        <v>30</v>
      </c>
      <c r="J2457" s="72">
        <f t="shared" si="1225"/>
        <v>36</v>
      </c>
      <c r="K2457" s="72">
        <f t="shared" si="1225"/>
        <v>37</v>
      </c>
      <c r="L2457" s="72">
        <f t="shared" si="1225"/>
        <v>16</v>
      </c>
      <c r="M2457" s="72">
        <f t="shared" si="1225"/>
        <v>35</v>
      </c>
      <c r="N2457" s="72">
        <f t="shared" si="1225"/>
        <v>26</v>
      </c>
      <c r="O2457" s="72">
        <f t="shared" si="1225"/>
        <v>21</v>
      </c>
      <c r="P2457" s="72">
        <f t="shared" si="1225"/>
        <v>18</v>
      </c>
      <c r="Q2457" s="72">
        <f t="shared" si="1225"/>
        <v>30</v>
      </c>
      <c r="R2457" s="72">
        <f t="shared" si="1225"/>
        <v>20</v>
      </c>
      <c r="S2457" s="72">
        <f t="shared" si="1225"/>
        <v>29</v>
      </c>
      <c r="T2457" s="76">
        <f t="shared" si="1225"/>
        <v>19</v>
      </c>
      <c r="U2457" s="72">
        <f t="shared" si="1224"/>
        <v>20.823529411764707</v>
      </c>
    </row>
    <row r="2458" spans="1:21" ht="18" thickBot="1" x14ac:dyDescent="0.25">
      <c r="A2458" s="78">
        <v>9</v>
      </c>
      <c r="B2458" s="48" t="s">
        <v>53</v>
      </c>
      <c r="C2458" s="79">
        <f t="shared" si="1225"/>
        <v>11</v>
      </c>
      <c r="D2458" s="79">
        <f t="shared" si="1225"/>
        <v>4</v>
      </c>
      <c r="E2458" s="79">
        <f t="shared" si="1225"/>
        <v>4</v>
      </c>
      <c r="F2458" s="79">
        <f t="shared" si="1225"/>
        <v>6</v>
      </c>
      <c r="G2458" s="79">
        <f t="shared" si="1225"/>
        <v>1</v>
      </c>
      <c r="H2458" s="72">
        <f t="shared" si="1225"/>
        <v>3</v>
      </c>
      <c r="I2458" s="72">
        <f t="shared" si="1225"/>
        <v>10</v>
      </c>
      <c r="J2458" s="72">
        <f t="shared" si="1225"/>
        <v>8</v>
      </c>
      <c r="K2458" s="72">
        <f t="shared" si="1225"/>
        <v>-17</v>
      </c>
      <c r="L2458" s="72">
        <f t="shared" si="1225"/>
        <v>-1</v>
      </c>
      <c r="M2458" s="72">
        <f t="shared" si="1225"/>
        <v>11</v>
      </c>
      <c r="N2458" s="72">
        <f t="shared" si="1225"/>
        <v>7</v>
      </c>
      <c r="O2458" s="72">
        <f t="shared" si="1225"/>
        <v>13</v>
      </c>
      <c r="P2458" s="72">
        <f t="shared" si="1225"/>
        <v>13</v>
      </c>
      <c r="Q2458" s="72">
        <f t="shared" si="1225"/>
        <v>20</v>
      </c>
      <c r="R2458" s="72">
        <f t="shared" si="1225"/>
        <v>7</v>
      </c>
      <c r="S2458" s="72">
        <f t="shared" si="1225"/>
        <v>16</v>
      </c>
      <c r="T2458" s="76">
        <f t="shared" si="1225"/>
        <v>14</v>
      </c>
      <c r="U2458" s="72">
        <f t="shared" si="1224"/>
        <v>6.8235294117647056</v>
      </c>
    </row>
    <row r="2459" spans="1:21" ht="18" thickBot="1" x14ac:dyDescent="0.25">
      <c r="A2459" s="78">
        <v>10</v>
      </c>
      <c r="B2459" s="48" t="s">
        <v>53</v>
      </c>
      <c r="C2459" s="79">
        <f t="shared" si="1225"/>
        <v>4</v>
      </c>
      <c r="D2459" s="79">
        <f t="shared" si="1225"/>
        <v>6</v>
      </c>
      <c r="E2459" s="79">
        <f t="shared" si="1225"/>
        <v>2</v>
      </c>
      <c r="F2459" s="79">
        <f t="shared" si="1225"/>
        <v>8</v>
      </c>
      <c r="G2459" s="79">
        <f t="shared" si="1225"/>
        <v>1</v>
      </c>
      <c r="H2459" s="72">
        <f t="shared" si="1225"/>
        <v>7</v>
      </c>
      <c r="I2459" s="72">
        <f t="shared" si="1225"/>
        <v>3</v>
      </c>
      <c r="J2459" s="72">
        <f t="shared" si="1225"/>
        <v>8</v>
      </c>
      <c r="K2459" s="72">
        <f t="shared" si="1225"/>
        <v>5</v>
      </c>
      <c r="L2459" s="72">
        <f t="shared" si="1225"/>
        <v>8</v>
      </c>
      <c r="M2459" s="72">
        <f t="shared" si="1225"/>
        <v>5</v>
      </c>
      <c r="N2459" s="72">
        <f t="shared" si="1225"/>
        <v>-2</v>
      </c>
      <c r="O2459" s="72">
        <f t="shared" si="1225"/>
        <v>5</v>
      </c>
      <c r="P2459" s="72">
        <f t="shared" si="1225"/>
        <v>15</v>
      </c>
      <c r="Q2459" s="72">
        <f t="shared" si="1225"/>
        <v>18</v>
      </c>
      <c r="R2459" s="72">
        <f t="shared" si="1225"/>
        <v>13</v>
      </c>
      <c r="S2459" s="72">
        <f t="shared" si="1225"/>
        <v>32</v>
      </c>
      <c r="T2459" s="76">
        <f>S2428-T2429</f>
        <v>16</v>
      </c>
      <c r="U2459" s="72">
        <f t="shared" si="1224"/>
        <v>8.117647058823529</v>
      </c>
    </row>
    <row r="2460" spans="1:21" ht="18" thickBot="1" x14ac:dyDescent="0.25">
      <c r="A2460" s="78">
        <v>11</v>
      </c>
      <c r="B2460" s="48" t="s">
        <v>53</v>
      </c>
      <c r="C2460" s="106">
        <f t="shared" si="1225"/>
        <v>1</v>
      </c>
      <c r="D2460" s="106">
        <f t="shared" si="1225"/>
        <v>3</v>
      </c>
      <c r="E2460" s="106">
        <f t="shared" si="1225"/>
        <v>4</v>
      </c>
      <c r="F2460" s="106">
        <f t="shared" si="1225"/>
        <v>3</v>
      </c>
      <c r="G2460" s="106">
        <f t="shared" si="1225"/>
        <v>4</v>
      </c>
      <c r="H2460" s="76">
        <f t="shared" si="1225"/>
        <v>6</v>
      </c>
      <c r="I2460" s="76">
        <f t="shared" si="1225"/>
        <v>7</v>
      </c>
      <c r="J2460" s="76">
        <f t="shared" si="1225"/>
        <v>5</v>
      </c>
      <c r="K2460" s="76">
        <f t="shared" si="1225"/>
        <v>6</v>
      </c>
      <c r="L2460" s="76">
        <f t="shared" si="1225"/>
        <v>1</v>
      </c>
      <c r="M2460" s="76">
        <f t="shared" si="1225"/>
        <v>4</v>
      </c>
      <c r="N2460" s="76">
        <f t="shared" si="1225"/>
        <v>7</v>
      </c>
      <c r="O2460" s="76">
        <f t="shared" si="1225"/>
        <v>6</v>
      </c>
      <c r="P2460" s="76">
        <f t="shared" si="1225"/>
        <v>9</v>
      </c>
      <c r="Q2460" s="76">
        <f t="shared" si="1225"/>
        <v>5</v>
      </c>
      <c r="R2460" s="76">
        <f t="shared" si="1225"/>
        <v>5</v>
      </c>
      <c r="S2460" s="76">
        <f t="shared" si="1225"/>
        <v>12</v>
      </c>
      <c r="T2460" s="76">
        <f t="shared" si="1225"/>
        <v>20</v>
      </c>
      <c r="U2460" s="72">
        <f t="shared" si="1224"/>
        <v>5.1764705882352944</v>
      </c>
    </row>
    <row r="2461" spans="1:21" ht="18" thickBot="1" x14ac:dyDescent="0.25">
      <c r="A2461" s="78">
        <v>12</v>
      </c>
      <c r="B2461" s="48" t="s">
        <v>53</v>
      </c>
      <c r="C2461" s="106">
        <f t="shared" si="1225"/>
        <v>0</v>
      </c>
      <c r="D2461" s="106">
        <f t="shared" si="1225"/>
        <v>1</v>
      </c>
      <c r="E2461" s="106">
        <f t="shared" si="1225"/>
        <v>2</v>
      </c>
      <c r="F2461" s="106">
        <f t="shared" si="1225"/>
        <v>5</v>
      </c>
      <c r="G2461" s="106">
        <f t="shared" si="1225"/>
        <v>3</v>
      </c>
      <c r="H2461" s="76">
        <f t="shared" si="1225"/>
        <v>4</v>
      </c>
      <c r="I2461" s="76">
        <f t="shared" si="1225"/>
        <v>5</v>
      </c>
      <c r="J2461" s="76">
        <f t="shared" si="1225"/>
        <v>4</v>
      </c>
      <c r="K2461" s="76">
        <f t="shared" si="1225"/>
        <v>3</v>
      </c>
      <c r="L2461" s="76">
        <f t="shared" si="1225"/>
        <v>4</v>
      </c>
      <c r="M2461" s="76">
        <f t="shared" si="1225"/>
        <v>2</v>
      </c>
      <c r="N2461" s="76">
        <f t="shared" si="1225"/>
        <v>2</v>
      </c>
      <c r="O2461" s="76">
        <f t="shared" si="1225"/>
        <v>5</v>
      </c>
      <c r="P2461" s="76">
        <f t="shared" si="1225"/>
        <v>19</v>
      </c>
      <c r="Q2461" s="76">
        <f t="shared" si="1225"/>
        <v>6</v>
      </c>
      <c r="R2461" s="76">
        <f t="shared" si="1225"/>
        <v>5</v>
      </c>
      <c r="S2461" s="76">
        <f t="shared" si="1225"/>
        <v>10</v>
      </c>
      <c r="T2461" s="76">
        <f t="shared" si="1225"/>
        <v>12</v>
      </c>
      <c r="U2461" s="72">
        <f t="shared" si="1224"/>
        <v>4.7058823529411766</v>
      </c>
    </row>
    <row r="2462" spans="1:21" ht="18" thickBot="1" x14ac:dyDescent="0.25">
      <c r="A2462" s="47" t="s">
        <v>47</v>
      </c>
      <c r="B2462" s="48" t="s">
        <v>59</v>
      </c>
      <c r="C2462" s="75" t="s">
        <v>46</v>
      </c>
      <c r="D2462" s="75" t="s">
        <v>46</v>
      </c>
      <c r="E2462" s="75" t="s">
        <v>46</v>
      </c>
      <c r="F2462" s="106">
        <f t="shared" ref="F2462:T2462" si="1226">B2420-F2424</f>
        <v>19</v>
      </c>
      <c r="G2462" s="106">
        <f t="shared" si="1226"/>
        <v>25</v>
      </c>
      <c r="H2462" s="106">
        <f t="shared" si="1226"/>
        <v>21</v>
      </c>
      <c r="I2462" s="106">
        <f t="shared" si="1226"/>
        <v>28</v>
      </c>
      <c r="J2462" s="106">
        <f t="shared" si="1226"/>
        <v>30</v>
      </c>
      <c r="K2462" s="106">
        <f t="shared" si="1226"/>
        <v>26</v>
      </c>
      <c r="L2462" s="106">
        <f t="shared" si="1226"/>
        <v>32</v>
      </c>
      <c r="M2462" s="106">
        <f t="shared" si="1226"/>
        <v>22</v>
      </c>
      <c r="N2462" s="106">
        <f t="shared" si="1226"/>
        <v>21</v>
      </c>
      <c r="O2462" s="106">
        <f t="shared" si="1226"/>
        <v>33</v>
      </c>
      <c r="P2462" s="106">
        <f t="shared" si="1226"/>
        <v>13</v>
      </c>
      <c r="Q2462" s="106">
        <f t="shared" si="1226"/>
        <v>23</v>
      </c>
      <c r="R2462" s="106">
        <f t="shared" si="1226"/>
        <v>19</v>
      </c>
      <c r="S2462" s="106">
        <f t="shared" si="1226"/>
        <v>15</v>
      </c>
      <c r="T2462" s="106">
        <f t="shared" si="1226"/>
        <v>17</v>
      </c>
      <c r="U2462" s="72">
        <f t="shared" si="1224"/>
        <v>23.357142857142858</v>
      </c>
    </row>
    <row r="2463" spans="1:21" ht="18" thickBot="1" x14ac:dyDescent="0.25">
      <c r="A2463" s="47" t="s">
        <v>54</v>
      </c>
      <c r="B2463" s="48" t="s">
        <v>59</v>
      </c>
      <c r="C2463" s="75" t="s">
        <v>46</v>
      </c>
      <c r="D2463" s="75" t="s">
        <v>46</v>
      </c>
      <c r="E2463" s="75" t="s">
        <v>46</v>
      </c>
      <c r="F2463" s="75" t="s">
        <v>46</v>
      </c>
      <c r="G2463" s="75">
        <f t="shared" ref="G2463:R2463" si="1227">B2426-G2431</f>
        <v>16</v>
      </c>
      <c r="H2463" s="75">
        <f t="shared" si="1227"/>
        <v>31</v>
      </c>
      <c r="I2463" s="75">
        <f t="shared" si="1227"/>
        <v>22</v>
      </c>
      <c r="J2463" s="75">
        <f t="shared" si="1227"/>
        <v>32</v>
      </c>
      <c r="K2463" s="75">
        <f t="shared" si="1227"/>
        <v>25</v>
      </c>
      <c r="L2463" s="75">
        <f t="shared" si="1227"/>
        <v>41</v>
      </c>
      <c r="M2463" s="75">
        <f t="shared" si="1227"/>
        <v>46</v>
      </c>
      <c r="N2463" s="75">
        <f t="shared" si="1227"/>
        <v>33</v>
      </c>
      <c r="O2463" s="75">
        <f t="shared" si="1227"/>
        <v>53</v>
      </c>
      <c r="P2463" s="75">
        <f t="shared" si="1227"/>
        <v>50</v>
      </c>
      <c r="Q2463" s="75">
        <f t="shared" si="1227"/>
        <v>62</v>
      </c>
      <c r="R2463" s="75">
        <f t="shared" si="1227"/>
        <v>64</v>
      </c>
      <c r="S2463" s="75">
        <f>N2426-S2431</f>
        <v>67</v>
      </c>
      <c r="T2463" s="106">
        <f>O2426-T2431</f>
        <v>75</v>
      </c>
      <c r="U2463" s="72">
        <f t="shared" si="1224"/>
        <v>41.692307692307693</v>
      </c>
    </row>
    <row r="2464" spans="1:21" ht="16" x14ac:dyDescent="0.2">
      <c r="A2464" s="32"/>
      <c r="B2464" s="33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</row>
    <row r="2465" spans="1:21" ht="16" x14ac:dyDescent="0.2">
      <c r="A2465" s="7" t="s">
        <v>193</v>
      </c>
      <c r="B2465" s="7"/>
      <c r="C2465" s="7"/>
      <c r="D2465" s="7"/>
      <c r="E2465" s="7"/>
      <c r="F2465" s="7"/>
      <c r="G2465" s="7"/>
      <c r="H2465" s="8"/>
      <c r="I2465" s="8"/>
      <c r="J2465" s="8"/>
      <c r="K2465" s="8"/>
      <c r="L2465" s="8"/>
      <c r="M2465" s="9"/>
    </row>
    <row r="2466" spans="1:21" ht="17" thickBot="1" x14ac:dyDescent="0.25">
      <c r="A2466" s="10"/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8"/>
      <c r="M2466" s="9"/>
    </row>
    <row r="2467" spans="1:21" ht="35" thickBot="1" x14ac:dyDescent="0.25">
      <c r="A2467" s="80" t="s">
        <v>44</v>
      </c>
      <c r="B2467" s="80" t="s">
        <v>0</v>
      </c>
      <c r="C2467" s="80" t="s">
        <v>1</v>
      </c>
      <c r="D2467" s="80" t="s">
        <v>2</v>
      </c>
      <c r="E2467" s="80" t="s">
        <v>3</v>
      </c>
      <c r="F2467" s="80" t="s">
        <v>4</v>
      </c>
      <c r="G2467" s="80" t="s">
        <v>5</v>
      </c>
      <c r="H2467" s="80" t="s">
        <v>6</v>
      </c>
      <c r="I2467" s="80" t="s">
        <v>7</v>
      </c>
      <c r="J2467" s="80" t="s">
        <v>8</v>
      </c>
      <c r="K2467" s="80" t="s">
        <v>9</v>
      </c>
      <c r="L2467" s="80" t="s">
        <v>10</v>
      </c>
      <c r="M2467" s="80" t="s">
        <v>66</v>
      </c>
      <c r="N2467" s="80" t="s">
        <v>75</v>
      </c>
      <c r="O2467" s="80" t="s">
        <v>76</v>
      </c>
      <c r="P2467" s="80" t="s">
        <v>77</v>
      </c>
      <c r="Q2467" s="80" t="s">
        <v>78</v>
      </c>
      <c r="R2467" s="80" t="s">
        <v>79</v>
      </c>
      <c r="S2467" s="80" t="s">
        <v>81</v>
      </c>
      <c r="T2467" s="80" t="s">
        <v>87</v>
      </c>
      <c r="U2467" s="80" t="s">
        <v>52</v>
      </c>
    </row>
    <row r="2468" spans="1:21" ht="18" thickBot="1" x14ac:dyDescent="0.25">
      <c r="A2468" s="81">
        <v>1</v>
      </c>
      <c r="B2468" s="94" t="s">
        <v>42</v>
      </c>
      <c r="C2468" s="83">
        <f t="shared" ref="C2468:T2479" si="1228">(B2419-C2420)/B2419</f>
        <v>-0.18867924528301888</v>
      </c>
      <c r="D2468" s="83">
        <f t="shared" si="1228"/>
        <v>-9.7744360902255634E-2</v>
      </c>
      <c r="E2468" s="83">
        <f t="shared" si="1228"/>
        <v>3.125E-2</v>
      </c>
      <c r="F2468" s="83">
        <f t="shared" si="1228"/>
        <v>-7.0921985815602835E-3</v>
      </c>
      <c r="G2468" s="83">
        <f t="shared" si="1228"/>
        <v>-7.1428571428571425E-2</v>
      </c>
      <c r="H2468" s="83">
        <f t="shared" si="1228"/>
        <v>-4.8951048951048952E-2</v>
      </c>
      <c r="I2468" s="83">
        <f t="shared" si="1228"/>
        <v>-3.5211267605633804E-2</v>
      </c>
      <c r="J2468" s="83">
        <f t="shared" si="1228"/>
        <v>-0.10852713178294573</v>
      </c>
      <c r="K2468" s="83">
        <f t="shared" si="1228"/>
        <v>-6.2937062937062943E-2</v>
      </c>
      <c r="L2468" s="83">
        <f t="shared" si="1228"/>
        <v>-0.14184397163120568</v>
      </c>
      <c r="M2468" s="83">
        <f t="shared" si="1228"/>
        <v>-1.2987012987012988E-2</v>
      </c>
      <c r="N2468" s="83">
        <f t="shared" si="1228"/>
        <v>-3.3898305084745763E-2</v>
      </c>
      <c r="O2468" s="83">
        <f t="shared" si="1228"/>
        <v>-3.1446540880503145E-2</v>
      </c>
      <c r="P2468" s="83">
        <f t="shared" si="1228"/>
        <v>3.0120481927710843E-2</v>
      </c>
      <c r="Q2468" s="83">
        <f t="shared" si="1228"/>
        <v>6.8965517241379309E-3</v>
      </c>
      <c r="R2468" s="83">
        <f t="shared" si="1228"/>
        <v>-2.7027027027027029E-2</v>
      </c>
      <c r="S2468" s="83">
        <f t="shared" si="1228"/>
        <v>-2.0547945205479451E-2</v>
      </c>
      <c r="T2468" s="109">
        <f t="shared" si="1228"/>
        <v>-1.3605442176870748E-2</v>
      </c>
      <c r="U2468" s="44">
        <f t="shared" ref="U2468:U2483" si="1229">_xlfn.AGGREGATE(1,6,C2468:S2468)</f>
        <v>-4.8238509213895463E-2</v>
      </c>
    </row>
    <row r="2469" spans="1:21" ht="18" thickBot="1" x14ac:dyDescent="0.25">
      <c r="A2469" s="81">
        <v>2</v>
      </c>
      <c r="B2469" s="94" t="s">
        <v>42</v>
      </c>
      <c r="C2469" s="83">
        <f t="shared" si="1228"/>
        <v>6.6666666666666666E-2</v>
      </c>
      <c r="D2469" s="83">
        <f t="shared" si="1228"/>
        <v>7.1428571428571425E-2</v>
      </c>
      <c r="E2469" s="83">
        <f t="shared" si="1228"/>
        <v>6.8493150684931503E-3</v>
      </c>
      <c r="F2469" s="83">
        <f t="shared" si="1228"/>
        <v>8.8709677419354843E-2</v>
      </c>
      <c r="G2469" s="83">
        <f t="shared" si="1228"/>
        <v>9.8591549295774641E-2</v>
      </c>
      <c r="H2469" s="83">
        <f t="shared" si="1228"/>
        <v>3.3333333333333333E-2</v>
      </c>
      <c r="I2469" s="83">
        <f t="shared" si="1228"/>
        <v>0.06</v>
      </c>
      <c r="J2469" s="83">
        <f t="shared" si="1228"/>
        <v>6.1224489795918366E-2</v>
      </c>
      <c r="K2469" s="83">
        <f t="shared" si="1228"/>
        <v>4.195804195804196E-2</v>
      </c>
      <c r="L2469" s="83">
        <f t="shared" si="1228"/>
        <v>9.8684210526315791E-2</v>
      </c>
      <c r="M2469" s="83">
        <f t="shared" si="1228"/>
        <v>5.5900621118012424E-2</v>
      </c>
      <c r="N2469" s="83">
        <f t="shared" si="1228"/>
        <v>1.9230769230769232E-2</v>
      </c>
      <c r="O2469" s="83">
        <f t="shared" si="1228"/>
        <v>3.2786885245901641E-2</v>
      </c>
      <c r="P2469" s="83">
        <f t="shared" si="1228"/>
        <v>1.8292682926829267E-2</v>
      </c>
      <c r="Q2469" s="83">
        <f t="shared" si="1228"/>
        <v>2.4844720496894408E-2</v>
      </c>
      <c r="R2469" s="83">
        <f t="shared" si="1228"/>
        <v>4.8611111111111112E-2</v>
      </c>
      <c r="S2469" s="83">
        <f t="shared" si="1228"/>
        <v>7.2368421052631582E-2</v>
      </c>
      <c r="T2469" s="109">
        <f t="shared" si="1228"/>
        <v>2.0134228187919462E-2</v>
      </c>
      <c r="U2469" s="44">
        <f t="shared" si="1229"/>
        <v>5.2910650980860001E-2</v>
      </c>
    </row>
    <row r="2470" spans="1:21" ht="18" thickBot="1" x14ac:dyDescent="0.25">
      <c r="A2470" s="81">
        <v>3</v>
      </c>
      <c r="B2470" s="94" t="s">
        <v>42</v>
      </c>
      <c r="C2470" s="83">
        <f t="shared" si="1228"/>
        <v>7.2580645161290328E-2</v>
      </c>
      <c r="D2470" s="83">
        <f t="shared" si="1228"/>
        <v>6.25E-2</v>
      </c>
      <c r="E2470" s="83">
        <f t="shared" si="1228"/>
        <v>3.4188034188034191E-2</v>
      </c>
      <c r="F2470" s="83">
        <f t="shared" si="1228"/>
        <v>8.2758620689655171E-2</v>
      </c>
      <c r="G2470" s="83">
        <f t="shared" si="1228"/>
        <v>2.6548672566371681E-2</v>
      </c>
      <c r="H2470" s="83">
        <f t="shared" si="1228"/>
        <v>3.90625E-2</v>
      </c>
      <c r="I2470" s="83">
        <f t="shared" si="1228"/>
        <v>7.586206896551724E-2</v>
      </c>
      <c r="J2470" s="83">
        <f t="shared" si="1228"/>
        <v>5.6737588652482268E-2</v>
      </c>
      <c r="K2470" s="83">
        <f t="shared" si="1228"/>
        <v>3.6231884057971016E-2</v>
      </c>
      <c r="L2470" s="83">
        <f t="shared" si="1228"/>
        <v>2.9197080291970802E-2</v>
      </c>
      <c r="M2470" s="83">
        <f t="shared" si="1228"/>
        <v>6.569343065693431E-2</v>
      </c>
      <c r="N2470" s="83">
        <f t="shared" si="1228"/>
        <v>-6.5789473684210523E-3</v>
      </c>
      <c r="O2470" s="83">
        <f t="shared" si="1228"/>
        <v>1.9607843137254902E-2</v>
      </c>
      <c r="P2470" s="83">
        <f t="shared" si="1228"/>
        <v>3.954802259887006E-2</v>
      </c>
      <c r="Q2470" s="83">
        <f t="shared" si="1228"/>
        <v>4.3478260869565216E-2</v>
      </c>
      <c r="R2470" s="83">
        <f t="shared" si="1228"/>
        <v>3.8216560509554139E-2</v>
      </c>
      <c r="S2470" s="83">
        <f t="shared" si="1228"/>
        <v>1.4598540145985401E-2</v>
      </c>
      <c r="T2470" s="109">
        <f t="shared" si="1228"/>
        <v>1.4184397163120567E-2</v>
      </c>
      <c r="U2470" s="44">
        <f t="shared" si="1229"/>
        <v>4.2954753242531507E-2</v>
      </c>
    </row>
    <row r="2471" spans="1:21" ht="18" thickBot="1" x14ac:dyDescent="0.25">
      <c r="A2471" s="81">
        <v>4</v>
      </c>
      <c r="B2471" s="94" t="s">
        <v>42</v>
      </c>
      <c r="C2471" s="83">
        <f t="shared" si="1228"/>
        <v>7.5949367088607597E-2</v>
      </c>
      <c r="D2471" s="83">
        <f t="shared" si="1228"/>
        <v>0.11304347826086956</v>
      </c>
      <c r="E2471" s="83">
        <f t="shared" si="1228"/>
        <v>3.8095238095238099E-2</v>
      </c>
      <c r="F2471" s="83">
        <f t="shared" si="1228"/>
        <v>6.1946902654867256E-2</v>
      </c>
      <c r="G2471" s="83">
        <f t="shared" si="1228"/>
        <v>5.2631578947368418E-2</v>
      </c>
      <c r="H2471" s="83">
        <f t="shared" si="1228"/>
        <v>2.7272727272727271E-2</v>
      </c>
      <c r="I2471" s="83">
        <f t="shared" si="1228"/>
        <v>3.2520325203252036E-2</v>
      </c>
      <c r="J2471" s="83">
        <f t="shared" si="1228"/>
        <v>7.462686567164179E-3</v>
      </c>
      <c r="K2471" s="83">
        <f t="shared" si="1228"/>
        <v>4.5112781954887216E-2</v>
      </c>
      <c r="L2471" s="83">
        <f t="shared" si="1228"/>
        <v>2.2556390977443608E-2</v>
      </c>
      <c r="M2471" s="83">
        <f t="shared" si="1228"/>
        <v>7.5187969924812026E-2</v>
      </c>
      <c r="N2471" s="83">
        <f t="shared" si="1228"/>
        <v>3.125E-2</v>
      </c>
      <c r="O2471" s="83">
        <f t="shared" si="1228"/>
        <v>6.5359477124183009E-3</v>
      </c>
      <c r="P2471" s="83">
        <f t="shared" si="1228"/>
        <v>0.04</v>
      </c>
      <c r="Q2471" s="83">
        <f t="shared" si="1228"/>
        <v>2.3529411764705882E-2</v>
      </c>
      <c r="R2471" s="83">
        <f t="shared" si="1228"/>
        <v>1.948051948051948E-2</v>
      </c>
      <c r="S2471" s="83">
        <f t="shared" si="1228"/>
        <v>4.6357615894039736E-2</v>
      </c>
      <c r="T2471" s="109">
        <f t="shared" si="1228"/>
        <v>5.185185185185185E-2</v>
      </c>
      <c r="U2471" s="44">
        <f t="shared" si="1229"/>
        <v>4.2290173046995332E-2</v>
      </c>
    </row>
    <row r="2472" spans="1:21" ht="18" thickBot="1" x14ac:dyDescent="0.25">
      <c r="A2472" s="81">
        <v>5</v>
      </c>
      <c r="B2472" s="94" t="s">
        <v>42</v>
      </c>
      <c r="C2472" s="83">
        <f t="shared" si="1228"/>
        <v>5.9523809523809521E-2</v>
      </c>
      <c r="D2472" s="83">
        <f t="shared" si="1228"/>
        <v>1.3698630136986301E-2</v>
      </c>
      <c r="E2472" s="83">
        <f t="shared" si="1228"/>
        <v>6.8627450980392163E-2</v>
      </c>
      <c r="F2472" s="83">
        <f t="shared" si="1228"/>
        <v>0</v>
      </c>
      <c r="G2472" s="83">
        <f t="shared" si="1228"/>
        <v>4.716981132075472E-2</v>
      </c>
      <c r="H2472" s="83">
        <f t="shared" si="1228"/>
        <v>7.9365079365079361E-3</v>
      </c>
      <c r="I2472" s="83">
        <f t="shared" si="1228"/>
        <v>0.10280373831775701</v>
      </c>
      <c r="J2472" s="83">
        <f t="shared" si="1228"/>
        <v>5.8823529411764705E-2</v>
      </c>
      <c r="K2472" s="83">
        <f t="shared" si="1228"/>
        <v>6.7669172932330823E-2</v>
      </c>
      <c r="L2472" s="83">
        <f t="shared" si="1228"/>
        <v>7.0866141732283464E-2</v>
      </c>
      <c r="M2472" s="83">
        <f t="shared" si="1228"/>
        <v>3.8461538461538464E-2</v>
      </c>
      <c r="N2472" s="83">
        <f t="shared" si="1228"/>
        <v>8.130081300813009E-3</v>
      </c>
      <c r="O2472" s="83">
        <f t="shared" si="1228"/>
        <v>4.0322580645161289E-2</v>
      </c>
      <c r="P2472" s="83">
        <f t="shared" si="1228"/>
        <v>2.6315789473684209E-2</v>
      </c>
      <c r="Q2472" s="83">
        <f t="shared" si="1228"/>
        <v>7.6388888888888895E-2</v>
      </c>
      <c r="R2472" s="83">
        <f t="shared" si="1228"/>
        <v>1.2048192771084338E-2</v>
      </c>
      <c r="S2472" s="83">
        <f t="shared" si="1228"/>
        <v>1.3245033112582781E-2</v>
      </c>
      <c r="T2472" s="109">
        <f t="shared" si="1228"/>
        <v>0</v>
      </c>
      <c r="U2472" s="44">
        <f t="shared" si="1229"/>
        <v>4.1884170408608208E-2</v>
      </c>
    </row>
    <row r="2473" spans="1:21" ht="18" thickBot="1" x14ac:dyDescent="0.25">
      <c r="A2473" s="81">
        <v>6</v>
      </c>
      <c r="B2473" s="94" t="s">
        <v>42</v>
      </c>
      <c r="C2473" s="83">
        <f t="shared" si="1228"/>
        <v>1.4084507042253521E-2</v>
      </c>
      <c r="D2473" s="83">
        <f t="shared" si="1228"/>
        <v>3.7974683544303799E-2</v>
      </c>
      <c r="E2473" s="83">
        <f t="shared" si="1228"/>
        <v>5.5555555555555552E-2</v>
      </c>
      <c r="F2473" s="83">
        <f t="shared" si="1228"/>
        <v>4.2105263157894736E-2</v>
      </c>
      <c r="G2473" s="83">
        <f t="shared" si="1228"/>
        <v>0</v>
      </c>
      <c r="H2473" s="83">
        <f t="shared" si="1228"/>
        <v>1.9801980198019802E-2</v>
      </c>
      <c r="I2473" s="83">
        <f t="shared" si="1228"/>
        <v>0</v>
      </c>
      <c r="J2473" s="83">
        <f t="shared" si="1228"/>
        <v>5.2083333333333336E-2</v>
      </c>
      <c r="K2473" s="83">
        <f t="shared" si="1228"/>
        <v>-1.7857142857142856E-2</v>
      </c>
      <c r="L2473" s="83">
        <f t="shared" si="1228"/>
        <v>3.2258064516129031E-2</v>
      </c>
      <c r="M2473" s="83">
        <f t="shared" si="1228"/>
        <v>-0.11864406779661017</v>
      </c>
      <c r="N2473" s="83">
        <f t="shared" si="1228"/>
        <v>-0.16</v>
      </c>
      <c r="O2473" s="83">
        <f t="shared" si="1228"/>
        <v>-0.22950819672131148</v>
      </c>
      <c r="P2473" s="83">
        <f t="shared" si="1228"/>
        <v>-0.15966386554621848</v>
      </c>
      <c r="Q2473" s="83">
        <f t="shared" si="1228"/>
        <v>-0.10135135135135136</v>
      </c>
      <c r="R2473" s="83">
        <f t="shared" si="1228"/>
        <v>-8.2706766917293228E-2</v>
      </c>
      <c r="S2473" s="83">
        <f t="shared" si="1228"/>
        <v>-0.13414634146341464</v>
      </c>
      <c r="T2473" s="109">
        <f t="shared" si="1228"/>
        <v>-0.11409395973154363</v>
      </c>
      <c r="U2473" s="44">
        <f t="shared" si="1229"/>
        <v>-4.4118490900344261E-2</v>
      </c>
    </row>
    <row r="2474" spans="1:21" ht="18" thickBot="1" x14ac:dyDescent="0.25">
      <c r="A2474" s="81">
        <v>7</v>
      </c>
      <c r="B2474" s="94" t="s">
        <v>42</v>
      </c>
      <c r="C2474" s="83">
        <f t="shared" si="1228"/>
        <v>8.4745762711864403E-2</v>
      </c>
      <c r="D2474" s="83">
        <f t="shared" si="1228"/>
        <v>-1.4285714285714285E-2</v>
      </c>
      <c r="E2474" s="83">
        <f t="shared" si="1228"/>
        <v>9.2105263157894732E-2</v>
      </c>
      <c r="F2474" s="83">
        <f t="shared" si="1228"/>
        <v>0</v>
      </c>
      <c r="G2474" s="83">
        <f t="shared" si="1228"/>
        <v>2.197802197802198E-2</v>
      </c>
      <c r="H2474" s="83">
        <f t="shared" si="1228"/>
        <v>9.9009900990099011E-3</v>
      </c>
      <c r="I2474" s="83">
        <f t="shared" si="1228"/>
        <v>0</v>
      </c>
      <c r="J2474" s="83">
        <f t="shared" si="1228"/>
        <v>7.1999999999999995E-2</v>
      </c>
      <c r="K2474" s="83">
        <f t="shared" si="1228"/>
        <v>5.4945054945054944E-2</v>
      </c>
      <c r="L2474" s="83">
        <f t="shared" si="1228"/>
        <v>6.1403508771929821E-2</v>
      </c>
      <c r="M2474" s="83">
        <f t="shared" si="1228"/>
        <v>0.05</v>
      </c>
      <c r="N2474" s="83">
        <f t="shared" si="1228"/>
        <v>4.5454545454545456E-2</v>
      </c>
      <c r="O2474" s="83">
        <f t="shared" si="1228"/>
        <v>2.0689655172413793E-2</v>
      </c>
      <c r="P2474" s="83">
        <f t="shared" si="1228"/>
        <v>4.6666666666666669E-2</v>
      </c>
      <c r="Q2474" s="83">
        <f t="shared" si="1228"/>
        <v>3.6231884057971016E-2</v>
      </c>
      <c r="R2474" s="83">
        <f t="shared" si="1228"/>
        <v>3.0674846625766871E-2</v>
      </c>
      <c r="S2474" s="83">
        <f t="shared" si="1228"/>
        <v>-1.3888888888888888E-2</v>
      </c>
      <c r="T2474" s="109">
        <f t="shared" si="1228"/>
        <v>5.3763440860215055E-2</v>
      </c>
      <c r="U2474" s="44">
        <f t="shared" si="1229"/>
        <v>3.5213035086266858E-2</v>
      </c>
    </row>
    <row r="2475" spans="1:21" ht="18" thickBot="1" x14ac:dyDescent="0.25">
      <c r="A2475" s="81">
        <v>8</v>
      </c>
      <c r="B2475" s="94" t="s">
        <v>42</v>
      </c>
      <c r="C2475" s="83">
        <f t="shared" si="1228"/>
        <v>8.5106382978723402E-2</v>
      </c>
      <c r="D2475" s="83">
        <f t="shared" si="1228"/>
        <v>0.20370370370370369</v>
      </c>
      <c r="E2475" s="83">
        <f t="shared" si="1228"/>
        <v>5.6338028169014086E-2</v>
      </c>
      <c r="F2475" s="83">
        <f t="shared" si="1228"/>
        <v>0.18840579710144928</v>
      </c>
      <c r="G2475" s="83">
        <f t="shared" si="1228"/>
        <v>0.16176470588235295</v>
      </c>
      <c r="H2475" s="83">
        <f t="shared" si="1228"/>
        <v>0.14606741573033707</v>
      </c>
      <c r="I2475" s="83">
        <f t="shared" si="1228"/>
        <v>0.3</v>
      </c>
      <c r="J2475" s="83">
        <f t="shared" si="1228"/>
        <v>0.36363636363636365</v>
      </c>
      <c r="K2475" s="83">
        <f t="shared" si="1228"/>
        <v>0.31896551724137934</v>
      </c>
      <c r="L2475" s="83">
        <f t="shared" si="1228"/>
        <v>0.18604651162790697</v>
      </c>
      <c r="M2475" s="83">
        <f t="shared" si="1228"/>
        <v>0.32710280373831774</v>
      </c>
      <c r="N2475" s="83">
        <f t="shared" si="1228"/>
        <v>0.22807017543859648</v>
      </c>
      <c r="O2475" s="83">
        <f t="shared" si="1228"/>
        <v>0.16666666666666666</v>
      </c>
      <c r="P2475" s="83">
        <f t="shared" si="1228"/>
        <v>0.12676056338028169</v>
      </c>
      <c r="Q2475" s="83">
        <f t="shared" si="1228"/>
        <v>0.20979020979020979</v>
      </c>
      <c r="R2475" s="83">
        <f t="shared" si="1228"/>
        <v>0.15037593984962405</v>
      </c>
      <c r="S2475" s="83">
        <f t="shared" si="1228"/>
        <v>0.18354430379746836</v>
      </c>
      <c r="T2475" s="109">
        <f t="shared" si="1228"/>
        <v>0.13013698630136986</v>
      </c>
      <c r="U2475" s="44">
        <f t="shared" si="1229"/>
        <v>0.20013794639602325</v>
      </c>
    </row>
    <row r="2476" spans="1:21" ht="18" thickBot="1" x14ac:dyDescent="0.25">
      <c r="A2476" s="81">
        <v>9</v>
      </c>
      <c r="B2476" s="94" t="s">
        <v>42</v>
      </c>
      <c r="C2476" s="83">
        <f t="shared" si="1228"/>
        <v>0.16923076923076924</v>
      </c>
      <c r="D2476" s="83">
        <f t="shared" si="1228"/>
        <v>9.3023255813953487E-2</v>
      </c>
      <c r="E2476" s="83">
        <f t="shared" si="1228"/>
        <v>9.3023255813953487E-2</v>
      </c>
      <c r="F2476" s="83">
        <f t="shared" si="1228"/>
        <v>8.9552238805970144E-2</v>
      </c>
      <c r="G2476" s="83">
        <f t="shared" si="1228"/>
        <v>1.7857142857142856E-2</v>
      </c>
      <c r="H2476" s="83">
        <f t="shared" si="1228"/>
        <v>5.2631578947368418E-2</v>
      </c>
      <c r="I2476" s="83">
        <f t="shared" si="1228"/>
        <v>0.13157894736842105</v>
      </c>
      <c r="J2476" s="83">
        <f t="shared" si="1228"/>
        <v>0.11428571428571428</v>
      </c>
      <c r="K2476" s="83">
        <f t="shared" si="1228"/>
        <v>-0.26984126984126983</v>
      </c>
      <c r="L2476" s="83">
        <f t="shared" si="1228"/>
        <v>-1.2658227848101266E-2</v>
      </c>
      <c r="M2476" s="83">
        <f t="shared" si="1228"/>
        <v>0.15714285714285714</v>
      </c>
      <c r="N2476" s="83">
        <f t="shared" si="1228"/>
        <v>9.7222222222222224E-2</v>
      </c>
      <c r="O2476" s="83">
        <f t="shared" si="1228"/>
        <v>0.14772727272727273</v>
      </c>
      <c r="P2476" s="83">
        <f t="shared" si="1228"/>
        <v>0.12380952380952381</v>
      </c>
      <c r="Q2476" s="83">
        <f t="shared" si="1228"/>
        <v>0.16129032258064516</v>
      </c>
      <c r="R2476" s="83">
        <f t="shared" si="1228"/>
        <v>6.1946902654867256E-2</v>
      </c>
      <c r="S2476" s="83">
        <f t="shared" si="1228"/>
        <v>0.1415929203539823</v>
      </c>
      <c r="T2476" s="109">
        <f t="shared" si="1228"/>
        <v>0.10852713178294573</v>
      </c>
      <c r="U2476" s="44">
        <f t="shared" si="1229"/>
        <v>8.055384864266428E-2</v>
      </c>
    </row>
    <row r="2477" spans="1:21" ht="18" thickBot="1" x14ac:dyDescent="0.25">
      <c r="A2477" s="81">
        <v>10</v>
      </c>
      <c r="B2477" s="94" t="s">
        <v>42</v>
      </c>
      <c r="C2477" s="83">
        <f t="shared" si="1228"/>
        <v>0.10256410256410256</v>
      </c>
      <c r="D2477" s="83">
        <f t="shared" si="1228"/>
        <v>0.1111111111111111</v>
      </c>
      <c r="E2477" s="83">
        <f t="shared" si="1228"/>
        <v>5.128205128205128E-2</v>
      </c>
      <c r="F2477" s="83">
        <f t="shared" si="1228"/>
        <v>0.20512820512820512</v>
      </c>
      <c r="G2477" s="83">
        <f t="shared" si="1228"/>
        <v>1.6393442622950821E-2</v>
      </c>
      <c r="H2477" s="83">
        <f t="shared" si="1228"/>
        <v>0.12727272727272726</v>
      </c>
      <c r="I2477" s="83">
        <f t="shared" si="1228"/>
        <v>5.5555555555555552E-2</v>
      </c>
      <c r="J2477" s="83">
        <f t="shared" si="1228"/>
        <v>0.12121212121212122</v>
      </c>
      <c r="K2477" s="83">
        <f t="shared" si="1228"/>
        <v>8.0645161290322578E-2</v>
      </c>
      <c r="L2477" s="83">
        <f t="shared" si="1228"/>
        <v>0.1</v>
      </c>
      <c r="M2477" s="83">
        <f t="shared" si="1228"/>
        <v>6.25E-2</v>
      </c>
      <c r="N2477" s="83">
        <f t="shared" si="1228"/>
        <v>-3.3898305084745763E-2</v>
      </c>
      <c r="O2477" s="83">
        <f t="shared" si="1228"/>
        <v>7.6923076923076927E-2</v>
      </c>
      <c r="P2477" s="83">
        <f t="shared" si="1228"/>
        <v>0.2</v>
      </c>
      <c r="Q2477" s="83">
        <f t="shared" si="1228"/>
        <v>0.19565217391304349</v>
      </c>
      <c r="R2477" s="83">
        <f t="shared" si="1228"/>
        <v>0.125</v>
      </c>
      <c r="S2477" s="83">
        <f t="shared" si="1228"/>
        <v>0.30188679245283018</v>
      </c>
      <c r="T2477" s="109">
        <f t="shared" si="1228"/>
        <v>0.16494845360824742</v>
      </c>
      <c r="U2477" s="44">
        <f t="shared" si="1229"/>
        <v>0.11171930683784426</v>
      </c>
    </row>
    <row r="2478" spans="1:21" ht="18" thickBot="1" x14ac:dyDescent="0.25">
      <c r="A2478" s="81">
        <v>11</v>
      </c>
      <c r="B2478" s="94" t="s">
        <v>42</v>
      </c>
      <c r="C2478" s="83">
        <f t="shared" si="1228"/>
        <v>2.6315789473684209E-2</v>
      </c>
      <c r="D2478" s="83">
        <f t="shared" si="1228"/>
        <v>8.5714285714285715E-2</v>
      </c>
      <c r="E2478" s="83">
        <f t="shared" si="1228"/>
        <v>8.3333333333333329E-2</v>
      </c>
      <c r="F2478" s="83">
        <f t="shared" si="1228"/>
        <v>8.1081081081081086E-2</v>
      </c>
      <c r="G2478" s="83">
        <f t="shared" si="1228"/>
        <v>0.12903225806451613</v>
      </c>
      <c r="H2478" s="83">
        <f t="shared" si="1228"/>
        <v>0.1</v>
      </c>
      <c r="I2478" s="83">
        <f t="shared" si="1228"/>
        <v>0.14583333333333334</v>
      </c>
      <c r="J2478" s="83">
        <f t="shared" si="1228"/>
        <v>9.8039215686274508E-2</v>
      </c>
      <c r="K2478" s="83">
        <f t="shared" si="1228"/>
        <v>0.10344827586206896</v>
      </c>
      <c r="L2478" s="83">
        <f t="shared" si="1228"/>
        <v>1.7543859649122806E-2</v>
      </c>
      <c r="M2478" s="83">
        <f t="shared" si="1228"/>
        <v>5.5555555555555552E-2</v>
      </c>
      <c r="N2478" s="83">
        <f t="shared" si="1228"/>
        <v>9.3333333333333338E-2</v>
      </c>
      <c r="O2478" s="83">
        <f t="shared" si="1228"/>
        <v>9.8360655737704916E-2</v>
      </c>
      <c r="P2478" s="83">
        <f t="shared" si="1228"/>
        <v>0.15</v>
      </c>
      <c r="Q2478" s="83">
        <f t="shared" si="1228"/>
        <v>8.3333333333333329E-2</v>
      </c>
      <c r="R2478" s="83">
        <f t="shared" si="1228"/>
        <v>6.7567567567567571E-2</v>
      </c>
      <c r="S2478" s="83">
        <f t="shared" si="1228"/>
        <v>0.13186813186813187</v>
      </c>
      <c r="T2478" s="109">
        <f t="shared" si="1228"/>
        <v>0.27027027027027029</v>
      </c>
      <c r="U2478" s="44">
        <f t="shared" si="1229"/>
        <v>9.119764762313684E-2</v>
      </c>
    </row>
    <row r="2479" spans="1:21" ht="18" thickBot="1" x14ac:dyDescent="0.25">
      <c r="A2479" s="81">
        <v>12</v>
      </c>
      <c r="B2479" s="94" t="s">
        <v>42</v>
      </c>
      <c r="C2479" s="83">
        <f t="shared" si="1228"/>
        <v>0</v>
      </c>
      <c r="D2479" s="83">
        <f t="shared" si="1228"/>
        <v>2.7027027027027029E-2</v>
      </c>
      <c r="E2479" s="83">
        <f t="shared" si="1228"/>
        <v>6.25E-2</v>
      </c>
      <c r="F2479" s="83">
        <f t="shared" si="1228"/>
        <v>0.11363636363636363</v>
      </c>
      <c r="G2479" s="83">
        <f t="shared" si="1228"/>
        <v>8.8235294117647065E-2</v>
      </c>
      <c r="H2479" s="83">
        <f t="shared" si="1228"/>
        <v>0.14814814814814814</v>
      </c>
      <c r="I2479" s="83">
        <f t="shared" si="1228"/>
        <v>9.2592592592592587E-2</v>
      </c>
      <c r="J2479" s="83">
        <f t="shared" si="1228"/>
        <v>9.7560975609756101E-2</v>
      </c>
      <c r="K2479" s="83">
        <f t="shared" si="1228"/>
        <v>6.5217391304347824E-2</v>
      </c>
      <c r="L2479" s="83">
        <f t="shared" si="1228"/>
        <v>7.6923076923076927E-2</v>
      </c>
      <c r="M2479" s="83">
        <f t="shared" si="1228"/>
        <v>3.5714285714285712E-2</v>
      </c>
      <c r="N2479" s="83">
        <f t="shared" si="1228"/>
        <v>2.9411764705882353E-2</v>
      </c>
      <c r="O2479" s="83">
        <f t="shared" si="1228"/>
        <v>7.3529411764705885E-2</v>
      </c>
      <c r="P2479" s="83">
        <f t="shared" si="1228"/>
        <v>0.34545454545454546</v>
      </c>
      <c r="Q2479" s="83">
        <f t="shared" si="1228"/>
        <v>0.11764705882352941</v>
      </c>
      <c r="R2479" s="83">
        <f t="shared" si="1228"/>
        <v>9.0909090909090912E-2</v>
      </c>
      <c r="S2479" s="83">
        <f t="shared" si="1228"/>
        <v>0.14492753623188406</v>
      </c>
      <c r="T2479" s="109">
        <f t="shared" si="1228"/>
        <v>0.15189873417721519</v>
      </c>
      <c r="U2479" s="44">
        <f t="shared" si="1229"/>
        <v>9.4672621350757824E-2</v>
      </c>
    </row>
    <row r="2480" spans="1:21" ht="18" thickBot="1" x14ac:dyDescent="0.25">
      <c r="A2480" s="84" t="s">
        <v>47</v>
      </c>
      <c r="B2480" s="85" t="s">
        <v>57</v>
      </c>
      <c r="C2480" s="95" t="s">
        <v>46</v>
      </c>
      <c r="D2480" s="95" t="s">
        <v>46</v>
      </c>
      <c r="E2480" s="95" t="s">
        <v>46</v>
      </c>
      <c r="F2480" s="83">
        <f t="shared" ref="F2480:T2480" si="1230">(B2420-F2424)/B2420</f>
        <v>0.15833333333333333</v>
      </c>
      <c r="G2480" s="83">
        <f t="shared" si="1230"/>
        <v>0.1984126984126984</v>
      </c>
      <c r="H2480" s="83">
        <f t="shared" si="1230"/>
        <v>0.14383561643835616</v>
      </c>
      <c r="I2480" s="83">
        <f t="shared" si="1230"/>
        <v>0.22580645161290322</v>
      </c>
      <c r="J2480" s="83">
        <f t="shared" si="1230"/>
        <v>0.21126760563380281</v>
      </c>
      <c r="K2480" s="83">
        <f t="shared" si="1230"/>
        <v>0.17333333333333334</v>
      </c>
      <c r="L2480" s="83">
        <f t="shared" si="1230"/>
        <v>0.21333333333333335</v>
      </c>
      <c r="M2480" s="83">
        <f t="shared" si="1230"/>
        <v>0.14965986394557823</v>
      </c>
      <c r="N2480" s="83">
        <f t="shared" si="1230"/>
        <v>0.14685314685314685</v>
      </c>
      <c r="O2480" s="83">
        <f t="shared" si="1230"/>
        <v>0.21710526315789475</v>
      </c>
      <c r="P2480" s="83">
        <f t="shared" si="1230"/>
        <v>8.0745341614906832E-2</v>
      </c>
      <c r="Q2480" s="83">
        <f t="shared" si="1230"/>
        <v>0.14743589743589744</v>
      </c>
      <c r="R2480" s="83">
        <f t="shared" si="1230"/>
        <v>0.10382513661202186</v>
      </c>
      <c r="S2480" s="83">
        <f t="shared" si="1230"/>
        <v>9.1463414634146339E-2</v>
      </c>
      <c r="T2480" s="109">
        <f t="shared" si="1230"/>
        <v>0.10559006211180125</v>
      </c>
      <c r="U2480" s="44">
        <f t="shared" si="1229"/>
        <v>0.16152931688223945</v>
      </c>
    </row>
    <row r="2481" spans="1:21" ht="35" thickBot="1" x14ac:dyDescent="0.25">
      <c r="A2481" s="84" t="s">
        <v>48</v>
      </c>
      <c r="B2481" s="85"/>
      <c r="C2481" s="86"/>
      <c r="D2481" s="86"/>
      <c r="E2481" s="86"/>
      <c r="F2481" s="86"/>
      <c r="G2481" s="86"/>
      <c r="H2481" s="86"/>
      <c r="I2481" s="86"/>
      <c r="J2481" s="86">
        <f t="shared" ref="J2481:T2481" si="1231">AVERAGE(F2480:J2480)</f>
        <v>0.18753114108621877</v>
      </c>
      <c r="K2481" s="86">
        <f t="shared" si="1231"/>
        <v>0.1905311410862188</v>
      </c>
      <c r="L2481" s="86">
        <f t="shared" si="1231"/>
        <v>0.19351526807034578</v>
      </c>
      <c r="M2481" s="86">
        <f t="shared" si="1231"/>
        <v>0.19468011757179018</v>
      </c>
      <c r="N2481" s="86">
        <f t="shared" si="1231"/>
        <v>0.1788894566198389</v>
      </c>
      <c r="O2481" s="86">
        <f t="shared" si="1231"/>
        <v>0.18005698812465729</v>
      </c>
      <c r="P2481" s="86">
        <f t="shared" si="1231"/>
        <v>0.16153938978097199</v>
      </c>
      <c r="Q2481" s="86">
        <f t="shared" si="1231"/>
        <v>0.14835990260148482</v>
      </c>
      <c r="R2481" s="86">
        <f t="shared" si="1231"/>
        <v>0.13919295713477353</v>
      </c>
      <c r="S2481" s="86">
        <f t="shared" si="1231"/>
        <v>0.12811501069097345</v>
      </c>
      <c r="T2481" s="109">
        <f t="shared" si="1231"/>
        <v>0.10581197048175475</v>
      </c>
      <c r="U2481" s="44">
        <f t="shared" si="1229"/>
        <v>0.17024113727672735</v>
      </c>
    </row>
    <row r="2482" spans="1:21" ht="18" thickBot="1" x14ac:dyDescent="0.25">
      <c r="A2482" s="84" t="s">
        <v>54</v>
      </c>
      <c r="B2482" s="85" t="s">
        <v>57</v>
      </c>
      <c r="C2482" s="95" t="s">
        <v>46</v>
      </c>
      <c r="D2482" s="95" t="s">
        <v>46</v>
      </c>
      <c r="E2482" s="95" t="s">
        <v>46</v>
      </c>
      <c r="F2482" s="95" t="s">
        <v>46</v>
      </c>
      <c r="G2482" s="110">
        <f t="shared" ref="G2482:T2482" si="1232">(B2426-G2431)/B2426</f>
        <v>0.34042553191489361</v>
      </c>
      <c r="H2482" s="110">
        <f t="shared" si="1232"/>
        <v>0.57407407407407407</v>
      </c>
      <c r="I2482" s="110">
        <f t="shared" si="1232"/>
        <v>0.30985915492957744</v>
      </c>
      <c r="J2482" s="110">
        <f t="shared" si="1232"/>
        <v>0.46376811594202899</v>
      </c>
      <c r="K2482" s="110">
        <f t="shared" si="1232"/>
        <v>0.36764705882352944</v>
      </c>
      <c r="L2482" s="110">
        <f t="shared" si="1232"/>
        <v>0.4606741573033708</v>
      </c>
      <c r="M2482" s="110">
        <f t="shared" si="1232"/>
        <v>0.46</v>
      </c>
      <c r="N2482" s="110">
        <f t="shared" si="1232"/>
        <v>0.33333333333333331</v>
      </c>
      <c r="O2482" s="110">
        <f t="shared" si="1232"/>
        <v>0.45689655172413796</v>
      </c>
      <c r="P2482" s="110">
        <f t="shared" si="1232"/>
        <v>0.58139534883720934</v>
      </c>
      <c r="Q2482" s="110">
        <f t="shared" si="1232"/>
        <v>0.57943925233644855</v>
      </c>
      <c r="R2482" s="110">
        <f t="shared" si="1232"/>
        <v>0.56140350877192979</v>
      </c>
      <c r="S2482" s="110">
        <f t="shared" si="1232"/>
        <v>0.53174603174603174</v>
      </c>
      <c r="T2482" s="110">
        <f t="shared" si="1232"/>
        <v>0.528169014084507</v>
      </c>
      <c r="U2482" s="44">
        <f t="shared" si="1229"/>
        <v>0.46312785536435119</v>
      </c>
    </row>
    <row r="2483" spans="1:21" ht="35" thickBot="1" x14ac:dyDescent="0.25">
      <c r="A2483" s="88" t="s">
        <v>50</v>
      </c>
      <c r="B2483" s="89"/>
      <c r="C2483" s="89"/>
      <c r="D2483" s="89"/>
      <c r="E2483" s="89"/>
      <c r="F2483" s="89"/>
      <c r="G2483" s="89"/>
      <c r="H2483" s="89"/>
      <c r="I2483" s="89"/>
      <c r="J2483" s="86"/>
      <c r="K2483" s="86">
        <f t="shared" ref="K2483:T2483" si="1233">AVERAGE(G2482:K2482)</f>
        <v>0.41115478713682074</v>
      </c>
      <c r="L2483" s="86">
        <f t="shared" si="1233"/>
        <v>0.43520451221451617</v>
      </c>
      <c r="M2483" s="86">
        <f t="shared" si="1233"/>
        <v>0.41238969739970133</v>
      </c>
      <c r="N2483" s="86">
        <f t="shared" si="1233"/>
        <v>0.41708453308045251</v>
      </c>
      <c r="O2483" s="86">
        <f t="shared" si="1233"/>
        <v>0.41571022023687432</v>
      </c>
      <c r="P2483" s="86">
        <f t="shared" si="1233"/>
        <v>0.45845987823961021</v>
      </c>
      <c r="Q2483" s="86">
        <f t="shared" si="1233"/>
        <v>0.48221289724622585</v>
      </c>
      <c r="R2483" s="86">
        <f t="shared" si="1233"/>
        <v>0.50249359900061186</v>
      </c>
      <c r="S2483" s="86">
        <f t="shared" si="1233"/>
        <v>0.5421761386831514</v>
      </c>
      <c r="T2483" s="109">
        <f t="shared" si="1233"/>
        <v>0.55643063115522529</v>
      </c>
      <c r="U2483" s="44">
        <f t="shared" si="1229"/>
        <v>0.45298736258199607</v>
      </c>
    </row>
    <row r="2485" spans="1:21" ht="16" x14ac:dyDescent="0.2">
      <c r="A2485" s="140" t="s">
        <v>83</v>
      </c>
      <c r="B2485" s="141"/>
      <c r="C2485" s="141"/>
      <c r="D2485" s="141"/>
      <c r="E2485" s="141"/>
      <c r="F2485" s="141"/>
      <c r="G2485" s="141"/>
      <c r="H2485" s="141"/>
      <c r="I2485" s="141"/>
      <c r="J2485" s="141"/>
      <c r="K2485" s="141"/>
      <c r="L2485" s="141"/>
      <c r="M2485" s="142"/>
    </row>
    <row r="2486" spans="1:21" ht="17" thickBot="1" x14ac:dyDescent="0.25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</row>
    <row r="2487" spans="1:21" ht="18" thickBot="1" x14ac:dyDescent="0.25">
      <c r="A2487" s="54"/>
      <c r="B2487" s="54" t="s">
        <v>0</v>
      </c>
      <c r="C2487" s="54" t="s">
        <v>1</v>
      </c>
      <c r="D2487" s="54" t="s">
        <v>2</v>
      </c>
      <c r="E2487" s="54" t="s">
        <v>3</v>
      </c>
      <c r="F2487" s="54" t="s">
        <v>4</v>
      </c>
      <c r="G2487" s="54" t="s">
        <v>5</v>
      </c>
      <c r="H2487" s="54" t="s">
        <v>6</v>
      </c>
      <c r="I2487" s="54" t="s">
        <v>7</v>
      </c>
      <c r="J2487" s="54" t="s">
        <v>8</v>
      </c>
      <c r="K2487" s="54" t="s">
        <v>9</v>
      </c>
      <c r="L2487" s="54" t="s">
        <v>10</v>
      </c>
      <c r="M2487" s="54" t="s">
        <v>66</v>
      </c>
      <c r="N2487" s="54" t="s">
        <v>75</v>
      </c>
      <c r="O2487" s="54" t="s">
        <v>76</v>
      </c>
      <c r="P2487" s="54" t="s">
        <v>77</v>
      </c>
      <c r="Q2487" s="54" t="s">
        <v>78</v>
      </c>
      <c r="R2487" s="54" t="s">
        <v>79</v>
      </c>
      <c r="S2487" s="54" t="s">
        <v>81</v>
      </c>
      <c r="T2487" s="54" t="s">
        <v>87</v>
      </c>
    </row>
    <row r="2488" spans="1:21" ht="18" thickBot="1" x14ac:dyDescent="0.25">
      <c r="A2488" s="38" t="s">
        <v>11</v>
      </c>
      <c r="B2488" s="59" t="s">
        <v>12</v>
      </c>
      <c r="C2488" s="59" t="s">
        <v>12</v>
      </c>
      <c r="D2488" s="55">
        <v>49</v>
      </c>
      <c r="E2488" s="55">
        <v>45</v>
      </c>
      <c r="F2488" s="57">
        <v>35</v>
      </c>
      <c r="G2488" s="56">
        <v>44</v>
      </c>
      <c r="H2488" s="56">
        <v>21</v>
      </c>
      <c r="I2488" s="56">
        <v>30</v>
      </c>
      <c r="J2488" s="56">
        <v>40</v>
      </c>
      <c r="K2488" s="56">
        <v>44</v>
      </c>
      <c r="L2488" s="56">
        <v>42</v>
      </c>
      <c r="M2488" s="56">
        <v>38</v>
      </c>
      <c r="N2488" s="56">
        <v>43</v>
      </c>
      <c r="O2488" s="56">
        <v>44</v>
      </c>
      <c r="P2488" s="56">
        <v>60</v>
      </c>
      <c r="Q2488" s="56">
        <v>51</v>
      </c>
      <c r="R2488" s="56">
        <v>54</v>
      </c>
      <c r="S2488" s="56">
        <v>40</v>
      </c>
      <c r="T2488" s="207">
        <v>45</v>
      </c>
    </row>
    <row r="2489" spans="1:21" ht="17" thickBot="1" x14ac:dyDescent="0.25">
      <c r="A2489" s="38">
        <v>1</v>
      </c>
      <c r="B2489" s="55">
        <v>44</v>
      </c>
      <c r="C2489" s="59" t="s">
        <v>12</v>
      </c>
      <c r="D2489" s="55">
        <v>51</v>
      </c>
      <c r="E2489" s="55">
        <v>51</v>
      </c>
      <c r="F2489" s="57">
        <v>47</v>
      </c>
      <c r="G2489" s="56">
        <v>34</v>
      </c>
      <c r="H2489" s="56">
        <v>39</v>
      </c>
      <c r="I2489" s="56">
        <v>26</v>
      </c>
      <c r="J2489" s="56">
        <v>26</v>
      </c>
      <c r="K2489" s="56">
        <v>36</v>
      </c>
      <c r="L2489" s="56">
        <v>41</v>
      </c>
      <c r="M2489" s="56">
        <v>48</v>
      </c>
      <c r="N2489" s="187">
        <v>41</v>
      </c>
      <c r="O2489" s="187">
        <v>47</v>
      </c>
      <c r="P2489" s="187">
        <v>50</v>
      </c>
      <c r="Q2489" s="187">
        <v>65</v>
      </c>
      <c r="R2489" s="187">
        <v>56</v>
      </c>
      <c r="S2489" s="187">
        <v>50</v>
      </c>
      <c r="T2489" s="195">
        <v>45</v>
      </c>
    </row>
    <row r="2490" spans="1:21" ht="17" thickBot="1" x14ac:dyDescent="0.25">
      <c r="A2490" s="38">
        <v>2</v>
      </c>
      <c r="B2490" s="55">
        <v>34</v>
      </c>
      <c r="C2490" s="55">
        <v>41</v>
      </c>
      <c r="D2490" s="55">
        <v>55</v>
      </c>
      <c r="E2490" s="55">
        <v>51</v>
      </c>
      <c r="F2490" s="57">
        <v>44</v>
      </c>
      <c r="G2490" s="56">
        <v>45</v>
      </c>
      <c r="H2490" s="56">
        <v>24</v>
      </c>
      <c r="I2490" s="56">
        <v>37</v>
      </c>
      <c r="J2490" s="56">
        <v>24</v>
      </c>
      <c r="K2490" s="56">
        <v>27</v>
      </c>
      <c r="L2490" s="56">
        <v>36</v>
      </c>
      <c r="M2490" s="56">
        <v>32</v>
      </c>
      <c r="N2490" s="187">
        <v>44</v>
      </c>
      <c r="O2490" s="187">
        <v>40</v>
      </c>
      <c r="P2490" s="187">
        <v>41</v>
      </c>
      <c r="Q2490" s="187">
        <v>49</v>
      </c>
      <c r="R2490" s="187">
        <v>62</v>
      </c>
      <c r="S2490" s="187">
        <v>52</v>
      </c>
      <c r="T2490" s="195">
        <v>44</v>
      </c>
    </row>
    <row r="2491" spans="1:21" ht="17" thickBot="1" x14ac:dyDescent="0.25">
      <c r="A2491" s="38">
        <v>3</v>
      </c>
      <c r="B2491" s="55">
        <v>44</v>
      </c>
      <c r="C2491" s="55">
        <v>32</v>
      </c>
      <c r="D2491" s="55">
        <v>53</v>
      </c>
      <c r="E2491" s="55">
        <v>52</v>
      </c>
      <c r="F2491" s="57">
        <v>49</v>
      </c>
      <c r="G2491" s="56">
        <v>40</v>
      </c>
      <c r="H2491" s="56">
        <v>40</v>
      </c>
      <c r="I2491" s="56">
        <v>21</v>
      </c>
      <c r="J2491" s="56">
        <v>36</v>
      </c>
      <c r="K2491" s="56">
        <v>24</v>
      </c>
      <c r="L2491" s="56">
        <v>22</v>
      </c>
      <c r="M2491" s="56">
        <v>35</v>
      </c>
      <c r="N2491" s="187">
        <v>34</v>
      </c>
      <c r="O2491" s="187">
        <v>43</v>
      </c>
      <c r="P2491" s="187">
        <v>41</v>
      </c>
      <c r="Q2491" s="187">
        <v>38</v>
      </c>
      <c r="R2491" s="187">
        <v>50</v>
      </c>
      <c r="S2491" s="187">
        <v>55</v>
      </c>
      <c r="T2491" s="195">
        <v>54</v>
      </c>
    </row>
    <row r="2492" spans="1:21" ht="17" thickBot="1" x14ac:dyDescent="0.25">
      <c r="A2492" s="38">
        <v>4</v>
      </c>
      <c r="B2492" s="55">
        <v>40</v>
      </c>
      <c r="C2492" s="55">
        <v>41</v>
      </c>
      <c r="D2492" s="55">
        <v>39</v>
      </c>
      <c r="E2492" s="55">
        <v>51</v>
      </c>
      <c r="F2492" s="57">
        <v>46</v>
      </c>
      <c r="G2492" s="56">
        <v>46</v>
      </c>
      <c r="H2492" s="56">
        <v>37</v>
      </c>
      <c r="I2492" s="56">
        <v>37</v>
      </c>
      <c r="J2492" s="56">
        <v>21</v>
      </c>
      <c r="K2492" s="56">
        <v>35</v>
      </c>
      <c r="L2492" s="56">
        <v>25</v>
      </c>
      <c r="M2492" s="56">
        <v>22</v>
      </c>
      <c r="N2492" s="187">
        <v>35</v>
      </c>
      <c r="O2492" s="187">
        <v>34</v>
      </c>
      <c r="P2492" s="187">
        <v>41</v>
      </c>
      <c r="Q2492" s="187">
        <v>42</v>
      </c>
      <c r="R2492" s="187">
        <v>37</v>
      </c>
      <c r="S2492" s="187">
        <v>49</v>
      </c>
      <c r="T2492" s="195">
        <v>52</v>
      </c>
    </row>
    <row r="2493" spans="1:21" ht="17" thickBot="1" x14ac:dyDescent="0.25">
      <c r="A2493" s="38">
        <v>5</v>
      </c>
      <c r="B2493" s="55">
        <v>31</v>
      </c>
      <c r="C2493" s="55">
        <v>37</v>
      </c>
      <c r="D2493" s="55">
        <v>43</v>
      </c>
      <c r="E2493" s="55">
        <v>33</v>
      </c>
      <c r="F2493" s="57">
        <v>47</v>
      </c>
      <c r="G2493" s="56">
        <v>46</v>
      </c>
      <c r="H2493" s="56">
        <v>38</v>
      </c>
      <c r="I2493" s="56">
        <v>36</v>
      </c>
      <c r="J2493" s="56">
        <v>33</v>
      </c>
      <c r="K2493" s="56">
        <v>24</v>
      </c>
      <c r="L2493" s="56">
        <v>35</v>
      </c>
      <c r="M2493" s="56">
        <v>23</v>
      </c>
      <c r="N2493" s="187">
        <v>22</v>
      </c>
      <c r="O2493" s="187">
        <v>32</v>
      </c>
      <c r="P2493" s="187">
        <v>35</v>
      </c>
      <c r="Q2493" s="187">
        <v>40</v>
      </c>
      <c r="R2493" s="187">
        <v>39</v>
      </c>
      <c r="S2493" s="187">
        <v>35</v>
      </c>
      <c r="T2493" s="195">
        <v>47</v>
      </c>
    </row>
    <row r="2494" spans="1:21" ht="17" thickBot="1" x14ac:dyDescent="0.25">
      <c r="A2494" s="38">
        <v>6</v>
      </c>
      <c r="B2494" s="55">
        <v>22</v>
      </c>
      <c r="C2494" s="55">
        <v>33</v>
      </c>
      <c r="D2494" s="55">
        <v>34</v>
      </c>
      <c r="E2494" s="55">
        <v>39</v>
      </c>
      <c r="F2494" s="57">
        <v>29</v>
      </c>
      <c r="G2494" s="56">
        <v>46</v>
      </c>
      <c r="H2494" s="56">
        <v>45</v>
      </c>
      <c r="I2494" s="56">
        <v>29</v>
      </c>
      <c r="J2494" s="56">
        <v>33</v>
      </c>
      <c r="K2494" s="56">
        <v>33</v>
      </c>
      <c r="L2494" s="56">
        <v>21</v>
      </c>
      <c r="M2494" s="56">
        <v>36</v>
      </c>
      <c r="N2494" s="187">
        <v>22</v>
      </c>
      <c r="O2494" s="187">
        <v>23</v>
      </c>
      <c r="P2494" s="187">
        <v>31</v>
      </c>
      <c r="Q2494" s="187">
        <v>35</v>
      </c>
      <c r="R2494" s="187">
        <v>41</v>
      </c>
      <c r="S2494" s="187">
        <v>35</v>
      </c>
      <c r="T2494" s="195">
        <v>36</v>
      </c>
    </row>
    <row r="2495" spans="1:21" ht="17" thickBot="1" x14ac:dyDescent="0.25">
      <c r="A2495" s="38">
        <v>7</v>
      </c>
      <c r="B2495" s="55">
        <v>22</v>
      </c>
      <c r="C2495" s="55">
        <v>23</v>
      </c>
      <c r="D2495" s="55">
        <v>27</v>
      </c>
      <c r="E2495" s="55">
        <v>28</v>
      </c>
      <c r="F2495" s="57">
        <v>35</v>
      </c>
      <c r="G2495" s="56">
        <v>29</v>
      </c>
      <c r="H2495" s="56">
        <v>39</v>
      </c>
      <c r="I2495" s="56">
        <v>43</v>
      </c>
      <c r="J2495" s="56">
        <v>30</v>
      </c>
      <c r="K2495" s="56">
        <v>31</v>
      </c>
      <c r="L2495" s="56">
        <v>35</v>
      </c>
      <c r="M2495" s="56">
        <v>22</v>
      </c>
      <c r="N2495" s="187">
        <v>33</v>
      </c>
      <c r="O2495" s="187">
        <v>20</v>
      </c>
      <c r="P2495" s="187">
        <v>23</v>
      </c>
      <c r="Q2495" s="187">
        <v>28</v>
      </c>
      <c r="R2495" s="187">
        <v>32</v>
      </c>
      <c r="S2495" s="187">
        <v>38</v>
      </c>
      <c r="T2495" s="195">
        <v>30</v>
      </c>
    </row>
    <row r="2496" spans="1:21" ht="17" thickBot="1" x14ac:dyDescent="0.25">
      <c r="A2496" s="38">
        <v>8</v>
      </c>
      <c r="B2496" s="55">
        <v>20</v>
      </c>
      <c r="C2496" s="55">
        <v>21</v>
      </c>
      <c r="D2496" s="55">
        <v>23</v>
      </c>
      <c r="E2496" s="55">
        <v>22</v>
      </c>
      <c r="F2496" s="57">
        <v>25</v>
      </c>
      <c r="G2496" s="56">
        <v>32</v>
      </c>
      <c r="H2496" s="56">
        <v>28</v>
      </c>
      <c r="I2496" s="56">
        <v>34</v>
      </c>
      <c r="J2496" s="56">
        <v>39</v>
      </c>
      <c r="K2496" s="56">
        <v>27</v>
      </c>
      <c r="L2496" s="56">
        <v>29</v>
      </c>
      <c r="M2496" s="56">
        <v>32</v>
      </c>
      <c r="N2496" s="187">
        <v>19</v>
      </c>
      <c r="O2496" s="187">
        <v>30</v>
      </c>
      <c r="P2496" s="187">
        <v>19</v>
      </c>
      <c r="Q2496" s="187">
        <v>16</v>
      </c>
      <c r="R2496" s="187">
        <v>21</v>
      </c>
      <c r="S2496" s="187">
        <v>27</v>
      </c>
      <c r="T2496" s="195">
        <v>29</v>
      </c>
    </row>
    <row r="2497" spans="1:20" ht="17" thickBot="1" x14ac:dyDescent="0.25">
      <c r="A2497" s="38">
        <v>9</v>
      </c>
      <c r="B2497" s="55">
        <v>19</v>
      </c>
      <c r="C2497" s="55">
        <v>14</v>
      </c>
      <c r="D2497" s="55">
        <v>21</v>
      </c>
      <c r="E2497" s="55">
        <v>21</v>
      </c>
      <c r="F2497" s="57">
        <v>19</v>
      </c>
      <c r="G2497" s="56">
        <v>21</v>
      </c>
      <c r="H2497" s="56">
        <v>30</v>
      </c>
      <c r="I2497" s="56">
        <v>22</v>
      </c>
      <c r="J2497" s="56">
        <v>30</v>
      </c>
      <c r="K2497" s="56">
        <v>34</v>
      </c>
      <c r="L2497" s="56">
        <v>27</v>
      </c>
      <c r="M2497" s="56">
        <v>23</v>
      </c>
      <c r="N2497" s="187">
        <v>25</v>
      </c>
      <c r="O2497" s="187">
        <v>14</v>
      </c>
      <c r="P2497" s="187">
        <v>29</v>
      </c>
      <c r="Q2497" s="187">
        <v>15</v>
      </c>
      <c r="R2497" s="187">
        <v>15</v>
      </c>
      <c r="S2497" s="187">
        <v>19</v>
      </c>
      <c r="T2497" s="195">
        <v>29</v>
      </c>
    </row>
    <row r="2498" spans="1:20" ht="17" thickBot="1" x14ac:dyDescent="0.25">
      <c r="A2498" s="38">
        <v>10</v>
      </c>
      <c r="B2498" s="55">
        <v>17</v>
      </c>
      <c r="C2498" s="55">
        <v>16</v>
      </c>
      <c r="D2498" s="55">
        <v>11</v>
      </c>
      <c r="E2498" s="55">
        <v>20</v>
      </c>
      <c r="F2498" s="57">
        <v>16</v>
      </c>
      <c r="G2498" s="56">
        <v>16</v>
      </c>
      <c r="H2498" s="56">
        <v>17</v>
      </c>
      <c r="I2498" s="56">
        <v>24</v>
      </c>
      <c r="J2498" s="56">
        <v>18</v>
      </c>
      <c r="K2498" s="56">
        <v>28</v>
      </c>
      <c r="L2498" s="56">
        <v>32</v>
      </c>
      <c r="M2498" s="56">
        <v>19</v>
      </c>
      <c r="N2498" s="187">
        <v>21</v>
      </c>
      <c r="O2498" s="187">
        <v>24</v>
      </c>
      <c r="P2498" s="187">
        <v>11</v>
      </c>
      <c r="Q2498" s="187">
        <v>26</v>
      </c>
      <c r="R2498" s="187">
        <v>16</v>
      </c>
      <c r="S2498" s="187">
        <v>14</v>
      </c>
      <c r="T2498" s="195">
        <v>18</v>
      </c>
    </row>
    <row r="2499" spans="1:20" ht="17" thickBot="1" x14ac:dyDescent="0.25">
      <c r="A2499" s="38">
        <v>11</v>
      </c>
      <c r="B2499" s="55" t="s">
        <v>65</v>
      </c>
      <c r="C2499" s="55">
        <v>16</v>
      </c>
      <c r="D2499" s="55">
        <v>14</v>
      </c>
      <c r="E2499" s="55">
        <v>12</v>
      </c>
      <c r="F2499" s="57">
        <v>19</v>
      </c>
      <c r="G2499" s="56">
        <v>15</v>
      </c>
      <c r="H2499" s="56">
        <v>16</v>
      </c>
      <c r="I2499" s="56">
        <v>15</v>
      </c>
      <c r="J2499" s="56">
        <v>25</v>
      </c>
      <c r="K2499" s="56">
        <v>15</v>
      </c>
      <c r="L2499" s="56">
        <v>20</v>
      </c>
      <c r="M2499" s="56">
        <v>28</v>
      </c>
      <c r="N2499" s="187">
        <v>17</v>
      </c>
      <c r="O2499" s="187">
        <v>16</v>
      </c>
      <c r="P2499" s="187">
        <v>22</v>
      </c>
      <c r="Q2499" s="187">
        <v>11</v>
      </c>
      <c r="R2499" s="187">
        <v>21</v>
      </c>
      <c r="S2499" s="187">
        <v>15</v>
      </c>
      <c r="T2499" s="195">
        <v>12</v>
      </c>
    </row>
    <row r="2500" spans="1:20" ht="17" thickBot="1" x14ac:dyDescent="0.25">
      <c r="A2500" s="38">
        <v>12</v>
      </c>
      <c r="B2500" s="55">
        <v>14</v>
      </c>
      <c r="C2500" s="55" t="s">
        <v>65</v>
      </c>
      <c r="D2500" s="55">
        <v>14</v>
      </c>
      <c r="E2500" s="55">
        <v>11</v>
      </c>
      <c r="F2500" s="57">
        <v>11</v>
      </c>
      <c r="G2500" s="56">
        <v>17</v>
      </c>
      <c r="H2500" s="56">
        <v>15</v>
      </c>
      <c r="I2500" s="56">
        <v>16</v>
      </c>
      <c r="J2500" s="56">
        <v>14</v>
      </c>
      <c r="K2500" s="56">
        <v>19</v>
      </c>
      <c r="L2500" s="56">
        <v>14</v>
      </c>
      <c r="M2500" s="56">
        <v>18</v>
      </c>
      <c r="N2500" s="187">
        <v>29</v>
      </c>
      <c r="O2500" s="187">
        <v>15</v>
      </c>
      <c r="P2500" s="187">
        <v>15</v>
      </c>
      <c r="Q2500" s="187">
        <v>22</v>
      </c>
      <c r="R2500" s="187">
        <v>11</v>
      </c>
      <c r="S2500" s="187">
        <v>21</v>
      </c>
      <c r="T2500" s="195">
        <v>16</v>
      </c>
    </row>
    <row r="2501" spans="1:20" ht="18" thickBot="1" x14ac:dyDescent="0.25">
      <c r="A2501" s="38" t="s">
        <v>13</v>
      </c>
      <c r="B2501" s="55"/>
      <c r="C2501" s="55"/>
      <c r="D2501" s="55"/>
      <c r="E2501" s="55"/>
      <c r="F2501" s="57"/>
      <c r="G2501" s="56"/>
      <c r="H2501" s="56"/>
      <c r="I2501" s="56"/>
      <c r="J2501" s="56"/>
      <c r="K2501" s="56"/>
      <c r="L2501" s="56"/>
      <c r="M2501" s="56"/>
      <c r="N2501" s="56"/>
      <c r="O2501" s="56"/>
      <c r="P2501" s="56"/>
      <c r="Q2501" s="56"/>
      <c r="R2501" s="56"/>
      <c r="S2501" s="56"/>
      <c r="T2501" s="207"/>
    </row>
    <row r="2502" spans="1:20" ht="18" thickBot="1" x14ac:dyDescent="0.25">
      <c r="A2502" s="60" t="s">
        <v>14</v>
      </c>
      <c r="B2502" s="55" t="s">
        <v>65</v>
      </c>
      <c r="C2502" s="55" t="s">
        <v>65</v>
      </c>
      <c r="D2502" s="61">
        <v>434</v>
      </c>
      <c r="E2502" s="61">
        <v>436</v>
      </c>
      <c r="F2502" s="61">
        <v>422</v>
      </c>
      <c r="G2502" s="61">
        <v>431</v>
      </c>
      <c r="H2502" s="61">
        <v>389</v>
      </c>
      <c r="I2502" s="61">
        <v>370</v>
      </c>
      <c r="J2502" s="61">
        <v>369</v>
      </c>
      <c r="K2502" s="61">
        <v>377</v>
      </c>
      <c r="L2502" s="61">
        <v>379</v>
      </c>
      <c r="M2502" s="61">
        <f t="shared" ref="M2502:R2502" si="1234">SUM(M2488:M2500)</f>
        <v>376</v>
      </c>
      <c r="N2502" s="61">
        <f t="shared" si="1234"/>
        <v>385</v>
      </c>
      <c r="O2502" s="61">
        <f t="shared" si="1234"/>
        <v>382</v>
      </c>
      <c r="P2502" s="61">
        <f t="shared" si="1234"/>
        <v>418</v>
      </c>
      <c r="Q2502" s="61">
        <f t="shared" si="1234"/>
        <v>438</v>
      </c>
      <c r="R2502" s="61">
        <f t="shared" si="1234"/>
        <v>455</v>
      </c>
      <c r="S2502" s="61">
        <f t="shared" ref="S2502:T2502" si="1235">SUM(S2488:S2500)</f>
        <v>450</v>
      </c>
      <c r="T2502" s="65">
        <f t="shared" si="1235"/>
        <v>457</v>
      </c>
    </row>
    <row r="2503" spans="1:20" ht="35" thickBot="1" x14ac:dyDescent="0.25">
      <c r="A2503" s="60" t="s">
        <v>51</v>
      </c>
      <c r="B2503" s="62"/>
      <c r="C2503" s="63" t="e">
        <f>((C2502-B2502)/B2502)</f>
        <v>#VALUE!</v>
      </c>
      <c r="D2503" s="63" t="e">
        <f>((D2502-C2502)/C2502)</f>
        <v>#VALUE!</v>
      </c>
      <c r="E2503" s="63">
        <f>((E2502-D2502)/D2502)</f>
        <v>4.608294930875576E-3</v>
      </c>
      <c r="F2503" s="63">
        <f>((F2502-E2502)/E2502)</f>
        <v>-3.2110091743119268E-2</v>
      </c>
      <c r="G2503" s="63">
        <f t="shared" ref="G2503:T2503" si="1236">((G2502-F2502)/F2502)</f>
        <v>2.132701421800948E-2</v>
      </c>
      <c r="H2503" s="63">
        <f t="shared" si="1236"/>
        <v>-9.7447795823665889E-2</v>
      </c>
      <c r="I2503" s="63">
        <f t="shared" si="1236"/>
        <v>-4.8843187660668377E-2</v>
      </c>
      <c r="J2503" s="63">
        <f t="shared" si="1236"/>
        <v>-2.7027027027027029E-3</v>
      </c>
      <c r="K2503" s="63">
        <f t="shared" si="1236"/>
        <v>2.1680216802168022E-2</v>
      </c>
      <c r="L2503" s="63">
        <f t="shared" si="1236"/>
        <v>5.3050397877984082E-3</v>
      </c>
      <c r="M2503" s="63">
        <f t="shared" si="1236"/>
        <v>-7.9155672823219003E-3</v>
      </c>
      <c r="N2503" s="63">
        <f t="shared" si="1236"/>
        <v>2.3936170212765957E-2</v>
      </c>
      <c r="O2503" s="63">
        <f t="shared" si="1236"/>
        <v>-7.7922077922077922E-3</v>
      </c>
      <c r="P2503" s="63">
        <f t="shared" si="1236"/>
        <v>9.4240837696335081E-2</v>
      </c>
      <c r="Q2503" s="63">
        <f t="shared" si="1236"/>
        <v>4.784688995215311E-2</v>
      </c>
      <c r="R2503" s="63">
        <f t="shared" si="1236"/>
        <v>3.8812785388127852E-2</v>
      </c>
      <c r="S2503" s="63">
        <f t="shared" si="1236"/>
        <v>-1.098901098901099E-2</v>
      </c>
      <c r="T2503" s="63">
        <f t="shared" si="1236"/>
        <v>1.5555555555555555E-2</v>
      </c>
    </row>
    <row r="2504" spans="1:20" ht="52" thickBot="1" x14ac:dyDescent="0.25">
      <c r="A2504" s="60" t="s">
        <v>16</v>
      </c>
      <c r="B2504" s="63"/>
      <c r="C2504" s="63"/>
      <c r="D2504" s="63"/>
      <c r="E2504" s="63"/>
      <c r="F2504" s="63"/>
      <c r="G2504" s="63" t="e">
        <f t="shared" ref="G2504:T2504" si="1237">(G2502-B2502)/B2502</f>
        <v>#VALUE!</v>
      </c>
      <c r="H2504" s="63" t="e">
        <f t="shared" si="1237"/>
        <v>#VALUE!</v>
      </c>
      <c r="I2504" s="63">
        <f t="shared" si="1237"/>
        <v>-0.14746543778801843</v>
      </c>
      <c r="J2504" s="63">
        <f t="shared" si="1237"/>
        <v>-0.1536697247706422</v>
      </c>
      <c r="K2504" s="63">
        <f t="shared" si="1237"/>
        <v>-0.1066350710900474</v>
      </c>
      <c r="L2504" s="63">
        <f t="shared" si="1237"/>
        <v>-0.12064965197215777</v>
      </c>
      <c r="M2504" s="63">
        <f t="shared" si="1237"/>
        <v>-3.3419023136246784E-2</v>
      </c>
      <c r="N2504" s="63">
        <f t="shared" si="1237"/>
        <v>4.0540540540540543E-2</v>
      </c>
      <c r="O2504" s="63">
        <f t="shared" si="1237"/>
        <v>3.5230352303523033E-2</v>
      </c>
      <c r="P2504" s="63">
        <f t="shared" si="1237"/>
        <v>0.10875331564986737</v>
      </c>
      <c r="Q2504" s="63">
        <f t="shared" si="1237"/>
        <v>0.15567282321899736</v>
      </c>
      <c r="R2504" s="63">
        <f t="shared" si="1237"/>
        <v>0.21010638297872342</v>
      </c>
      <c r="S2504" s="63">
        <f t="shared" si="1237"/>
        <v>0.16883116883116883</v>
      </c>
      <c r="T2504" s="63">
        <f t="shared" si="1237"/>
        <v>0.19633507853403143</v>
      </c>
    </row>
    <row r="2505" spans="1:20" ht="52" thickBot="1" x14ac:dyDescent="0.25">
      <c r="A2505" s="60" t="s">
        <v>17</v>
      </c>
      <c r="B2505" s="63"/>
      <c r="C2505" s="63"/>
      <c r="D2505" s="63"/>
      <c r="E2505" s="63"/>
      <c r="F2505" s="63"/>
      <c r="G2505" s="63"/>
      <c r="H2505" s="63"/>
      <c r="I2505" s="63"/>
      <c r="J2505" s="63"/>
      <c r="K2505" s="63"/>
      <c r="L2505" s="63" t="e">
        <f t="shared" ref="L2505:T2505" si="1238">(L2502-B2502)/B2502</f>
        <v>#VALUE!</v>
      </c>
      <c r="M2505" s="63" t="e">
        <f t="shared" si="1238"/>
        <v>#VALUE!</v>
      </c>
      <c r="N2505" s="63">
        <f t="shared" si="1238"/>
        <v>-0.11290322580645161</v>
      </c>
      <c r="O2505" s="63">
        <f t="shared" si="1238"/>
        <v>-0.12385321100917432</v>
      </c>
      <c r="P2505" s="63">
        <f t="shared" si="1238"/>
        <v>-9.4786729857819912E-3</v>
      </c>
      <c r="Q2505" s="63">
        <f t="shared" si="1238"/>
        <v>1.6241299303944315E-2</v>
      </c>
      <c r="R2505" s="63">
        <f t="shared" si="1238"/>
        <v>0.16966580976863754</v>
      </c>
      <c r="S2505" s="63">
        <f t="shared" si="1238"/>
        <v>0.21621621621621623</v>
      </c>
      <c r="T2505" s="63">
        <f t="shared" si="1238"/>
        <v>0.23848238482384823</v>
      </c>
    </row>
    <row r="2506" spans="1:20" ht="35" thickBot="1" x14ac:dyDescent="0.25">
      <c r="A2506" s="60" t="s">
        <v>18</v>
      </c>
      <c r="B2506" s="64">
        <v>5318</v>
      </c>
      <c r="C2506" s="64">
        <v>5401</v>
      </c>
      <c r="D2506" s="64">
        <v>5203</v>
      </c>
      <c r="E2506" s="64">
        <v>5137</v>
      </c>
      <c r="F2506" s="64">
        <v>4891</v>
      </c>
      <c r="G2506" s="92">
        <v>4914</v>
      </c>
      <c r="H2506" s="92">
        <v>4635</v>
      </c>
      <c r="I2506" s="92">
        <v>4437</v>
      </c>
      <c r="J2506" s="92">
        <v>4324</v>
      </c>
      <c r="K2506" s="92">
        <v>4245</v>
      </c>
      <c r="L2506" s="92">
        <v>4233</v>
      </c>
      <c r="M2506" s="92">
        <v>4097</v>
      </c>
      <c r="N2506" s="92">
        <v>4203</v>
      </c>
      <c r="O2506" s="92">
        <v>4285</v>
      </c>
      <c r="P2506" s="92">
        <v>4296</v>
      </c>
      <c r="Q2506" s="92">
        <v>4372</v>
      </c>
      <c r="R2506" s="92">
        <v>4384</v>
      </c>
      <c r="S2506" s="92">
        <v>4353</v>
      </c>
      <c r="T2506" s="92">
        <v>4121</v>
      </c>
    </row>
    <row r="2507" spans="1:20" ht="52" thickBot="1" x14ac:dyDescent="0.25">
      <c r="A2507" s="60" t="s">
        <v>19</v>
      </c>
      <c r="B2507" s="66"/>
      <c r="C2507" s="63">
        <f t="shared" ref="C2507:T2507" si="1239">(C2506-B2506)/B2506</f>
        <v>1.560737119217751E-2</v>
      </c>
      <c r="D2507" s="63">
        <f t="shared" si="1239"/>
        <v>-3.6659877800407331E-2</v>
      </c>
      <c r="E2507" s="63">
        <f t="shared" si="1239"/>
        <v>-1.2684989429175475E-2</v>
      </c>
      <c r="F2507" s="63">
        <f t="shared" si="1239"/>
        <v>-4.7887872299007206E-2</v>
      </c>
      <c r="G2507" s="63">
        <f t="shared" si="1239"/>
        <v>4.7025148231445513E-3</v>
      </c>
      <c r="H2507" s="63">
        <f t="shared" si="1239"/>
        <v>-5.6776556776556776E-2</v>
      </c>
      <c r="I2507" s="63">
        <f t="shared" si="1239"/>
        <v>-4.2718446601941747E-2</v>
      </c>
      <c r="J2507" s="63">
        <f t="shared" si="1239"/>
        <v>-2.5467658327698896E-2</v>
      </c>
      <c r="K2507" s="63">
        <f t="shared" si="1239"/>
        <v>-1.8270120259019425E-2</v>
      </c>
      <c r="L2507" s="63">
        <f t="shared" si="1239"/>
        <v>-2.8268551236749115E-3</v>
      </c>
      <c r="M2507" s="63">
        <f t="shared" si="1239"/>
        <v>-3.2128514056224897E-2</v>
      </c>
      <c r="N2507" s="63">
        <f t="shared" si="1239"/>
        <v>2.5872589699780325E-2</v>
      </c>
      <c r="O2507" s="63">
        <f t="shared" si="1239"/>
        <v>1.9509873899595527E-2</v>
      </c>
      <c r="P2507" s="63">
        <f t="shared" si="1239"/>
        <v>2.5670945157526253E-3</v>
      </c>
      <c r="Q2507" s="63">
        <f t="shared" si="1239"/>
        <v>1.7690875232774673E-2</v>
      </c>
      <c r="R2507" s="63">
        <f t="shared" si="1239"/>
        <v>2.7447392497712718E-3</v>
      </c>
      <c r="S2507" s="63">
        <f t="shared" si="1239"/>
        <v>-7.0711678832116789E-3</v>
      </c>
      <c r="T2507" s="63">
        <f t="shared" si="1239"/>
        <v>-5.3296577073282794E-2</v>
      </c>
    </row>
    <row r="2508" spans="1:20" ht="52" thickBot="1" x14ac:dyDescent="0.25">
      <c r="A2508" s="60" t="s">
        <v>20</v>
      </c>
      <c r="B2508" s="66"/>
      <c r="C2508" s="67"/>
      <c r="D2508" s="67"/>
      <c r="E2508" s="67"/>
      <c r="F2508" s="67"/>
      <c r="G2508" s="63">
        <f t="shared" ref="G2508:T2508" si="1240">(G2506-B2506)/B2506</f>
        <v>-7.5968409176382104E-2</v>
      </c>
      <c r="H2508" s="63">
        <f t="shared" si="1240"/>
        <v>-0.1418255878541011</v>
      </c>
      <c r="I2508" s="63">
        <f t="shared" si="1240"/>
        <v>-0.14722275610224869</v>
      </c>
      <c r="J2508" s="63">
        <f t="shared" si="1240"/>
        <v>-0.15826357796379209</v>
      </c>
      <c r="K2508" s="63">
        <f t="shared" si="1240"/>
        <v>-0.1320793293804948</v>
      </c>
      <c r="L2508" s="63">
        <f t="shared" si="1240"/>
        <v>-0.13858363858363859</v>
      </c>
      <c r="M2508" s="63">
        <f t="shared" si="1240"/>
        <v>-0.11607335490830636</v>
      </c>
      <c r="N2508" s="63">
        <f t="shared" si="1240"/>
        <v>-5.2738336713995942E-2</v>
      </c>
      <c r="O2508" s="63">
        <f t="shared" si="1240"/>
        <v>-9.0194264569842739E-3</v>
      </c>
      <c r="P2508" s="63">
        <f t="shared" si="1240"/>
        <v>1.2014134275618375E-2</v>
      </c>
      <c r="Q2508" s="63">
        <f t="shared" si="1240"/>
        <v>3.2837231278053387E-2</v>
      </c>
      <c r="R2508" s="63">
        <f t="shared" si="1240"/>
        <v>7.0051257017329754E-2</v>
      </c>
      <c r="S2508" s="63">
        <f t="shared" si="1240"/>
        <v>3.5688793718772309E-2</v>
      </c>
      <c r="T2508" s="63">
        <f t="shared" si="1240"/>
        <v>-3.8273045507584598E-2</v>
      </c>
    </row>
    <row r="2509" spans="1:20" ht="52" thickBot="1" x14ac:dyDescent="0.25">
      <c r="A2509" s="60" t="s">
        <v>21</v>
      </c>
      <c r="B2509" s="66"/>
      <c r="C2509" s="67"/>
      <c r="D2509" s="67"/>
      <c r="E2509" s="67"/>
      <c r="F2509" s="67"/>
      <c r="G2509" s="63"/>
      <c r="H2509" s="63"/>
      <c r="I2509" s="63"/>
      <c r="J2509" s="63"/>
      <c r="K2509" s="63"/>
      <c r="L2509" s="63">
        <f t="shared" ref="L2509:T2509" si="1241">(L2506-B2506)/B2506</f>
        <v>-0.20402406919894697</v>
      </c>
      <c r="M2509" s="63">
        <f t="shared" si="1241"/>
        <v>-0.24143677096833921</v>
      </c>
      <c r="N2509" s="63">
        <f t="shared" si="1241"/>
        <v>-0.19219680953296175</v>
      </c>
      <c r="O2509" s="63">
        <f t="shared" si="1241"/>
        <v>-0.16585555771851276</v>
      </c>
      <c r="P2509" s="63">
        <f t="shared" si="1241"/>
        <v>-0.1216520139030873</v>
      </c>
      <c r="Q2509" s="63">
        <f t="shared" si="1241"/>
        <v>-0.1102971102971103</v>
      </c>
      <c r="R2509" s="63">
        <f t="shared" si="1241"/>
        <v>-5.4153182308522112E-2</v>
      </c>
      <c r="S2509" s="63">
        <f t="shared" si="1241"/>
        <v>-1.8931710615280595E-2</v>
      </c>
      <c r="T2509" s="63">
        <f t="shared" si="1241"/>
        <v>-4.69472710453284E-2</v>
      </c>
    </row>
    <row r="2510" spans="1:20" ht="18" thickBot="1" x14ac:dyDescent="0.25">
      <c r="A2510" s="60" t="s">
        <v>22</v>
      </c>
      <c r="B2510" s="63" t="e">
        <f>B2502/B2506</f>
        <v>#VALUE!</v>
      </c>
      <c r="C2510" s="63" t="e">
        <f>C2502/C2506</f>
        <v>#VALUE!</v>
      </c>
      <c r="D2510" s="63">
        <f>D2502/D2506</f>
        <v>8.3413415337305397E-2</v>
      </c>
      <c r="E2510" s="63">
        <f>E2502/E2506</f>
        <v>8.4874440334825774E-2</v>
      </c>
      <c r="F2510" s="63">
        <f>F2502/F2506</f>
        <v>8.6280924146391325E-2</v>
      </c>
      <c r="G2510" s="63">
        <f t="shared" ref="G2510:L2510" si="1242">G2502/G2506</f>
        <v>8.7708587708587707E-2</v>
      </c>
      <c r="H2510" s="63">
        <f t="shared" si="1242"/>
        <v>8.3926645091693633E-2</v>
      </c>
      <c r="I2510" s="63">
        <f t="shared" si="1242"/>
        <v>8.338967771016452E-2</v>
      </c>
      <c r="J2510" s="63">
        <f t="shared" si="1242"/>
        <v>8.5337650323774286E-2</v>
      </c>
      <c r="K2510" s="63">
        <f t="shared" si="1242"/>
        <v>8.881036513545347E-2</v>
      </c>
      <c r="L2510" s="63">
        <f t="shared" si="1242"/>
        <v>8.953460902433262E-2</v>
      </c>
      <c r="M2510" s="63">
        <f t="shared" ref="M2510:N2510" si="1243">M2502/M2506</f>
        <v>9.1774469123749078E-2</v>
      </c>
      <c r="N2510" s="63">
        <f t="shared" si="1243"/>
        <v>9.1601237211515585E-2</v>
      </c>
      <c r="O2510" s="63">
        <f t="shared" ref="O2510:P2510" si="1244">O2502/O2506</f>
        <v>8.9148191365227544E-2</v>
      </c>
      <c r="P2510" s="63">
        <f t="shared" si="1244"/>
        <v>9.7299813780260702E-2</v>
      </c>
      <c r="Q2510" s="63">
        <f t="shared" ref="Q2510:R2510" si="1245">Q2502/Q2506</f>
        <v>0.10018298261665141</v>
      </c>
      <c r="R2510" s="63">
        <f t="shared" si="1245"/>
        <v>0.10378649635036497</v>
      </c>
      <c r="S2510" s="63">
        <f t="shared" ref="S2510:T2510" si="1246">S2502/S2506</f>
        <v>0.10337698139214335</v>
      </c>
      <c r="T2510" s="63">
        <f t="shared" si="1246"/>
        <v>0.11089541373453045</v>
      </c>
    </row>
    <row r="2511" spans="1:20" ht="52" thickBot="1" x14ac:dyDescent="0.25">
      <c r="A2511" s="60" t="s">
        <v>23</v>
      </c>
      <c r="B2511" s="63"/>
      <c r="C2511" s="63" t="e">
        <f t="shared" ref="C2511:K2511" si="1247">(C2510-B2510)</f>
        <v>#VALUE!</v>
      </c>
      <c r="D2511" s="63" t="e">
        <f t="shared" si="1247"/>
        <v>#VALUE!</v>
      </c>
      <c r="E2511" s="63">
        <f t="shared" si="1247"/>
        <v>1.4610249975203771E-3</v>
      </c>
      <c r="F2511" s="63">
        <f t="shared" si="1247"/>
        <v>1.4064838115655509E-3</v>
      </c>
      <c r="G2511" s="63">
        <f t="shared" si="1247"/>
        <v>1.4276635621963824E-3</v>
      </c>
      <c r="H2511" s="63">
        <f t="shared" si="1247"/>
        <v>-3.781942616894074E-3</v>
      </c>
      <c r="I2511" s="63">
        <f t="shared" si="1247"/>
        <v>-5.3696738152911316E-4</v>
      </c>
      <c r="J2511" s="63">
        <f t="shared" si="1247"/>
        <v>1.9479726136097664E-3</v>
      </c>
      <c r="K2511" s="63">
        <f t="shared" si="1247"/>
        <v>3.4727148116791839E-3</v>
      </c>
      <c r="L2511" s="63">
        <f t="shared" ref="L2511:T2511" si="1248">(L2510-K2510)</f>
        <v>7.2424388887915025E-4</v>
      </c>
      <c r="M2511" s="63">
        <f t="shared" si="1248"/>
        <v>2.2398600994164575E-3</v>
      </c>
      <c r="N2511" s="63">
        <f t="shared" si="1248"/>
        <v>-1.7323191223349299E-4</v>
      </c>
      <c r="O2511" s="63">
        <f t="shared" si="1248"/>
        <v>-2.4530458462880406E-3</v>
      </c>
      <c r="P2511" s="63">
        <f t="shared" si="1248"/>
        <v>8.1516224150331579E-3</v>
      </c>
      <c r="Q2511" s="63">
        <f t="shared" si="1248"/>
        <v>2.8831688363907121E-3</v>
      </c>
      <c r="R2511" s="63">
        <f t="shared" si="1248"/>
        <v>3.6035137337135509E-3</v>
      </c>
      <c r="S2511" s="63">
        <f t="shared" si="1248"/>
        <v>-4.0951495822161288E-4</v>
      </c>
      <c r="T2511" s="63">
        <f t="shared" si="1248"/>
        <v>7.5184323423870963E-3</v>
      </c>
    </row>
    <row r="2512" spans="1:20" ht="52" thickBot="1" x14ac:dyDescent="0.25">
      <c r="A2512" s="60" t="s">
        <v>24</v>
      </c>
      <c r="B2512" s="63"/>
      <c r="C2512" s="63"/>
      <c r="D2512" s="63"/>
      <c r="E2512" s="63"/>
      <c r="F2512" s="63"/>
      <c r="G2512" s="63" t="e">
        <f>G2510-B2510</f>
        <v>#VALUE!</v>
      </c>
      <c r="H2512" s="63" t="e">
        <f t="shared" ref="H2512:K2512" si="1249">H2510-C2510</f>
        <v>#VALUE!</v>
      </c>
      <c r="I2512" s="63">
        <f t="shared" si="1249"/>
        <v>-2.3737627140876794E-5</v>
      </c>
      <c r="J2512" s="63">
        <f t="shared" si="1249"/>
        <v>4.6320998894851251E-4</v>
      </c>
      <c r="K2512" s="63">
        <f t="shared" si="1249"/>
        <v>2.5294409890621455E-3</v>
      </c>
      <c r="L2512" s="63">
        <f t="shared" ref="L2512:T2512" si="1250">L2510-G2510</f>
        <v>1.8260213157449134E-3</v>
      </c>
      <c r="M2512" s="63">
        <f t="shared" si="1250"/>
        <v>7.8478240320554449E-3</v>
      </c>
      <c r="N2512" s="63">
        <f t="shared" si="1250"/>
        <v>8.211559501351065E-3</v>
      </c>
      <c r="O2512" s="63">
        <f t="shared" si="1250"/>
        <v>3.8105410414532581E-3</v>
      </c>
      <c r="P2512" s="63">
        <f t="shared" si="1250"/>
        <v>8.489448644807232E-3</v>
      </c>
      <c r="Q2512" s="63">
        <f t="shared" si="1250"/>
        <v>1.0648373592318794E-2</v>
      </c>
      <c r="R2512" s="63">
        <f t="shared" si="1250"/>
        <v>1.2012027226615887E-2</v>
      </c>
      <c r="S2512" s="63">
        <f t="shared" si="1250"/>
        <v>1.1775744180627767E-2</v>
      </c>
      <c r="T2512" s="63">
        <f t="shared" si="1250"/>
        <v>2.1747222369302904E-2</v>
      </c>
    </row>
    <row r="2513" spans="1:21" ht="52" thickBot="1" x14ac:dyDescent="0.25">
      <c r="A2513" s="60" t="s">
        <v>25</v>
      </c>
      <c r="B2513" s="63"/>
      <c r="C2513" s="63"/>
      <c r="D2513" s="63"/>
      <c r="E2513" s="63"/>
      <c r="F2513" s="63"/>
      <c r="G2513" s="63"/>
      <c r="H2513" s="63"/>
      <c r="I2513" s="63"/>
      <c r="J2513" s="63"/>
      <c r="K2513" s="63"/>
      <c r="L2513" s="63" t="e">
        <f t="shared" ref="L2513:T2513" si="1251">L2510-B2510</f>
        <v>#VALUE!</v>
      </c>
      <c r="M2513" s="63" t="e">
        <f t="shared" si="1251"/>
        <v>#VALUE!</v>
      </c>
      <c r="N2513" s="63">
        <f t="shared" si="1251"/>
        <v>8.1878218742101883E-3</v>
      </c>
      <c r="O2513" s="63">
        <f t="shared" si="1251"/>
        <v>4.2737510304017706E-3</v>
      </c>
      <c r="P2513" s="63">
        <f t="shared" si="1251"/>
        <v>1.1018889633869378E-2</v>
      </c>
      <c r="Q2513" s="63">
        <f t="shared" si="1251"/>
        <v>1.2474394908063707E-2</v>
      </c>
      <c r="R2513" s="63">
        <f t="shared" si="1251"/>
        <v>1.9859851258671332E-2</v>
      </c>
      <c r="S2513" s="63">
        <f t="shared" si="1251"/>
        <v>1.9987303681978832E-2</v>
      </c>
      <c r="T2513" s="63">
        <f t="shared" si="1251"/>
        <v>2.5557763410756162E-2</v>
      </c>
    </row>
    <row r="2514" spans="1:21" ht="16" x14ac:dyDescent="0.2">
      <c r="A2514" s="4"/>
      <c r="B2514" s="6"/>
      <c r="C2514" s="6"/>
      <c r="D2514" s="6"/>
      <c r="E2514" s="6"/>
      <c r="F2514" s="6"/>
      <c r="G2514" s="5"/>
      <c r="H2514" s="5"/>
      <c r="I2514" s="5"/>
      <c r="J2514" s="5"/>
      <c r="K2514" s="5"/>
      <c r="L2514" s="5"/>
    </row>
    <row r="2515" spans="1:21" ht="16" x14ac:dyDescent="0.2">
      <c r="A2515" s="7" t="s">
        <v>194</v>
      </c>
      <c r="B2515" s="7"/>
      <c r="C2515" s="7"/>
      <c r="D2515" s="7"/>
      <c r="E2515" s="7"/>
      <c r="F2515" s="7"/>
      <c r="G2515" s="8"/>
      <c r="H2515" s="8"/>
      <c r="I2515" s="8"/>
      <c r="J2515" s="8"/>
      <c r="K2515" s="8"/>
      <c r="L2515" s="8"/>
      <c r="M2515" s="9"/>
    </row>
    <row r="2516" spans="1:21" ht="17" thickBot="1" x14ac:dyDescent="0.25">
      <c r="A2516" s="10"/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8"/>
      <c r="M2516" s="9"/>
    </row>
    <row r="2517" spans="1:21" ht="35" thickBot="1" x14ac:dyDescent="0.25">
      <c r="A2517" s="70" t="s">
        <v>44</v>
      </c>
      <c r="B2517" s="70" t="s">
        <v>0</v>
      </c>
      <c r="C2517" s="70" t="s">
        <v>1</v>
      </c>
      <c r="D2517" s="70" t="s">
        <v>2</v>
      </c>
      <c r="E2517" s="70" t="s">
        <v>3</v>
      </c>
      <c r="F2517" s="70" t="s">
        <v>4</v>
      </c>
      <c r="G2517" s="70" t="s">
        <v>5</v>
      </c>
      <c r="H2517" s="70" t="s">
        <v>6</v>
      </c>
      <c r="I2517" s="70" t="s">
        <v>7</v>
      </c>
      <c r="J2517" s="70" t="s">
        <v>8</v>
      </c>
      <c r="K2517" s="70" t="s">
        <v>9</v>
      </c>
      <c r="L2517" s="70" t="s">
        <v>10</v>
      </c>
      <c r="M2517" s="70" t="s">
        <v>66</v>
      </c>
      <c r="N2517" s="70" t="s">
        <v>75</v>
      </c>
      <c r="O2517" s="70" t="s">
        <v>76</v>
      </c>
      <c r="P2517" s="70" t="s">
        <v>77</v>
      </c>
      <c r="Q2517" s="70" t="s">
        <v>78</v>
      </c>
      <c r="R2517" s="70" t="s">
        <v>79</v>
      </c>
      <c r="S2517" s="70" t="s">
        <v>81</v>
      </c>
      <c r="T2517" s="70" t="s">
        <v>87</v>
      </c>
      <c r="U2517" s="70" t="s">
        <v>52</v>
      </c>
    </row>
    <row r="2518" spans="1:21" ht="18" thickBot="1" x14ac:dyDescent="0.25">
      <c r="A2518" s="71" t="s">
        <v>28</v>
      </c>
      <c r="B2518" s="72"/>
      <c r="C2518" s="72" t="s">
        <v>12</v>
      </c>
      <c r="D2518" s="72">
        <f>-D2488</f>
        <v>-49</v>
      </c>
      <c r="E2518" s="72">
        <f t="shared" ref="E2518:K2518" si="1252">-E2488</f>
        <v>-45</v>
      </c>
      <c r="F2518" s="72">
        <f t="shared" si="1252"/>
        <v>-35</v>
      </c>
      <c r="G2518" s="72">
        <f t="shared" si="1252"/>
        <v>-44</v>
      </c>
      <c r="H2518" s="72">
        <f t="shared" si="1252"/>
        <v>-21</v>
      </c>
      <c r="I2518" s="72">
        <f t="shared" si="1252"/>
        <v>-30</v>
      </c>
      <c r="J2518" s="72">
        <f t="shared" si="1252"/>
        <v>-40</v>
      </c>
      <c r="K2518" s="72">
        <f t="shared" si="1252"/>
        <v>-44</v>
      </c>
      <c r="L2518" s="72">
        <f t="shared" ref="L2518:Q2518" si="1253">-L2488</f>
        <v>-42</v>
      </c>
      <c r="M2518" s="72">
        <f t="shared" si="1253"/>
        <v>-38</v>
      </c>
      <c r="N2518" s="72">
        <f t="shared" si="1253"/>
        <v>-43</v>
      </c>
      <c r="O2518" s="72">
        <f t="shared" si="1253"/>
        <v>-44</v>
      </c>
      <c r="P2518" s="72">
        <f t="shared" si="1253"/>
        <v>-60</v>
      </c>
      <c r="Q2518" s="72">
        <f t="shared" si="1253"/>
        <v>-51</v>
      </c>
      <c r="R2518" s="72">
        <f t="shared" ref="R2518:S2518" si="1254">-R2488</f>
        <v>-54</v>
      </c>
      <c r="S2518" s="72">
        <f t="shared" si="1254"/>
        <v>-40</v>
      </c>
      <c r="T2518" s="76">
        <f t="shared" ref="T2518" si="1255">-T2488</f>
        <v>-45</v>
      </c>
      <c r="U2518" s="72">
        <f t="shared" ref="U2518:U2532" si="1256">_xlfn.AGGREGATE(1,6,C2518:S2518)</f>
        <v>-42.5</v>
      </c>
    </row>
    <row r="2519" spans="1:21" ht="18" thickBot="1" x14ac:dyDescent="0.25">
      <c r="A2519" s="78">
        <v>1</v>
      </c>
      <c r="B2519" s="48" t="s">
        <v>53</v>
      </c>
      <c r="C2519" s="79" t="s">
        <v>12</v>
      </c>
      <c r="D2519" s="79" t="s">
        <v>12</v>
      </c>
      <c r="E2519" s="79">
        <f t="shared" ref="E2519:T2530" si="1257">D2488-E2489</f>
        <v>-2</v>
      </c>
      <c r="F2519" s="79">
        <f t="shared" si="1257"/>
        <v>-2</v>
      </c>
      <c r="G2519" s="79">
        <f t="shared" si="1257"/>
        <v>1</v>
      </c>
      <c r="H2519" s="72">
        <f t="shared" si="1257"/>
        <v>5</v>
      </c>
      <c r="I2519" s="72">
        <f t="shared" si="1257"/>
        <v>-5</v>
      </c>
      <c r="J2519" s="72">
        <f t="shared" si="1257"/>
        <v>4</v>
      </c>
      <c r="K2519" s="72">
        <f t="shared" si="1257"/>
        <v>4</v>
      </c>
      <c r="L2519" s="72">
        <f t="shared" si="1257"/>
        <v>3</v>
      </c>
      <c r="M2519" s="72">
        <f t="shared" si="1257"/>
        <v>-6</v>
      </c>
      <c r="N2519" s="72">
        <f t="shared" si="1257"/>
        <v>-3</v>
      </c>
      <c r="O2519" s="72">
        <f t="shared" si="1257"/>
        <v>-4</v>
      </c>
      <c r="P2519" s="72">
        <f t="shared" si="1257"/>
        <v>-6</v>
      </c>
      <c r="Q2519" s="72">
        <f t="shared" si="1257"/>
        <v>-5</v>
      </c>
      <c r="R2519" s="72">
        <f t="shared" si="1257"/>
        <v>-5</v>
      </c>
      <c r="S2519" s="72">
        <f t="shared" si="1257"/>
        <v>4</v>
      </c>
      <c r="T2519" s="76">
        <f t="shared" si="1257"/>
        <v>-5</v>
      </c>
      <c r="U2519" s="72">
        <f t="shared" si="1256"/>
        <v>-1.1333333333333333</v>
      </c>
    </row>
    <row r="2520" spans="1:21" ht="18" thickBot="1" x14ac:dyDescent="0.25">
      <c r="A2520" s="78">
        <v>2</v>
      </c>
      <c r="B2520" s="48" t="s">
        <v>53</v>
      </c>
      <c r="C2520" s="79">
        <f t="shared" ref="C2520:D2530" si="1258">B2489-C2490</f>
        <v>3</v>
      </c>
      <c r="D2520" s="79" t="s">
        <v>12</v>
      </c>
      <c r="E2520" s="79">
        <f t="shared" si="1257"/>
        <v>0</v>
      </c>
      <c r="F2520" s="79">
        <f t="shared" si="1257"/>
        <v>7</v>
      </c>
      <c r="G2520" s="79">
        <f t="shared" si="1257"/>
        <v>2</v>
      </c>
      <c r="H2520" s="72">
        <f t="shared" si="1257"/>
        <v>10</v>
      </c>
      <c r="I2520" s="72">
        <f t="shared" si="1257"/>
        <v>2</v>
      </c>
      <c r="J2520" s="72">
        <f t="shared" si="1257"/>
        <v>2</v>
      </c>
      <c r="K2520" s="72">
        <f t="shared" si="1257"/>
        <v>-1</v>
      </c>
      <c r="L2520" s="72">
        <f t="shared" si="1257"/>
        <v>0</v>
      </c>
      <c r="M2520" s="72">
        <f t="shared" si="1257"/>
        <v>9</v>
      </c>
      <c r="N2520" s="72">
        <f t="shared" si="1257"/>
        <v>4</v>
      </c>
      <c r="O2520" s="72">
        <f t="shared" si="1257"/>
        <v>1</v>
      </c>
      <c r="P2520" s="72">
        <f t="shared" si="1257"/>
        <v>6</v>
      </c>
      <c r="Q2520" s="72">
        <f t="shared" si="1257"/>
        <v>1</v>
      </c>
      <c r="R2520" s="72">
        <f t="shared" si="1257"/>
        <v>3</v>
      </c>
      <c r="S2520" s="72">
        <f t="shared" si="1257"/>
        <v>4</v>
      </c>
      <c r="T2520" s="76">
        <f t="shared" si="1257"/>
        <v>6</v>
      </c>
      <c r="U2520" s="72">
        <f t="shared" si="1256"/>
        <v>3.3125</v>
      </c>
    </row>
    <row r="2521" spans="1:21" ht="18" thickBot="1" x14ac:dyDescent="0.25">
      <c r="A2521" s="78">
        <v>3</v>
      </c>
      <c r="B2521" s="48" t="s">
        <v>53</v>
      </c>
      <c r="C2521" s="79">
        <f t="shared" si="1258"/>
        <v>2</v>
      </c>
      <c r="D2521" s="79">
        <f t="shared" si="1258"/>
        <v>-12</v>
      </c>
      <c r="E2521" s="79">
        <f t="shared" si="1257"/>
        <v>3</v>
      </c>
      <c r="F2521" s="79">
        <f t="shared" si="1257"/>
        <v>2</v>
      </c>
      <c r="G2521" s="79">
        <f t="shared" si="1257"/>
        <v>4</v>
      </c>
      <c r="H2521" s="72">
        <f t="shared" si="1257"/>
        <v>5</v>
      </c>
      <c r="I2521" s="72">
        <f t="shared" si="1257"/>
        <v>3</v>
      </c>
      <c r="J2521" s="72">
        <f t="shared" si="1257"/>
        <v>1</v>
      </c>
      <c r="K2521" s="72">
        <f t="shared" si="1257"/>
        <v>0</v>
      </c>
      <c r="L2521" s="72">
        <f t="shared" si="1257"/>
        <v>5</v>
      </c>
      <c r="M2521" s="72">
        <f t="shared" si="1257"/>
        <v>1</v>
      </c>
      <c r="N2521" s="72">
        <f t="shared" si="1257"/>
        <v>-2</v>
      </c>
      <c r="O2521" s="72">
        <f t="shared" si="1257"/>
        <v>1</v>
      </c>
      <c r="P2521" s="72">
        <f t="shared" si="1257"/>
        <v>-1</v>
      </c>
      <c r="Q2521" s="72">
        <f t="shared" si="1257"/>
        <v>3</v>
      </c>
      <c r="R2521" s="72">
        <f t="shared" si="1257"/>
        <v>-1</v>
      </c>
      <c r="S2521" s="72">
        <f t="shared" si="1257"/>
        <v>7</v>
      </c>
      <c r="T2521" s="76">
        <f t="shared" si="1257"/>
        <v>-2</v>
      </c>
      <c r="U2521" s="72">
        <f t="shared" si="1256"/>
        <v>1.2352941176470589</v>
      </c>
    </row>
    <row r="2522" spans="1:21" ht="18" thickBot="1" x14ac:dyDescent="0.25">
      <c r="A2522" s="78">
        <v>4</v>
      </c>
      <c r="B2522" s="48" t="s">
        <v>53</v>
      </c>
      <c r="C2522" s="79">
        <f t="shared" si="1258"/>
        <v>3</v>
      </c>
      <c r="D2522" s="79">
        <f t="shared" si="1258"/>
        <v>-7</v>
      </c>
      <c r="E2522" s="79">
        <f t="shared" si="1257"/>
        <v>2</v>
      </c>
      <c r="F2522" s="79">
        <f t="shared" si="1257"/>
        <v>6</v>
      </c>
      <c r="G2522" s="79">
        <f t="shared" si="1257"/>
        <v>3</v>
      </c>
      <c r="H2522" s="72">
        <f t="shared" si="1257"/>
        <v>3</v>
      </c>
      <c r="I2522" s="72">
        <f t="shared" si="1257"/>
        <v>3</v>
      </c>
      <c r="J2522" s="72">
        <f t="shared" si="1257"/>
        <v>0</v>
      </c>
      <c r="K2522" s="72">
        <f t="shared" si="1257"/>
        <v>1</v>
      </c>
      <c r="L2522" s="72">
        <f t="shared" si="1257"/>
        <v>-1</v>
      </c>
      <c r="M2522" s="72">
        <f t="shared" si="1257"/>
        <v>0</v>
      </c>
      <c r="N2522" s="72">
        <f t="shared" si="1257"/>
        <v>0</v>
      </c>
      <c r="O2522" s="72">
        <f t="shared" si="1257"/>
        <v>0</v>
      </c>
      <c r="P2522" s="72">
        <f t="shared" si="1257"/>
        <v>2</v>
      </c>
      <c r="Q2522" s="72">
        <f t="shared" si="1257"/>
        <v>-1</v>
      </c>
      <c r="R2522" s="72">
        <f t="shared" si="1257"/>
        <v>1</v>
      </c>
      <c r="S2522" s="72">
        <f t="shared" si="1257"/>
        <v>1</v>
      </c>
      <c r="T2522" s="76">
        <f t="shared" si="1257"/>
        <v>3</v>
      </c>
      <c r="U2522" s="72">
        <f t="shared" si="1256"/>
        <v>0.94117647058823528</v>
      </c>
    </row>
    <row r="2523" spans="1:21" ht="18" thickBot="1" x14ac:dyDescent="0.25">
      <c r="A2523" s="78">
        <v>5</v>
      </c>
      <c r="B2523" s="48" t="s">
        <v>53</v>
      </c>
      <c r="C2523" s="79">
        <f t="shared" si="1258"/>
        <v>3</v>
      </c>
      <c r="D2523" s="79">
        <f t="shared" si="1258"/>
        <v>-2</v>
      </c>
      <c r="E2523" s="79">
        <f t="shared" si="1257"/>
        <v>6</v>
      </c>
      <c r="F2523" s="79">
        <f t="shared" si="1257"/>
        <v>4</v>
      </c>
      <c r="G2523" s="79">
        <f t="shared" si="1257"/>
        <v>0</v>
      </c>
      <c r="H2523" s="72">
        <f t="shared" si="1257"/>
        <v>8</v>
      </c>
      <c r="I2523" s="72">
        <f t="shared" si="1257"/>
        <v>1</v>
      </c>
      <c r="J2523" s="72">
        <f t="shared" si="1257"/>
        <v>4</v>
      </c>
      <c r="K2523" s="72">
        <f t="shared" si="1257"/>
        <v>-3</v>
      </c>
      <c r="L2523" s="72">
        <f t="shared" si="1257"/>
        <v>0</v>
      </c>
      <c r="M2523" s="72">
        <f t="shared" si="1257"/>
        <v>2</v>
      </c>
      <c r="N2523" s="72">
        <f t="shared" si="1257"/>
        <v>0</v>
      </c>
      <c r="O2523" s="72">
        <f t="shared" si="1257"/>
        <v>3</v>
      </c>
      <c r="P2523" s="72">
        <f t="shared" si="1257"/>
        <v>-1</v>
      </c>
      <c r="Q2523" s="72">
        <f t="shared" si="1257"/>
        <v>1</v>
      </c>
      <c r="R2523" s="72">
        <f t="shared" si="1257"/>
        <v>3</v>
      </c>
      <c r="S2523" s="72">
        <f t="shared" si="1257"/>
        <v>2</v>
      </c>
      <c r="T2523" s="76">
        <f t="shared" si="1257"/>
        <v>2</v>
      </c>
      <c r="U2523" s="72">
        <f t="shared" si="1256"/>
        <v>1.8235294117647058</v>
      </c>
    </row>
    <row r="2524" spans="1:21" ht="18" thickBot="1" x14ac:dyDescent="0.25">
      <c r="A2524" s="78">
        <v>6</v>
      </c>
      <c r="B2524" s="48" t="s">
        <v>53</v>
      </c>
      <c r="C2524" s="79">
        <f t="shared" si="1258"/>
        <v>-2</v>
      </c>
      <c r="D2524" s="79">
        <f t="shared" si="1258"/>
        <v>3</v>
      </c>
      <c r="E2524" s="79">
        <f t="shared" si="1257"/>
        <v>4</v>
      </c>
      <c r="F2524" s="79">
        <f t="shared" si="1257"/>
        <v>4</v>
      </c>
      <c r="G2524" s="79">
        <f t="shared" si="1257"/>
        <v>1</v>
      </c>
      <c r="H2524" s="72">
        <f t="shared" si="1257"/>
        <v>1</v>
      </c>
      <c r="I2524" s="72">
        <f t="shared" si="1257"/>
        <v>9</v>
      </c>
      <c r="J2524" s="72">
        <f t="shared" si="1257"/>
        <v>3</v>
      </c>
      <c r="K2524" s="72">
        <f t="shared" si="1257"/>
        <v>0</v>
      </c>
      <c r="L2524" s="72">
        <f t="shared" si="1257"/>
        <v>3</v>
      </c>
      <c r="M2524" s="72">
        <f t="shared" si="1257"/>
        <v>-1</v>
      </c>
      <c r="N2524" s="72">
        <f t="shared" si="1257"/>
        <v>1</v>
      </c>
      <c r="O2524" s="72">
        <f t="shared" si="1257"/>
        <v>-1</v>
      </c>
      <c r="P2524" s="72">
        <f t="shared" si="1257"/>
        <v>1</v>
      </c>
      <c r="Q2524" s="72">
        <f t="shared" si="1257"/>
        <v>0</v>
      </c>
      <c r="R2524" s="72">
        <f t="shared" si="1257"/>
        <v>-1</v>
      </c>
      <c r="S2524" s="72">
        <f t="shared" si="1257"/>
        <v>4</v>
      </c>
      <c r="T2524" s="76">
        <f t="shared" si="1257"/>
        <v>-1</v>
      </c>
      <c r="U2524" s="72">
        <f t="shared" si="1256"/>
        <v>1.7058823529411764</v>
      </c>
    </row>
    <row r="2525" spans="1:21" ht="18" thickBot="1" x14ac:dyDescent="0.25">
      <c r="A2525" s="78">
        <v>7</v>
      </c>
      <c r="B2525" s="48" t="s">
        <v>53</v>
      </c>
      <c r="C2525" s="79">
        <f t="shared" si="1258"/>
        <v>-1</v>
      </c>
      <c r="D2525" s="79">
        <f t="shared" si="1258"/>
        <v>6</v>
      </c>
      <c r="E2525" s="79">
        <f t="shared" si="1257"/>
        <v>6</v>
      </c>
      <c r="F2525" s="79">
        <f t="shared" si="1257"/>
        <v>4</v>
      </c>
      <c r="G2525" s="79">
        <f t="shared" si="1257"/>
        <v>0</v>
      </c>
      <c r="H2525" s="72">
        <f t="shared" si="1257"/>
        <v>7</v>
      </c>
      <c r="I2525" s="72">
        <f t="shared" si="1257"/>
        <v>2</v>
      </c>
      <c r="J2525" s="72">
        <f t="shared" si="1257"/>
        <v>-1</v>
      </c>
      <c r="K2525" s="72">
        <f t="shared" si="1257"/>
        <v>2</v>
      </c>
      <c r="L2525" s="72">
        <f t="shared" si="1257"/>
        <v>-2</v>
      </c>
      <c r="M2525" s="72">
        <f t="shared" si="1257"/>
        <v>-1</v>
      </c>
      <c r="N2525" s="72">
        <f t="shared" si="1257"/>
        <v>3</v>
      </c>
      <c r="O2525" s="72">
        <f t="shared" si="1257"/>
        <v>2</v>
      </c>
      <c r="P2525" s="72">
        <f t="shared" si="1257"/>
        <v>0</v>
      </c>
      <c r="Q2525" s="72">
        <f t="shared" si="1257"/>
        <v>3</v>
      </c>
      <c r="R2525" s="72">
        <f t="shared" si="1257"/>
        <v>3</v>
      </c>
      <c r="S2525" s="72">
        <f t="shared" si="1257"/>
        <v>3</v>
      </c>
      <c r="T2525" s="76">
        <f t="shared" si="1257"/>
        <v>5</v>
      </c>
      <c r="U2525" s="72">
        <f t="shared" si="1256"/>
        <v>2.1176470588235294</v>
      </c>
    </row>
    <row r="2526" spans="1:21" ht="18" thickBot="1" x14ac:dyDescent="0.25">
      <c r="A2526" s="78">
        <v>8</v>
      </c>
      <c r="B2526" s="48" t="s">
        <v>53</v>
      </c>
      <c r="C2526" s="79">
        <f t="shared" si="1258"/>
        <v>1</v>
      </c>
      <c r="D2526" s="79">
        <f t="shared" si="1258"/>
        <v>0</v>
      </c>
      <c r="E2526" s="79">
        <f t="shared" si="1257"/>
        <v>5</v>
      </c>
      <c r="F2526" s="79">
        <f t="shared" si="1257"/>
        <v>3</v>
      </c>
      <c r="G2526" s="79">
        <f t="shared" si="1257"/>
        <v>3</v>
      </c>
      <c r="H2526" s="72">
        <f t="shared" si="1257"/>
        <v>1</v>
      </c>
      <c r="I2526" s="72">
        <f t="shared" si="1257"/>
        <v>5</v>
      </c>
      <c r="J2526" s="72">
        <f t="shared" si="1257"/>
        <v>4</v>
      </c>
      <c r="K2526" s="72">
        <f t="shared" si="1257"/>
        <v>3</v>
      </c>
      <c r="L2526" s="72">
        <f t="shared" si="1257"/>
        <v>2</v>
      </c>
      <c r="M2526" s="72">
        <f t="shared" si="1257"/>
        <v>3</v>
      </c>
      <c r="N2526" s="72">
        <f t="shared" si="1257"/>
        <v>3</v>
      </c>
      <c r="O2526" s="72">
        <f t="shared" si="1257"/>
        <v>3</v>
      </c>
      <c r="P2526" s="72">
        <f t="shared" si="1257"/>
        <v>1</v>
      </c>
      <c r="Q2526" s="72">
        <f t="shared" si="1257"/>
        <v>7</v>
      </c>
      <c r="R2526" s="72">
        <f t="shared" si="1257"/>
        <v>7</v>
      </c>
      <c r="S2526" s="72">
        <f t="shared" si="1257"/>
        <v>5</v>
      </c>
      <c r="T2526" s="76">
        <f t="shared" si="1257"/>
        <v>9</v>
      </c>
      <c r="U2526" s="72">
        <f t="shared" si="1256"/>
        <v>3.2941176470588234</v>
      </c>
    </row>
    <row r="2527" spans="1:21" ht="18" thickBot="1" x14ac:dyDescent="0.25">
      <c r="A2527" s="78">
        <v>9</v>
      </c>
      <c r="B2527" s="48" t="s">
        <v>53</v>
      </c>
      <c r="C2527" s="79">
        <f t="shared" si="1258"/>
        <v>6</v>
      </c>
      <c r="D2527" s="79">
        <f t="shared" si="1258"/>
        <v>0</v>
      </c>
      <c r="E2527" s="79">
        <f t="shared" si="1257"/>
        <v>2</v>
      </c>
      <c r="F2527" s="79">
        <f t="shared" si="1257"/>
        <v>3</v>
      </c>
      <c r="G2527" s="79">
        <f t="shared" si="1257"/>
        <v>4</v>
      </c>
      <c r="H2527" s="72">
        <f t="shared" si="1257"/>
        <v>2</v>
      </c>
      <c r="I2527" s="72">
        <f t="shared" si="1257"/>
        <v>6</v>
      </c>
      <c r="J2527" s="72">
        <f t="shared" si="1257"/>
        <v>4</v>
      </c>
      <c r="K2527" s="72">
        <f t="shared" si="1257"/>
        <v>5</v>
      </c>
      <c r="L2527" s="72">
        <f t="shared" si="1257"/>
        <v>0</v>
      </c>
      <c r="M2527" s="72">
        <f t="shared" si="1257"/>
        <v>6</v>
      </c>
      <c r="N2527" s="72">
        <f t="shared" si="1257"/>
        <v>7</v>
      </c>
      <c r="O2527" s="72">
        <f t="shared" si="1257"/>
        <v>5</v>
      </c>
      <c r="P2527" s="72">
        <f t="shared" si="1257"/>
        <v>1</v>
      </c>
      <c r="Q2527" s="72">
        <f t="shared" si="1257"/>
        <v>4</v>
      </c>
      <c r="R2527" s="72">
        <f t="shared" si="1257"/>
        <v>1</v>
      </c>
      <c r="S2527" s="72">
        <f t="shared" si="1257"/>
        <v>2</v>
      </c>
      <c r="T2527" s="76">
        <f t="shared" si="1257"/>
        <v>-2</v>
      </c>
      <c r="U2527" s="72">
        <f t="shared" si="1256"/>
        <v>3.4117647058823528</v>
      </c>
    </row>
    <row r="2528" spans="1:21" ht="18" thickBot="1" x14ac:dyDescent="0.25">
      <c r="A2528" s="78">
        <v>10</v>
      </c>
      <c r="B2528" s="48" t="s">
        <v>53</v>
      </c>
      <c r="C2528" s="79">
        <f t="shared" si="1258"/>
        <v>3</v>
      </c>
      <c r="D2528" s="79">
        <f t="shared" si="1258"/>
        <v>3</v>
      </c>
      <c r="E2528" s="79">
        <f t="shared" si="1257"/>
        <v>1</v>
      </c>
      <c r="F2528" s="79">
        <f t="shared" si="1257"/>
        <v>5</v>
      </c>
      <c r="G2528" s="79">
        <f t="shared" si="1257"/>
        <v>3</v>
      </c>
      <c r="H2528" s="72">
        <f t="shared" si="1257"/>
        <v>4</v>
      </c>
      <c r="I2528" s="72">
        <f t="shared" si="1257"/>
        <v>6</v>
      </c>
      <c r="J2528" s="72">
        <f t="shared" si="1257"/>
        <v>4</v>
      </c>
      <c r="K2528" s="72">
        <f t="shared" si="1257"/>
        <v>2</v>
      </c>
      <c r="L2528" s="72">
        <f t="shared" si="1257"/>
        <v>2</v>
      </c>
      <c r="M2528" s="72">
        <f t="shared" si="1257"/>
        <v>8</v>
      </c>
      <c r="N2528" s="72">
        <f t="shared" si="1257"/>
        <v>2</v>
      </c>
      <c r="O2528" s="72">
        <f t="shared" si="1257"/>
        <v>1</v>
      </c>
      <c r="P2528" s="72">
        <f t="shared" si="1257"/>
        <v>3</v>
      </c>
      <c r="Q2528" s="72">
        <f t="shared" si="1257"/>
        <v>3</v>
      </c>
      <c r="R2528" s="72">
        <f t="shared" si="1257"/>
        <v>-1</v>
      </c>
      <c r="S2528" s="72">
        <f t="shared" si="1257"/>
        <v>1</v>
      </c>
      <c r="T2528" s="76">
        <f t="shared" si="1257"/>
        <v>1</v>
      </c>
      <c r="U2528" s="72">
        <f t="shared" si="1256"/>
        <v>2.9411764705882355</v>
      </c>
    </row>
    <row r="2529" spans="1:21" ht="18" thickBot="1" x14ac:dyDescent="0.25">
      <c r="A2529" s="78">
        <v>11</v>
      </c>
      <c r="B2529" s="48" t="s">
        <v>53</v>
      </c>
      <c r="C2529" s="79">
        <f t="shared" si="1258"/>
        <v>1</v>
      </c>
      <c r="D2529" s="79">
        <f t="shared" si="1258"/>
        <v>2</v>
      </c>
      <c r="E2529" s="79">
        <f t="shared" si="1257"/>
        <v>-1</v>
      </c>
      <c r="F2529" s="79">
        <f t="shared" si="1257"/>
        <v>1</v>
      </c>
      <c r="G2529" s="79">
        <f t="shared" si="1257"/>
        <v>1</v>
      </c>
      <c r="H2529" s="72">
        <f t="shared" si="1257"/>
        <v>0</v>
      </c>
      <c r="I2529" s="72">
        <f t="shared" si="1257"/>
        <v>2</v>
      </c>
      <c r="J2529" s="72">
        <f t="shared" si="1257"/>
        <v>-1</v>
      </c>
      <c r="K2529" s="72">
        <f t="shared" si="1257"/>
        <v>3</v>
      </c>
      <c r="L2529" s="72">
        <f t="shared" si="1257"/>
        <v>8</v>
      </c>
      <c r="M2529" s="72">
        <f t="shared" si="1257"/>
        <v>4</v>
      </c>
      <c r="N2529" s="72">
        <f t="shared" si="1257"/>
        <v>2</v>
      </c>
      <c r="O2529" s="72">
        <f t="shared" si="1257"/>
        <v>5</v>
      </c>
      <c r="P2529" s="72">
        <f t="shared" si="1257"/>
        <v>2</v>
      </c>
      <c r="Q2529" s="72">
        <f t="shared" si="1257"/>
        <v>0</v>
      </c>
      <c r="R2529" s="72">
        <f t="shared" si="1257"/>
        <v>5</v>
      </c>
      <c r="S2529" s="72">
        <f t="shared" si="1257"/>
        <v>1</v>
      </c>
      <c r="T2529" s="76">
        <f t="shared" si="1257"/>
        <v>2</v>
      </c>
      <c r="U2529" s="72">
        <f t="shared" si="1256"/>
        <v>2.0588235294117645</v>
      </c>
    </row>
    <row r="2530" spans="1:21" ht="18" thickBot="1" x14ac:dyDescent="0.25">
      <c r="A2530" s="78">
        <v>12</v>
      </c>
      <c r="B2530" s="48" t="s">
        <v>53</v>
      </c>
      <c r="C2530" s="79" t="e">
        <f t="shared" si="1258"/>
        <v>#VALUE!</v>
      </c>
      <c r="D2530" s="79">
        <f t="shared" si="1258"/>
        <v>2</v>
      </c>
      <c r="E2530" s="79">
        <f t="shared" si="1257"/>
        <v>3</v>
      </c>
      <c r="F2530" s="79">
        <f t="shared" si="1257"/>
        <v>1</v>
      </c>
      <c r="G2530" s="79">
        <f t="shared" si="1257"/>
        <v>2</v>
      </c>
      <c r="H2530" s="72">
        <f t="shared" si="1257"/>
        <v>0</v>
      </c>
      <c r="I2530" s="72">
        <f t="shared" si="1257"/>
        <v>0</v>
      </c>
      <c r="J2530" s="72">
        <f t="shared" si="1257"/>
        <v>1</v>
      </c>
      <c r="K2530" s="72">
        <f t="shared" si="1257"/>
        <v>6</v>
      </c>
      <c r="L2530" s="72">
        <f t="shared" si="1257"/>
        <v>1</v>
      </c>
      <c r="M2530" s="72">
        <f t="shared" si="1257"/>
        <v>2</v>
      </c>
      <c r="N2530" s="72">
        <f t="shared" si="1257"/>
        <v>-1</v>
      </c>
      <c r="O2530" s="72">
        <f t="shared" si="1257"/>
        <v>2</v>
      </c>
      <c r="P2530" s="72">
        <f t="shared" si="1257"/>
        <v>1</v>
      </c>
      <c r="Q2530" s="72">
        <f t="shared" si="1257"/>
        <v>0</v>
      </c>
      <c r="R2530" s="72">
        <f t="shared" si="1257"/>
        <v>0</v>
      </c>
      <c r="S2530" s="72">
        <f t="shared" si="1257"/>
        <v>0</v>
      </c>
      <c r="T2530" s="76">
        <f t="shared" si="1257"/>
        <v>-1</v>
      </c>
      <c r="U2530" s="72">
        <f t="shared" si="1256"/>
        <v>1.25</v>
      </c>
    </row>
    <row r="2531" spans="1:21" ht="18" thickBot="1" x14ac:dyDescent="0.25">
      <c r="A2531" s="47" t="s">
        <v>47</v>
      </c>
      <c r="B2531" s="48" t="s">
        <v>59</v>
      </c>
      <c r="C2531" s="75" t="s">
        <v>46</v>
      </c>
      <c r="D2531" s="75" t="s">
        <v>46</v>
      </c>
      <c r="E2531" s="79" t="s">
        <v>46</v>
      </c>
      <c r="F2531" s="79">
        <f>B2489-F2493</f>
        <v>-3</v>
      </c>
      <c r="G2531" s="79" t="s">
        <v>12</v>
      </c>
      <c r="H2531" s="79">
        <f t="shared" ref="H2531:T2531" si="1259">D2489-H2493</f>
        <v>13</v>
      </c>
      <c r="I2531" s="79">
        <f t="shared" si="1259"/>
        <v>15</v>
      </c>
      <c r="J2531" s="79">
        <f t="shared" si="1259"/>
        <v>14</v>
      </c>
      <c r="K2531" s="79">
        <f t="shared" si="1259"/>
        <v>10</v>
      </c>
      <c r="L2531" s="79">
        <f t="shared" si="1259"/>
        <v>4</v>
      </c>
      <c r="M2531" s="79">
        <f t="shared" si="1259"/>
        <v>3</v>
      </c>
      <c r="N2531" s="79">
        <f t="shared" si="1259"/>
        <v>4</v>
      </c>
      <c r="O2531" s="79">
        <f t="shared" si="1259"/>
        <v>4</v>
      </c>
      <c r="P2531" s="79">
        <f t="shared" si="1259"/>
        <v>6</v>
      </c>
      <c r="Q2531" s="79">
        <f t="shared" si="1259"/>
        <v>8</v>
      </c>
      <c r="R2531" s="79">
        <f t="shared" si="1259"/>
        <v>2</v>
      </c>
      <c r="S2531" s="79">
        <f t="shared" si="1259"/>
        <v>12</v>
      </c>
      <c r="T2531" s="106">
        <f t="shared" si="1259"/>
        <v>3</v>
      </c>
      <c r="U2531" s="72">
        <f t="shared" si="1256"/>
        <v>7.0769230769230766</v>
      </c>
    </row>
    <row r="2532" spans="1:21" ht="18" thickBot="1" x14ac:dyDescent="0.25">
      <c r="A2532" s="47" t="s">
        <v>54</v>
      </c>
      <c r="B2532" s="48" t="s">
        <v>59</v>
      </c>
      <c r="C2532" s="75" t="s">
        <v>46</v>
      </c>
      <c r="D2532" s="75" t="s">
        <v>46</v>
      </c>
      <c r="E2532" s="75" t="s">
        <v>46</v>
      </c>
      <c r="F2532" s="75" t="s">
        <v>46</v>
      </c>
      <c r="G2532" s="75">
        <f t="shared" ref="G2532:T2532" si="1260">B2495-G2500</f>
        <v>5</v>
      </c>
      <c r="H2532" s="75">
        <f t="shared" si="1260"/>
        <v>8</v>
      </c>
      <c r="I2532" s="75">
        <f t="shared" si="1260"/>
        <v>11</v>
      </c>
      <c r="J2532" s="75">
        <f t="shared" si="1260"/>
        <v>14</v>
      </c>
      <c r="K2532" s="75">
        <f t="shared" si="1260"/>
        <v>16</v>
      </c>
      <c r="L2532" s="75">
        <f t="shared" si="1260"/>
        <v>15</v>
      </c>
      <c r="M2532" s="75">
        <f t="shared" si="1260"/>
        <v>21</v>
      </c>
      <c r="N2532" s="75">
        <f t="shared" si="1260"/>
        <v>14</v>
      </c>
      <c r="O2532" s="75">
        <f t="shared" si="1260"/>
        <v>15</v>
      </c>
      <c r="P2532" s="75">
        <f t="shared" si="1260"/>
        <v>16</v>
      </c>
      <c r="Q2532" s="75">
        <f t="shared" si="1260"/>
        <v>13</v>
      </c>
      <c r="R2532" s="75">
        <f t="shared" si="1260"/>
        <v>11</v>
      </c>
      <c r="S2532" s="75">
        <f t="shared" si="1260"/>
        <v>12</v>
      </c>
      <c r="T2532" s="106">
        <f t="shared" si="1260"/>
        <v>4</v>
      </c>
      <c r="U2532" s="72">
        <f t="shared" si="1256"/>
        <v>13.153846153846153</v>
      </c>
    </row>
    <row r="2533" spans="1:21" ht="16" x14ac:dyDescent="0.2">
      <c r="A2533" s="32"/>
      <c r="B2533" s="33"/>
      <c r="C2533" s="34"/>
      <c r="D2533" s="34"/>
      <c r="E2533" s="34"/>
      <c r="F2533" s="34"/>
      <c r="G2533" s="34"/>
      <c r="H2533" s="34"/>
      <c r="I2533" s="34"/>
      <c r="J2533" s="34"/>
      <c r="K2533" s="34"/>
      <c r="L2533" s="34"/>
      <c r="M2533" s="34"/>
    </row>
    <row r="2534" spans="1:21" ht="16" x14ac:dyDescent="0.2">
      <c r="A2534" s="7" t="s">
        <v>195</v>
      </c>
      <c r="B2534" s="7"/>
      <c r="C2534" s="7"/>
      <c r="D2534" s="7"/>
      <c r="E2534" s="7"/>
      <c r="F2534" s="7"/>
      <c r="G2534" s="7"/>
      <c r="H2534" s="8"/>
      <c r="I2534" s="8"/>
      <c r="J2534" s="8"/>
      <c r="K2534" s="8"/>
      <c r="L2534" s="8"/>
      <c r="M2534" s="9"/>
    </row>
    <row r="2535" spans="1:21" ht="17" thickBot="1" x14ac:dyDescent="0.25">
      <c r="A2535" s="10"/>
      <c r="B2535" s="8"/>
      <c r="C2535" s="8"/>
      <c r="D2535" s="8"/>
      <c r="E2535" s="8"/>
      <c r="F2535" s="8"/>
      <c r="G2535" s="8"/>
      <c r="H2535" s="8"/>
      <c r="I2535" s="8"/>
      <c r="J2535" s="8"/>
      <c r="K2535" s="8"/>
      <c r="L2535" s="8"/>
      <c r="M2535" s="9"/>
    </row>
    <row r="2536" spans="1:21" ht="35" thickBot="1" x14ac:dyDescent="0.25">
      <c r="A2536" s="70" t="s">
        <v>44</v>
      </c>
      <c r="B2536" s="70" t="s">
        <v>0</v>
      </c>
      <c r="C2536" s="70" t="s">
        <v>1</v>
      </c>
      <c r="D2536" s="70" t="s">
        <v>2</v>
      </c>
      <c r="E2536" s="70" t="s">
        <v>3</v>
      </c>
      <c r="F2536" s="70" t="s">
        <v>4</v>
      </c>
      <c r="G2536" s="70" t="s">
        <v>5</v>
      </c>
      <c r="H2536" s="70" t="s">
        <v>6</v>
      </c>
      <c r="I2536" s="70" t="s">
        <v>7</v>
      </c>
      <c r="J2536" s="70" t="s">
        <v>8</v>
      </c>
      <c r="K2536" s="70" t="s">
        <v>9</v>
      </c>
      <c r="L2536" s="70" t="s">
        <v>10</v>
      </c>
      <c r="M2536" s="70" t="s">
        <v>66</v>
      </c>
      <c r="N2536" s="70" t="s">
        <v>75</v>
      </c>
      <c r="O2536" s="70" t="s">
        <v>76</v>
      </c>
      <c r="P2536" s="70" t="s">
        <v>77</v>
      </c>
      <c r="Q2536" s="70" t="s">
        <v>78</v>
      </c>
      <c r="R2536" s="70" t="s">
        <v>79</v>
      </c>
      <c r="S2536" s="70" t="s">
        <v>81</v>
      </c>
      <c r="T2536" s="70" t="s">
        <v>87</v>
      </c>
      <c r="U2536" s="70" t="s">
        <v>52</v>
      </c>
    </row>
    <row r="2537" spans="1:21" ht="18" thickBot="1" x14ac:dyDescent="0.25">
      <c r="A2537" s="78">
        <v>1</v>
      </c>
      <c r="B2537" s="93" t="s">
        <v>42</v>
      </c>
      <c r="C2537" s="45" t="s">
        <v>12</v>
      </c>
      <c r="D2537" s="45" t="s">
        <v>12</v>
      </c>
      <c r="E2537" s="45">
        <f t="shared" ref="E2537:T2548" si="1261">(D2488-E2489)/D2488</f>
        <v>-4.0816326530612242E-2</v>
      </c>
      <c r="F2537" s="45">
        <f t="shared" si="1261"/>
        <v>-4.4444444444444446E-2</v>
      </c>
      <c r="G2537" s="45">
        <f t="shared" si="1261"/>
        <v>2.8571428571428571E-2</v>
      </c>
      <c r="H2537" s="45">
        <f t="shared" si="1261"/>
        <v>0.11363636363636363</v>
      </c>
      <c r="I2537" s="45">
        <f t="shared" si="1261"/>
        <v>-0.23809523809523808</v>
      </c>
      <c r="J2537" s="45">
        <f t="shared" si="1261"/>
        <v>0.13333333333333333</v>
      </c>
      <c r="K2537" s="45">
        <f t="shared" si="1261"/>
        <v>0.1</v>
      </c>
      <c r="L2537" s="45">
        <f t="shared" si="1261"/>
        <v>6.8181818181818177E-2</v>
      </c>
      <c r="M2537" s="45">
        <f t="shared" si="1261"/>
        <v>-0.14285714285714285</v>
      </c>
      <c r="N2537" s="45">
        <f t="shared" si="1261"/>
        <v>-7.8947368421052627E-2</v>
      </c>
      <c r="O2537" s="45">
        <f t="shared" si="1261"/>
        <v>-9.3023255813953487E-2</v>
      </c>
      <c r="P2537" s="45">
        <f t="shared" si="1261"/>
        <v>-0.13636363636363635</v>
      </c>
      <c r="Q2537" s="45">
        <f t="shared" si="1261"/>
        <v>-8.3333333333333329E-2</v>
      </c>
      <c r="R2537" s="45">
        <f t="shared" si="1261"/>
        <v>-9.8039215686274508E-2</v>
      </c>
      <c r="S2537" s="45">
        <f t="shared" si="1261"/>
        <v>7.407407407407407E-2</v>
      </c>
      <c r="T2537" s="96">
        <f t="shared" si="1261"/>
        <v>-0.125</v>
      </c>
      <c r="U2537" s="44">
        <f t="shared" ref="U2537:U2552" si="1262">_xlfn.AGGREGATE(1,6,C2537:S2537)</f>
        <v>-2.920819624991134E-2</v>
      </c>
    </row>
    <row r="2538" spans="1:21" ht="18" thickBot="1" x14ac:dyDescent="0.25">
      <c r="A2538" s="78">
        <v>2</v>
      </c>
      <c r="B2538" s="93" t="s">
        <v>42</v>
      </c>
      <c r="C2538" s="45">
        <f t="shared" ref="C2538:D2548" si="1263">(B2489-C2490)/B2489</f>
        <v>6.8181818181818177E-2</v>
      </c>
      <c r="D2538" s="45" t="s">
        <v>12</v>
      </c>
      <c r="E2538" s="45">
        <f t="shared" si="1261"/>
        <v>0</v>
      </c>
      <c r="F2538" s="45">
        <f t="shared" si="1261"/>
        <v>0.13725490196078433</v>
      </c>
      <c r="G2538" s="45">
        <f t="shared" si="1261"/>
        <v>4.2553191489361701E-2</v>
      </c>
      <c r="H2538" s="45">
        <f t="shared" si="1261"/>
        <v>0.29411764705882354</v>
      </c>
      <c r="I2538" s="45">
        <f t="shared" si="1261"/>
        <v>5.128205128205128E-2</v>
      </c>
      <c r="J2538" s="45">
        <f t="shared" si="1261"/>
        <v>7.6923076923076927E-2</v>
      </c>
      <c r="K2538" s="45">
        <f t="shared" si="1261"/>
        <v>-3.8461538461538464E-2</v>
      </c>
      <c r="L2538" s="45">
        <f t="shared" si="1261"/>
        <v>0</v>
      </c>
      <c r="M2538" s="45">
        <f t="shared" si="1261"/>
        <v>0.21951219512195122</v>
      </c>
      <c r="N2538" s="45">
        <f t="shared" si="1261"/>
        <v>8.3333333333333329E-2</v>
      </c>
      <c r="O2538" s="45">
        <f t="shared" si="1261"/>
        <v>2.4390243902439025E-2</v>
      </c>
      <c r="P2538" s="45">
        <f t="shared" si="1261"/>
        <v>0.1276595744680851</v>
      </c>
      <c r="Q2538" s="45">
        <f t="shared" si="1261"/>
        <v>0.02</v>
      </c>
      <c r="R2538" s="45">
        <f t="shared" si="1261"/>
        <v>4.6153846153846156E-2</v>
      </c>
      <c r="S2538" s="45">
        <f t="shared" si="1261"/>
        <v>7.1428571428571425E-2</v>
      </c>
      <c r="T2538" s="96">
        <f t="shared" si="1261"/>
        <v>0.12</v>
      </c>
      <c r="U2538" s="44">
        <f t="shared" si="1262"/>
        <v>7.6520557052662738E-2</v>
      </c>
    </row>
    <row r="2539" spans="1:21" ht="18" thickBot="1" x14ac:dyDescent="0.25">
      <c r="A2539" s="78">
        <v>3</v>
      </c>
      <c r="B2539" s="93" t="s">
        <v>42</v>
      </c>
      <c r="C2539" s="45">
        <f t="shared" si="1263"/>
        <v>5.8823529411764705E-2</v>
      </c>
      <c r="D2539" s="45">
        <f t="shared" si="1263"/>
        <v>-0.29268292682926828</v>
      </c>
      <c r="E2539" s="45">
        <f t="shared" si="1261"/>
        <v>5.4545454545454543E-2</v>
      </c>
      <c r="F2539" s="45">
        <f t="shared" si="1261"/>
        <v>3.9215686274509803E-2</v>
      </c>
      <c r="G2539" s="45">
        <f t="shared" si="1261"/>
        <v>9.0909090909090912E-2</v>
      </c>
      <c r="H2539" s="45">
        <f t="shared" si="1261"/>
        <v>0.1111111111111111</v>
      </c>
      <c r="I2539" s="45">
        <f t="shared" si="1261"/>
        <v>0.125</v>
      </c>
      <c r="J2539" s="45">
        <f t="shared" si="1261"/>
        <v>2.7027027027027029E-2</v>
      </c>
      <c r="K2539" s="45">
        <f t="shared" si="1261"/>
        <v>0</v>
      </c>
      <c r="L2539" s="45">
        <f t="shared" si="1261"/>
        <v>0.18518518518518517</v>
      </c>
      <c r="M2539" s="45">
        <f t="shared" si="1261"/>
        <v>2.7777777777777776E-2</v>
      </c>
      <c r="N2539" s="45">
        <f t="shared" si="1261"/>
        <v>-6.25E-2</v>
      </c>
      <c r="O2539" s="45">
        <f t="shared" si="1261"/>
        <v>2.2727272727272728E-2</v>
      </c>
      <c r="P2539" s="45">
        <f t="shared" si="1261"/>
        <v>-2.5000000000000001E-2</v>
      </c>
      <c r="Q2539" s="45">
        <f t="shared" si="1261"/>
        <v>7.3170731707317069E-2</v>
      </c>
      <c r="R2539" s="45">
        <f t="shared" si="1261"/>
        <v>-2.0408163265306121E-2</v>
      </c>
      <c r="S2539" s="45">
        <f t="shared" si="1261"/>
        <v>0.11290322580645161</v>
      </c>
      <c r="T2539" s="96">
        <f t="shared" si="1261"/>
        <v>-3.8461538461538464E-2</v>
      </c>
      <c r="U2539" s="44">
        <f t="shared" si="1262"/>
        <v>3.1047353081669882E-2</v>
      </c>
    </row>
    <row r="2540" spans="1:21" ht="18" thickBot="1" x14ac:dyDescent="0.25">
      <c r="A2540" s="78">
        <v>4</v>
      </c>
      <c r="B2540" s="93" t="s">
        <v>42</v>
      </c>
      <c r="C2540" s="45">
        <f t="shared" si="1263"/>
        <v>6.8181818181818177E-2</v>
      </c>
      <c r="D2540" s="45">
        <f t="shared" si="1263"/>
        <v>-0.21875</v>
      </c>
      <c r="E2540" s="45">
        <f t="shared" si="1261"/>
        <v>3.7735849056603772E-2</v>
      </c>
      <c r="F2540" s="45">
        <f t="shared" si="1261"/>
        <v>0.11538461538461539</v>
      </c>
      <c r="G2540" s="45">
        <f t="shared" si="1261"/>
        <v>6.1224489795918366E-2</v>
      </c>
      <c r="H2540" s="45">
        <f t="shared" si="1261"/>
        <v>7.4999999999999997E-2</v>
      </c>
      <c r="I2540" s="45">
        <f t="shared" si="1261"/>
        <v>7.4999999999999997E-2</v>
      </c>
      <c r="J2540" s="45">
        <f t="shared" si="1261"/>
        <v>0</v>
      </c>
      <c r="K2540" s="45">
        <f t="shared" si="1261"/>
        <v>2.7777777777777776E-2</v>
      </c>
      <c r="L2540" s="45">
        <f t="shared" si="1261"/>
        <v>-4.1666666666666664E-2</v>
      </c>
      <c r="M2540" s="45">
        <f t="shared" si="1261"/>
        <v>0</v>
      </c>
      <c r="N2540" s="45">
        <f t="shared" si="1261"/>
        <v>0</v>
      </c>
      <c r="O2540" s="45">
        <f t="shared" si="1261"/>
        <v>0</v>
      </c>
      <c r="P2540" s="45">
        <f t="shared" si="1261"/>
        <v>4.6511627906976744E-2</v>
      </c>
      <c r="Q2540" s="45">
        <f t="shared" si="1261"/>
        <v>-2.4390243902439025E-2</v>
      </c>
      <c r="R2540" s="45">
        <f t="shared" si="1261"/>
        <v>2.6315789473684209E-2</v>
      </c>
      <c r="S2540" s="45">
        <f t="shared" si="1261"/>
        <v>0.02</v>
      </c>
      <c r="T2540" s="96">
        <f t="shared" si="1261"/>
        <v>5.4545454545454543E-2</v>
      </c>
      <c r="U2540" s="44">
        <f t="shared" si="1262"/>
        <v>1.5783826882840517E-2</v>
      </c>
    </row>
    <row r="2541" spans="1:21" ht="18" thickBot="1" x14ac:dyDescent="0.25">
      <c r="A2541" s="78">
        <v>5</v>
      </c>
      <c r="B2541" s="93" t="s">
        <v>42</v>
      </c>
      <c r="C2541" s="45">
        <f t="shared" si="1263"/>
        <v>7.4999999999999997E-2</v>
      </c>
      <c r="D2541" s="45">
        <f t="shared" si="1263"/>
        <v>-4.878048780487805E-2</v>
      </c>
      <c r="E2541" s="45">
        <f t="shared" si="1261"/>
        <v>0.15384615384615385</v>
      </c>
      <c r="F2541" s="45">
        <f t="shared" si="1261"/>
        <v>7.8431372549019607E-2</v>
      </c>
      <c r="G2541" s="45">
        <f t="shared" si="1261"/>
        <v>0</v>
      </c>
      <c r="H2541" s="45">
        <f t="shared" si="1261"/>
        <v>0.17391304347826086</v>
      </c>
      <c r="I2541" s="45">
        <f t="shared" si="1261"/>
        <v>2.7027027027027029E-2</v>
      </c>
      <c r="J2541" s="45">
        <f t="shared" si="1261"/>
        <v>0.10810810810810811</v>
      </c>
      <c r="K2541" s="45">
        <f t="shared" si="1261"/>
        <v>-0.14285714285714285</v>
      </c>
      <c r="L2541" s="45">
        <f t="shared" si="1261"/>
        <v>0</v>
      </c>
      <c r="M2541" s="45">
        <f t="shared" si="1261"/>
        <v>0.08</v>
      </c>
      <c r="N2541" s="45">
        <f t="shared" si="1261"/>
        <v>0</v>
      </c>
      <c r="O2541" s="45">
        <f t="shared" si="1261"/>
        <v>8.5714285714285715E-2</v>
      </c>
      <c r="P2541" s="45">
        <f t="shared" si="1261"/>
        <v>-2.9411764705882353E-2</v>
      </c>
      <c r="Q2541" s="45">
        <f t="shared" si="1261"/>
        <v>2.4390243902439025E-2</v>
      </c>
      <c r="R2541" s="45">
        <f t="shared" si="1261"/>
        <v>7.1428571428571425E-2</v>
      </c>
      <c r="S2541" s="45">
        <f t="shared" si="1261"/>
        <v>5.4054054054054057E-2</v>
      </c>
      <c r="T2541" s="96">
        <f t="shared" si="1261"/>
        <v>4.0816326530612242E-2</v>
      </c>
      <c r="U2541" s="44">
        <f t="shared" si="1262"/>
        <v>4.1815497925883321E-2</v>
      </c>
    </row>
    <row r="2542" spans="1:21" ht="18" thickBot="1" x14ac:dyDescent="0.25">
      <c r="A2542" s="78">
        <v>6</v>
      </c>
      <c r="B2542" s="93" t="s">
        <v>42</v>
      </c>
      <c r="C2542" s="45">
        <f t="shared" si="1263"/>
        <v>-6.4516129032258063E-2</v>
      </c>
      <c r="D2542" s="45">
        <f t="shared" si="1263"/>
        <v>8.1081081081081086E-2</v>
      </c>
      <c r="E2542" s="45">
        <f t="shared" si="1261"/>
        <v>9.3023255813953487E-2</v>
      </c>
      <c r="F2542" s="45">
        <f t="shared" si="1261"/>
        <v>0.12121212121212122</v>
      </c>
      <c r="G2542" s="45">
        <f t="shared" si="1261"/>
        <v>2.1276595744680851E-2</v>
      </c>
      <c r="H2542" s="45">
        <f t="shared" si="1261"/>
        <v>2.1739130434782608E-2</v>
      </c>
      <c r="I2542" s="45">
        <f t="shared" si="1261"/>
        <v>0.23684210526315788</v>
      </c>
      <c r="J2542" s="45">
        <f t="shared" si="1261"/>
        <v>8.3333333333333329E-2</v>
      </c>
      <c r="K2542" s="45">
        <f t="shared" si="1261"/>
        <v>0</v>
      </c>
      <c r="L2542" s="45">
        <f t="shared" si="1261"/>
        <v>0.125</v>
      </c>
      <c r="M2542" s="45">
        <f t="shared" si="1261"/>
        <v>-2.8571428571428571E-2</v>
      </c>
      <c r="N2542" s="45">
        <f t="shared" si="1261"/>
        <v>4.3478260869565216E-2</v>
      </c>
      <c r="O2542" s="45">
        <f t="shared" si="1261"/>
        <v>-4.5454545454545456E-2</v>
      </c>
      <c r="P2542" s="45">
        <f t="shared" si="1261"/>
        <v>3.125E-2</v>
      </c>
      <c r="Q2542" s="45">
        <f t="shared" si="1261"/>
        <v>0</v>
      </c>
      <c r="R2542" s="45">
        <f t="shared" si="1261"/>
        <v>-2.5000000000000001E-2</v>
      </c>
      <c r="S2542" s="45">
        <f t="shared" si="1261"/>
        <v>0.10256410256410256</v>
      </c>
      <c r="T2542" s="96">
        <f t="shared" si="1261"/>
        <v>-2.8571428571428571E-2</v>
      </c>
      <c r="U2542" s="44">
        <f t="shared" si="1262"/>
        <v>4.689752254462036E-2</v>
      </c>
    </row>
    <row r="2543" spans="1:21" ht="18" thickBot="1" x14ac:dyDescent="0.25">
      <c r="A2543" s="78">
        <v>7</v>
      </c>
      <c r="B2543" s="93" t="s">
        <v>42</v>
      </c>
      <c r="C2543" s="45">
        <f t="shared" si="1263"/>
        <v>-4.5454545454545456E-2</v>
      </c>
      <c r="D2543" s="45">
        <f t="shared" si="1263"/>
        <v>0.18181818181818182</v>
      </c>
      <c r="E2543" s="45">
        <f t="shared" si="1261"/>
        <v>0.17647058823529413</v>
      </c>
      <c r="F2543" s="45">
        <f t="shared" si="1261"/>
        <v>0.10256410256410256</v>
      </c>
      <c r="G2543" s="45">
        <f t="shared" si="1261"/>
        <v>0</v>
      </c>
      <c r="H2543" s="45">
        <f t="shared" si="1261"/>
        <v>0.15217391304347827</v>
      </c>
      <c r="I2543" s="45">
        <f t="shared" si="1261"/>
        <v>4.4444444444444446E-2</v>
      </c>
      <c r="J2543" s="45">
        <f t="shared" si="1261"/>
        <v>-3.4482758620689655E-2</v>
      </c>
      <c r="K2543" s="45">
        <f t="shared" si="1261"/>
        <v>6.0606060606060608E-2</v>
      </c>
      <c r="L2543" s="45">
        <f t="shared" si="1261"/>
        <v>-6.0606060606060608E-2</v>
      </c>
      <c r="M2543" s="45">
        <f t="shared" si="1261"/>
        <v>-4.7619047619047616E-2</v>
      </c>
      <c r="N2543" s="45">
        <f t="shared" si="1261"/>
        <v>8.3333333333333329E-2</v>
      </c>
      <c r="O2543" s="45">
        <f t="shared" si="1261"/>
        <v>9.0909090909090912E-2</v>
      </c>
      <c r="P2543" s="45">
        <f t="shared" si="1261"/>
        <v>0</v>
      </c>
      <c r="Q2543" s="45">
        <f t="shared" si="1261"/>
        <v>9.6774193548387094E-2</v>
      </c>
      <c r="R2543" s="45">
        <f t="shared" si="1261"/>
        <v>8.5714285714285715E-2</v>
      </c>
      <c r="S2543" s="45">
        <f t="shared" si="1261"/>
        <v>7.3170731707317069E-2</v>
      </c>
      <c r="T2543" s="96">
        <f t="shared" si="1261"/>
        <v>0.14285714285714285</v>
      </c>
      <c r="U2543" s="44">
        <f t="shared" si="1262"/>
        <v>5.6459794919037215E-2</v>
      </c>
    </row>
    <row r="2544" spans="1:21" ht="18" thickBot="1" x14ac:dyDescent="0.25">
      <c r="A2544" s="78">
        <v>8</v>
      </c>
      <c r="B2544" s="93" t="s">
        <v>42</v>
      </c>
      <c r="C2544" s="45">
        <f t="shared" si="1263"/>
        <v>4.5454545454545456E-2</v>
      </c>
      <c r="D2544" s="45">
        <f t="shared" si="1263"/>
        <v>0</v>
      </c>
      <c r="E2544" s="45">
        <f t="shared" si="1261"/>
        <v>0.18518518518518517</v>
      </c>
      <c r="F2544" s="45">
        <f t="shared" si="1261"/>
        <v>0.10714285714285714</v>
      </c>
      <c r="G2544" s="45">
        <f t="shared" si="1261"/>
        <v>8.5714285714285715E-2</v>
      </c>
      <c r="H2544" s="45">
        <f t="shared" si="1261"/>
        <v>3.4482758620689655E-2</v>
      </c>
      <c r="I2544" s="45">
        <f t="shared" si="1261"/>
        <v>0.12820512820512819</v>
      </c>
      <c r="J2544" s="45">
        <f t="shared" si="1261"/>
        <v>9.3023255813953487E-2</v>
      </c>
      <c r="K2544" s="45">
        <f t="shared" si="1261"/>
        <v>0.1</v>
      </c>
      <c r="L2544" s="45">
        <f t="shared" si="1261"/>
        <v>6.4516129032258063E-2</v>
      </c>
      <c r="M2544" s="45">
        <f t="shared" si="1261"/>
        <v>8.5714285714285715E-2</v>
      </c>
      <c r="N2544" s="45">
        <f t="shared" si="1261"/>
        <v>0.13636363636363635</v>
      </c>
      <c r="O2544" s="45">
        <f t="shared" si="1261"/>
        <v>9.0909090909090912E-2</v>
      </c>
      <c r="P2544" s="45">
        <f t="shared" si="1261"/>
        <v>0.05</v>
      </c>
      <c r="Q2544" s="45">
        <f t="shared" si="1261"/>
        <v>0.30434782608695654</v>
      </c>
      <c r="R2544" s="45">
        <f t="shared" si="1261"/>
        <v>0.25</v>
      </c>
      <c r="S2544" s="45">
        <f t="shared" si="1261"/>
        <v>0.15625</v>
      </c>
      <c r="T2544" s="96">
        <f t="shared" si="1261"/>
        <v>0.23684210526315788</v>
      </c>
      <c r="U2544" s="44">
        <f t="shared" si="1262"/>
        <v>0.11278288142605131</v>
      </c>
    </row>
    <row r="2545" spans="1:21" ht="18" thickBot="1" x14ac:dyDescent="0.25">
      <c r="A2545" s="78">
        <v>9</v>
      </c>
      <c r="B2545" s="93" t="s">
        <v>42</v>
      </c>
      <c r="C2545" s="45">
        <f t="shared" si="1263"/>
        <v>0.3</v>
      </c>
      <c r="D2545" s="45">
        <f t="shared" si="1263"/>
        <v>0</v>
      </c>
      <c r="E2545" s="45">
        <f t="shared" si="1261"/>
        <v>8.6956521739130432E-2</v>
      </c>
      <c r="F2545" s="45">
        <f t="shared" si="1261"/>
        <v>0.13636363636363635</v>
      </c>
      <c r="G2545" s="45">
        <f t="shared" si="1261"/>
        <v>0.16</v>
      </c>
      <c r="H2545" s="45">
        <f t="shared" si="1261"/>
        <v>6.25E-2</v>
      </c>
      <c r="I2545" s="45">
        <f t="shared" si="1261"/>
        <v>0.21428571428571427</v>
      </c>
      <c r="J2545" s="45">
        <f t="shared" si="1261"/>
        <v>0.11764705882352941</v>
      </c>
      <c r="K2545" s="45">
        <f t="shared" si="1261"/>
        <v>0.12820512820512819</v>
      </c>
      <c r="L2545" s="45">
        <f t="shared" si="1261"/>
        <v>0</v>
      </c>
      <c r="M2545" s="45">
        <f t="shared" si="1261"/>
        <v>0.20689655172413793</v>
      </c>
      <c r="N2545" s="45">
        <f t="shared" si="1261"/>
        <v>0.21875</v>
      </c>
      <c r="O2545" s="45">
        <f t="shared" si="1261"/>
        <v>0.26315789473684209</v>
      </c>
      <c r="P2545" s="45">
        <f t="shared" si="1261"/>
        <v>3.3333333333333333E-2</v>
      </c>
      <c r="Q2545" s="45">
        <f t="shared" si="1261"/>
        <v>0.21052631578947367</v>
      </c>
      <c r="R2545" s="45">
        <f t="shared" si="1261"/>
        <v>6.25E-2</v>
      </c>
      <c r="S2545" s="45">
        <f t="shared" si="1261"/>
        <v>9.5238095238095233E-2</v>
      </c>
      <c r="T2545" s="96">
        <f t="shared" si="1261"/>
        <v>-7.407407407407407E-2</v>
      </c>
      <c r="U2545" s="44">
        <f t="shared" si="1262"/>
        <v>0.13508001471994241</v>
      </c>
    </row>
    <row r="2546" spans="1:21" ht="18" thickBot="1" x14ac:dyDescent="0.25">
      <c r="A2546" s="78">
        <v>10</v>
      </c>
      <c r="B2546" s="93" t="s">
        <v>42</v>
      </c>
      <c r="C2546" s="45">
        <f t="shared" si="1263"/>
        <v>0.15789473684210525</v>
      </c>
      <c r="D2546" s="45">
        <f t="shared" si="1263"/>
        <v>0.21428571428571427</v>
      </c>
      <c r="E2546" s="45">
        <f t="shared" si="1261"/>
        <v>4.7619047619047616E-2</v>
      </c>
      <c r="F2546" s="45">
        <f t="shared" si="1261"/>
        <v>0.23809523809523808</v>
      </c>
      <c r="G2546" s="45">
        <f t="shared" si="1261"/>
        <v>0.15789473684210525</v>
      </c>
      <c r="H2546" s="45">
        <f t="shared" si="1261"/>
        <v>0.19047619047619047</v>
      </c>
      <c r="I2546" s="45">
        <f t="shared" si="1261"/>
        <v>0.2</v>
      </c>
      <c r="J2546" s="45">
        <f t="shared" si="1261"/>
        <v>0.18181818181818182</v>
      </c>
      <c r="K2546" s="45">
        <f t="shared" si="1261"/>
        <v>6.6666666666666666E-2</v>
      </c>
      <c r="L2546" s="45">
        <f t="shared" si="1261"/>
        <v>5.8823529411764705E-2</v>
      </c>
      <c r="M2546" s="45">
        <f t="shared" si="1261"/>
        <v>0.29629629629629628</v>
      </c>
      <c r="N2546" s="45">
        <f t="shared" si="1261"/>
        <v>8.6956521739130432E-2</v>
      </c>
      <c r="O2546" s="45">
        <f t="shared" si="1261"/>
        <v>0.04</v>
      </c>
      <c r="P2546" s="45">
        <f t="shared" si="1261"/>
        <v>0.21428571428571427</v>
      </c>
      <c r="Q2546" s="45">
        <f t="shared" si="1261"/>
        <v>0.10344827586206896</v>
      </c>
      <c r="R2546" s="45">
        <f t="shared" si="1261"/>
        <v>-6.6666666666666666E-2</v>
      </c>
      <c r="S2546" s="45">
        <f t="shared" si="1261"/>
        <v>6.6666666666666666E-2</v>
      </c>
      <c r="T2546" s="96">
        <f t="shared" si="1261"/>
        <v>5.2631578947368418E-2</v>
      </c>
      <c r="U2546" s="44">
        <f t="shared" si="1262"/>
        <v>0.13262122648471908</v>
      </c>
    </row>
    <row r="2547" spans="1:21" ht="18" thickBot="1" x14ac:dyDescent="0.25">
      <c r="A2547" s="78">
        <v>11</v>
      </c>
      <c r="B2547" s="93" t="s">
        <v>42</v>
      </c>
      <c r="C2547" s="45">
        <f t="shared" si="1263"/>
        <v>5.8823529411764705E-2</v>
      </c>
      <c r="D2547" s="45">
        <f t="shared" si="1263"/>
        <v>0.125</v>
      </c>
      <c r="E2547" s="45">
        <f t="shared" si="1261"/>
        <v>-9.0909090909090912E-2</v>
      </c>
      <c r="F2547" s="45">
        <f t="shared" si="1261"/>
        <v>0.05</v>
      </c>
      <c r="G2547" s="45">
        <f t="shared" si="1261"/>
        <v>6.25E-2</v>
      </c>
      <c r="H2547" s="45">
        <f t="shared" si="1261"/>
        <v>0</v>
      </c>
      <c r="I2547" s="45">
        <f t="shared" si="1261"/>
        <v>0.11764705882352941</v>
      </c>
      <c r="J2547" s="45">
        <f t="shared" si="1261"/>
        <v>-4.1666666666666664E-2</v>
      </c>
      <c r="K2547" s="45">
        <f t="shared" si="1261"/>
        <v>0.16666666666666666</v>
      </c>
      <c r="L2547" s="45">
        <f t="shared" si="1261"/>
        <v>0.2857142857142857</v>
      </c>
      <c r="M2547" s="45">
        <f t="shared" si="1261"/>
        <v>0.125</v>
      </c>
      <c r="N2547" s="45">
        <f t="shared" si="1261"/>
        <v>0.10526315789473684</v>
      </c>
      <c r="O2547" s="45">
        <f t="shared" si="1261"/>
        <v>0.23809523809523808</v>
      </c>
      <c r="P2547" s="45">
        <f t="shared" si="1261"/>
        <v>8.3333333333333329E-2</v>
      </c>
      <c r="Q2547" s="45">
        <f t="shared" si="1261"/>
        <v>0</v>
      </c>
      <c r="R2547" s="45">
        <f t="shared" si="1261"/>
        <v>0.19230769230769232</v>
      </c>
      <c r="S2547" s="45">
        <f t="shared" si="1261"/>
        <v>6.25E-2</v>
      </c>
      <c r="T2547" s="96">
        <f t="shared" si="1261"/>
        <v>0.14285714285714285</v>
      </c>
      <c r="U2547" s="44">
        <f t="shared" si="1262"/>
        <v>9.0604423804205261E-2</v>
      </c>
    </row>
    <row r="2548" spans="1:21" ht="18" thickBot="1" x14ac:dyDescent="0.25">
      <c r="A2548" s="78">
        <v>12</v>
      </c>
      <c r="B2548" s="93" t="s">
        <v>42</v>
      </c>
      <c r="C2548" s="45" t="e">
        <f t="shared" si="1263"/>
        <v>#VALUE!</v>
      </c>
      <c r="D2548" s="45">
        <f t="shared" si="1263"/>
        <v>0.125</v>
      </c>
      <c r="E2548" s="45">
        <f t="shared" si="1261"/>
        <v>0.21428571428571427</v>
      </c>
      <c r="F2548" s="45">
        <f t="shared" si="1261"/>
        <v>8.3333333333333329E-2</v>
      </c>
      <c r="G2548" s="45">
        <f t="shared" si="1261"/>
        <v>0.10526315789473684</v>
      </c>
      <c r="H2548" s="45">
        <f t="shared" si="1261"/>
        <v>0</v>
      </c>
      <c r="I2548" s="45">
        <f t="shared" si="1261"/>
        <v>0</v>
      </c>
      <c r="J2548" s="45">
        <f t="shared" si="1261"/>
        <v>6.6666666666666666E-2</v>
      </c>
      <c r="K2548" s="45">
        <f t="shared" si="1261"/>
        <v>0.24</v>
      </c>
      <c r="L2548" s="45">
        <f t="shared" si="1261"/>
        <v>6.6666666666666666E-2</v>
      </c>
      <c r="M2548" s="45">
        <f t="shared" si="1261"/>
        <v>0.1</v>
      </c>
      <c r="N2548" s="45">
        <f t="shared" si="1261"/>
        <v>-3.5714285714285712E-2</v>
      </c>
      <c r="O2548" s="45">
        <f t="shared" si="1261"/>
        <v>0.11764705882352941</v>
      </c>
      <c r="P2548" s="45">
        <f t="shared" si="1261"/>
        <v>6.25E-2</v>
      </c>
      <c r="Q2548" s="45">
        <f t="shared" si="1261"/>
        <v>0</v>
      </c>
      <c r="R2548" s="45">
        <f t="shared" si="1261"/>
        <v>0</v>
      </c>
      <c r="S2548" s="45">
        <f t="shared" si="1261"/>
        <v>0</v>
      </c>
      <c r="T2548" s="96">
        <f t="shared" si="1261"/>
        <v>-6.6666666666666666E-2</v>
      </c>
      <c r="U2548" s="44">
        <f t="shared" si="1262"/>
        <v>7.1603019497272588E-2</v>
      </c>
    </row>
    <row r="2549" spans="1:21" ht="18" thickBot="1" x14ac:dyDescent="0.25">
      <c r="A2549" s="47" t="s">
        <v>47</v>
      </c>
      <c r="B2549" s="48" t="s">
        <v>57</v>
      </c>
      <c r="C2549" s="75" t="s">
        <v>46</v>
      </c>
      <c r="D2549" s="75" t="s">
        <v>46</v>
      </c>
      <c r="E2549" s="75" t="s">
        <v>46</v>
      </c>
      <c r="F2549" s="45">
        <f>(B2489-F2493)/B2489</f>
        <v>-6.8181818181818177E-2</v>
      </c>
      <c r="G2549" s="45" t="s">
        <v>12</v>
      </c>
      <c r="H2549" s="45">
        <f t="shared" ref="H2549:T2549" si="1264">(D2489-H2493)/D2489</f>
        <v>0.25490196078431371</v>
      </c>
      <c r="I2549" s="45">
        <f t="shared" si="1264"/>
        <v>0.29411764705882354</v>
      </c>
      <c r="J2549" s="45">
        <f t="shared" si="1264"/>
        <v>0.2978723404255319</v>
      </c>
      <c r="K2549" s="45">
        <f t="shared" si="1264"/>
        <v>0.29411764705882354</v>
      </c>
      <c r="L2549" s="45">
        <f t="shared" si="1264"/>
        <v>0.10256410256410256</v>
      </c>
      <c r="M2549" s="45">
        <f t="shared" si="1264"/>
        <v>0.11538461538461539</v>
      </c>
      <c r="N2549" s="45">
        <f t="shared" si="1264"/>
        <v>0.15384615384615385</v>
      </c>
      <c r="O2549" s="45">
        <f t="shared" si="1264"/>
        <v>0.1111111111111111</v>
      </c>
      <c r="P2549" s="45">
        <f t="shared" si="1264"/>
        <v>0.14634146341463414</v>
      </c>
      <c r="Q2549" s="45">
        <f t="shared" si="1264"/>
        <v>0.16666666666666666</v>
      </c>
      <c r="R2549" s="45">
        <f t="shared" si="1264"/>
        <v>4.878048780487805E-2</v>
      </c>
      <c r="S2549" s="45">
        <f t="shared" si="1264"/>
        <v>0.25531914893617019</v>
      </c>
      <c r="T2549" s="96">
        <f t="shared" si="1264"/>
        <v>0.06</v>
      </c>
      <c r="U2549" s="44">
        <f t="shared" si="1262"/>
        <v>0.16714165591338512</v>
      </c>
    </row>
    <row r="2550" spans="1:21" ht="35" thickBot="1" x14ac:dyDescent="0.25">
      <c r="A2550" s="47" t="s">
        <v>48</v>
      </c>
      <c r="B2550" s="48"/>
      <c r="C2550" s="49"/>
      <c r="D2550" s="49"/>
      <c r="E2550" s="49"/>
      <c r="F2550" s="49"/>
      <c r="G2550" s="49"/>
      <c r="H2550" s="49"/>
      <c r="I2550" s="49"/>
      <c r="J2550" s="49">
        <f t="shared" ref="J2550:T2550" si="1265">AVERAGE(F2549:J2549)</f>
        <v>0.19467753252171274</v>
      </c>
      <c r="K2550" s="49">
        <f t="shared" si="1265"/>
        <v>0.2852523988318732</v>
      </c>
      <c r="L2550" s="49">
        <f t="shared" si="1265"/>
        <v>0.24871473957831908</v>
      </c>
      <c r="M2550" s="49">
        <f t="shared" si="1265"/>
        <v>0.2208112704983794</v>
      </c>
      <c r="N2550" s="49">
        <f t="shared" si="1265"/>
        <v>0.19275697185584545</v>
      </c>
      <c r="O2550" s="49">
        <f t="shared" si="1265"/>
        <v>0.15540472599296132</v>
      </c>
      <c r="P2550" s="49">
        <f t="shared" si="1265"/>
        <v>0.1258494892641234</v>
      </c>
      <c r="Q2550" s="49">
        <f t="shared" si="1265"/>
        <v>0.13867000208463623</v>
      </c>
      <c r="R2550" s="49">
        <f t="shared" si="1265"/>
        <v>0.12534917656868877</v>
      </c>
      <c r="S2550" s="49">
        <f t="shared" si="1265"/>
        <v>0.145643775586692</v>
      </c>
      <c r="T2550" s="96">
        <f t="shared" si="1265"/>
        <v>0.13542155336446982</v>
      </c>
      <c r="U2550" s="44">
        <f t="shared" si="1262"/>
        <v>0.18331300827832314</v>
      </c>
    </row>
    <row r="2551" spans="1:21" ht="18" thickBot="1" x14ac:dyDescent="0.25">
      <c r="A2551" s="47" t="s">
        <v>54</v>
      </c>
      <c r="B2551" s="48" t="s">
        <v>57</v>
      </c>
      <c r="C2551" s="75" t="s">
        <v>46</v>
      </c>
      <c r="D2551" s="75" t="s">
        <v>46</v>
      </c>
      <c r="E2551" s="75" t="s">
        <v>46</v>
      </c>
      <c r="F2551" s="79" t="s">
        <v>46</v>
      </c>
      <c r="G2551" s="111">
        <f t="shared" ref="G2551:T2551" si="1266">(B2495-G2500)/B2495</f>
        <v>0.22727272727272727</v>
      </c>
      <c r="H2551" s="111">
        <f t="shared" si="1266"/>
        <v>0.34782608695652173</v>
      </c>
      <c r="I2551" s="111">
        <f t="shared" si="1266"/>
        <v>0.40740740740740738</v>
      </c>
      <c r="J2551" s="111">
        <f t="shared" si="1266"/>
        <v>0.5</v>
      </c>
      <c r="K2551" s="111">
        <f t="shared" si="1266"/>
        <v>0.45714285714285713</v>
      </c>
      <c r="L2551" s="111">
        <f t="shared" si="1266"/>
        <v>0.51724137931034486</v>
      </c>
      <c r="M2551" s="111">
        <f t="shared" si="1266"/>
        <v>0.53846153846153844</v>
      </c>
      <c r="N2551" s="111">
        <f t="shared" si="1266"/>
        <v>0.32558139534883723</v>
      </c>
      <c r="O2551" s="111">
        <f t="shared" si="1266"/>
        <v>0.5</v>
      </c>
      <c r="P2551" s="111">
        <f t="shared" si="1266"/>
        <v>0.5161290322580645</v>
      </c>
      <c r="Q2551" s="111">
        <f t="shared" si="1266"/>
        <v>0.37142857142857144</v>
      </c>
      <c r="R2551" s="111">
        <f t="shared" si="1266"/>
        <v>0.5</v>
      </c>
      <c r="S2551" s="111">
        <f t="shared" si="1266"/>
        <v>0.36363636363636365</v>
      </c>
      <c r="T2551" s="107">
        <f t="shared" si="1266"/>
        <v>0.2</v>
      </c>
      <c r="U2551" s="44">
        <f t="shared" si="1262"/>
        <v>0.42862518147871032</v>
      </c>
    </row>
    <row r="2552" spans="1:21" ht="35" thickBot="1" x14ac:dyDescent="0.25">
      <c r="A2552" s="51" t="s">
        <v>50</v>
      </c>
      <c r="B2552" s="52"/>
      <c r="C2552" s="52"/>
      <c r="D2552" s="52"/>
      <c r="E2552" s="52"/>
      <c r="F2552" s="52"/>
      <c r="G2552" s="52"/>
      <c r="H2552" s="52"/>
      <c r="I2552" s="52"/>
      <c r="J2552" s="49"/>
      <c r="K2552" s="49">
        <f t="shared" ref="K2552:T2552" si="1267">AVERAGE(G2551:K2551)</f>
        <v>0.38792981575590268</v>
      </c>
      <c r="L2552" s="49">
        <f t="shared" si="1267"/>
        <v>0.44592354616342622</v>
      </c>
      <c r="M2552" s="49">
        <f t="shared" si="1267"/>
        <v>0.48405063646442958</v>
      </c>
      <c r="N2552" s="49">
        <f t="shared" si="1267"/>
        <v>0.46768543405271557</v>
      </c>
      <c r="O2552" s="49">
        <f t="shared" si="1267"/>
        <v>0.46768543405271557</v>
      </c>
      <c r="P2552" s="49">
        <f t="shared" si="1267"/>
        <v>0.47948266907575698</v>
      </c>
      <c r="Q2552" s="49">
        <f t="shared" si="1267"/>
        <v>0.45032010749940232</v>
      </c>
      <c r="R2552" s="49">
        <f t="shared" si="1267"/>
        <v>0.44262779980709466</v>
      </c>
      <c r="S2552" s="49">
        <f t="shared" si="1267"/>
        <v>0.45023879346459994</v>
      </c>
      <c r="T2552" s="96">
        <f t="shared" si="1267"/>
        <v>0.39023879346459994</v>
      </c>
      <c r="U2552" s="44">
        <f t="shared" si="1262"/>
        <v>0.45288269292622707</v>
      </c>
    </row>
    <row r="2554" spans="1:21" ht="16" x14ac:dyDescent="0.2">
      <c r="A2554" s="140" t="s">
        <v>196</v>
      </c>
      <c r="B2554" s="141"/>
      <c r="C2554" s="141"/>
      <c r="D2554" s="141"/>
      <c r="E2554" s="141"/>
      <c r="F2554" s="141"/>
      <c r="G2554" s="141"/>
      <c r="H2554" s="141"/>
      <c r="I2554" s="141"/>
      <c r="J2554" s="141"/>
      <c r="K2554" s="141"/>
      <c r="L2554" s="141"/>
      <c r="M2554" s="142"/>
    </row>
    <row r="2555" spans="1:21" ht="17" thickBot="1" x14ac:dyDescent="0.25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</row>
    <row r="2556" spans="1:21" ht="18" thickBot="1" x14ac:dyDescent="0.25">
      <c r="A2556" s="54"/>
      <c r="B2556" s="54" t="s">
        <v>0</v>
      </c>
      <c r="C2556" s="54" t="s">
        <v>1</v>
      </c>
      <c r="D2556" s="54" t="s">
        <v>2</v>
      </c>
      <c r="E2556" s="54" t="s">
        <v>3</v>
      </c>
      <c r="F2556" s="54" t="s">
        <v>4</v>
      </c>
      <c r="G2556" s="54" t="s">
        <v>5</v>
      </c>
      <c r="H2556" s="54" t="s">
        <v>6</v>
      </c>
      <c r="I2556" s="54" t="s">
        <v>7</v>
      </c>
      <c r="J2556" s="54" t="s">
        <v>8</v>
      </c>
      <c r="K2556" s="54" t="s">
        <v>9</v>
      </c>
      <c r="L2556" s="54" t="s">
        <v>10</v>
      </c>
      <c r="M2556" s="54" t="s">
        <v>66</v>
      </c>
      <c r="N2556" s="54" t="s">
        <v>75</v>
      </c>
      <c r="O2556" s="54" t="s">
        <v>76</v>
      </c>
      <c r="P2556" s="54" t="s">
        <v>77</v>
      </c>
      <c r="Q2556" s="54" t="s">
        <v>78</v>
      </c>
      <c r="R2556" s="54" t="s">
        <v>79</v>
      </c>
      <c r="S2556" s="54" t="s">
        <v>81</v>
      </c>
      <c r="T2556" s="54" t="s">
        <v>87</v>
      </c>
    </row>
    <row r="2557" spans="1:21" ht="18" thickBot="1" x14ac:dyDescent="0.25">
      <c r="A2557" s="38" t="s">
        <v>11</v>
      </c>
      <c r="B2557" s="156">
        <v>27</v>
      </c>
      <c r="C2557" s="156">
        <v>42</v>
      </c>
      <c r="D2557" s="156">
        <v>41</v>
      </c>
      <c r="E2557" s="156">
        <v>25</v>
      </c>
      <c r="F2557" s="156">
        <v>36</v>
      </c>
      <c r="G2557" s="156">
        <v>37</v>
      </c>
      <c r="H2557" s="156">
        <v>34</v>
      </c>
      <c r="I2557" s="156">
        <v>39</v>
      </c>
      <c r="J2557" s="156">
        <v>37</v>
      </c>
      <c r="K2557" s="156">
        <v>36</v>
      </c>
      <c r="L2557" s="156">
        <v>29</v>
      </c>
      <c r="M2557" s="156">
        <v>31</v>
      </c>
      <c r="N2557" s="156">
        <v>28</v>
      </c>
      <c r="O2557" s="156">
        <v>24</v>
      </c>
      <c r="P2557" s="156">
        <v>36</v>
      </c>
      <c r="Q2557" s="156">
        <v>37</v>
      </c>
      <c r="R2557" s="156">
        <v>34</v>
      </c>
      <c r="S2557" s="156">
        <v>31</v>
      </c>
      <c r="T2557" s="185">
        <v>29</v>
      </c>
    </row>
    <row r="2558" spans="1:21" ht="17" thickBot="1" x14ac:dyDescent="0.25">
      <c r="A2558" s="38">
        <v>1</v>
      </c>
      <c r="B2558" s="123">
        <v>26</v>
      </c>
      <c r="C2558" s="123">
        <v>26</v>
      </c>
      <c r="D2558" s="123">
        <v>40</v>
      </c>
      <c r="E2558" s="123">
        <v>39</v>
      </c>
      <c r="F2558" s="156">
        <v>30</v>
      </c>
      <c r="G2558" s="156">
        <v>34</v>
      </c>
      <c r="H2558" s="156">
        <v>38</v>
      </c>
      <c r="I2558" s="156">
        <v>38</v>
      </c>
      <c r="J2558" s="156">
        <v>41</v>
      </c>
      <c r="K2558" s="156">
        <v>38</v>
      </c>
      <c r="L2558" s="156">
        <v>35</v>
      </c>
      <c r="M2558" s="156">
        <v>28</v>
      </c>
      <c r="N2558" s="187">
        <v>28</v>
      </c>
      <c r="O2558" s="187">
        <v>31</v>
      </c>
      <c r="P2558" s="187">
        <v>25</v>
      </c>
      <c r="Q2558" s="187">
        <v>34</v>
      </c>
      <c r="R2558" s="187">
        <v>38</v>
      </c>
      <c r="S2558" s="187">
        <v>27</v>
      </c>
      <c r="T2558" s="195">
        <v>32</v>
      </c>
    </row>
    <row r="2559" spans="1:21" ht="17" thickBot="1" x14ac:dyDescent="0.25">
      <c r="A2559" s="38">
        <v>2</v>
      </c>
      <c r="B2559" s="123">
        <v>31</v>
      </c>
      <c r="C2559" s="123">
        <v>22</v>
      </c>
      <c r="D2559" s="123">
        <v>25</v>
      </c>
      <c r="E2559" s="123">
        <v>40</v>
      </c>
      <c r="F2559" s="156">
        <v>40</v>
      </c>
      <c r="G2559" s="156">
        <v>27</v>
      </c>
      <c r="H2559" s="156">
        <v>29</v>
      </c>
      <c r="I2559" s="156">
        <v>38</v>
      </c>
      <c r="J2559" s="156">
        <v>30</v>
      </c>
      <c r="K2559" s="156">
        <v>36</v>
      </c>
      <c r="L2559" s="156">
        <v>32</v>
      </c>
      <c r="M2559" s="156">
        <v>24</v>
      </c>
      <c r="N2559" s="187">
        <v>24</v>
      </c>
      <c r="O2559" s="187">
        <v>29</v>
      </c>
      <c r="P2559" s="187">
        <v>32</v>
      </c>
      <c r="Q2559" s="187">
        <v>21</v>
      </c>
      <c r="R2559" s="187">
        <v>36</v>
      </c>
      <c r="S2559" s="187">
        <v>34</v>
      </c>
      <c r="T2559" s="195">
        <v>29</v>
      </c>
    </row>
    <row r="2560" spans="1:21" ht="17" thickBot="1" x14ac:dyDescent="0.25">
      <c r="A2560" s="38">
        <v>3</v>
      </c>
      <c r="B2560" s="123">
        <v>22</v>
      </c>
      <c r="C2560" s="123">
        <v>30</v>
      </c>
      <c r="D2560" s="123">
        <v>23</v>
      </c>
      <c r="E2560" s="123">
        <v>24</v>
      </c>
      <c r="F2560" s="156">
        <v>40</v>
      </c>
      <c r="G2560" s="156">
        <v>37</v>
      </c>
      <c r="H2560" s="156">
        <v>26</v>
      </c>
      <c r="I2560" s="156">
        <v>31</v>
      </c>
      <c r="J2560" s="156">
        <v>31</v>
      </c>
      <c r="K2560" s="156">
        <v>25</v>
      </c>
      <c r="L2560" s="156">
        <v>31</v>
      </c>
      <c r="M2560" s="156">
        <v>27</v>
      </c>
      <c r="N2560" s="187">
        <v>20</v>
      </c>
      <c r="O2560" s="187">
        <v>23</v>
      </c>
      <c r="P2560" s="187">
        <v>28</v>
      </c>
      <c r="Q2560" s="187">
        <v>30</v>
      </c>
      <c r="R2560" s="187">
        <v>18</v>
      </c>
      <c r="S2560" s="187">
        <v>34</v>
      </c>
      <c r="T2560" s="195">
        <v>33</v>
      </c>
    </row>
    <row r="2561" spans="1:21" ht="17" thickBot="1" x14ac:dyDescent="0.25">
      <c r="A2561" s="38">
        <v>4</v>
      </c>
      <c r="B2561" s="123">
        <v>23</v>
      </c>
      <c r="C2561" s="123">
        <v>21</v>
      </c>
      <c r="D2561" s="123">
        <v>29</v>
      </c>
      <c r="E2561" s="123">
        <v>23</v>
      </c>
      <c r="F2561" s="156">
        <v>25</v>
      </c>
      <c r="G2561" s="156">
        <v>29</v>
      </c>
      <c r="H2561" s="156">
        <v>36</v>
      </c>
      <c r="I2561" s="156">
        <v>22</v>
      </c>
      <c r="J2561" s="156">
        <v>28</v>
      </c>
      <c r="K2561" s="156">
        <v>28</v>
      </c>
      <c r="L2561" s="156">
        <v>22</v>
      </c>
      <c r="M2561" s="156">
        <v>27</v>
      </c>
      <c r="N2561" s="187">
        <v>26</v>
      </c>
      <c r="O2561" s="187">
        <v>20</v>
      </c>
      <c r="P2561" s="187">
        <v>22</v>
      </c>
      <c r="Q2561" s="187">
        <v>25</v>
      </c>
      <c r="R2561" s="187">
        <v>25</v>
      </c>
      <c r="S2561" s="187">
        <v>16</v>
      </c>
      <c r="T2561" s="195">
        <v>33</v>
      </c>
    </row>
    <row r="2562" spans="1:21" ht="17" thickBot="1" x14ac:dyDescent="0.25">
      <c r="A2562" s="38">
        <v>5</v>
      </c>
      <c r="B2562" s="123">
        <v>20</v>
      </c>
      <c r="C2562" s="123">
        <v>24</v>
      </c>
      <c r="D2562" s="123">
        <v>19</v>
      </c>
      <c r="E2562" s="123">
        <v>26</v>
      </c>
      <c r="F2562" s="156">
        <v>20</v>
      </c>
      <c r="G2562" s="156">
        <v>23</v>
      </c>
      <c r="H2562" s="156">
        <v>27</v>
      </c>
      <c r="I2562" s="156">
        <v>34</v>
      </c>
      <c r="J2562" s="156">
        <v>20</v>
      </c>
      <c r="K2562" s="156">
        <v>29</v>
      </c>
      <c r="L2562" s="156">
        <v>27</v>
      </c>
      <c r="M2562" s="156">
        <v>23</v>
      </c>
      <c r="N2562" s="187">
        <v>27</v>
      </c>
      <c r="O2562" s="187">
        <v>22</v>
      </c>
      <c r="P2562" s="187">
        <v>27</v>
      </c>
      <c r="Q2562" s="187">
        <v>41</v>
      </c>
      <c r="R2562" s="187">
        <v>41</v>
      </c>
      <c r="S2562" s="187">
        <v>24</v>
      </c>
      <c r="T2562" s="195">
        <v>18</v>
      </c>
    </row>
    <row r="2563" spans="1:21" ht="17" thickBot="1" x14ac:dyDescent="0.25">
      <c r="A2563" s="38">
        <v>6</v>
      </c>
      <c r="B2563" s="123">
        <v>14</v>
      </c>
      <c r="C2563" s="123">
        <v>19</v>
      </c>
      <c r="D2563" s="123">
        <v>23</v>
      </c>
      <c r="E2563" s="123">
        <v>21</v>
      </c>
      <c r="F2563" s="156">
        <v>32</v>
      </c>
      <c r="G2563" s="156">
        <v>37</v>
      </c>
      <c r="H2563" s="156">
        <v>48</v>
      </c>
      <c r="I2563" s="156">
        <v>34</v>
      </c>
      <c r="J2563" s="156">
        <v>55</v>
      </c>
      <c r="K2563" s="156">
        <v>42</v>
      </c>
      <c r="L2563" s="156">
        <v>54</v>
      </c>
      <c r="M2563" s="156">
        <v>48</v>
      </c>
      <c r="N2563" s="187">
        <v>23</v>
      </c>
      <c r="O2563" s="187">
        <v>30</v>
      </c>
      <c r="P2563" s="187">
        <v>42</v>
      </c>
      <c r="Q2563" s="187">
        <v>32</v>
      </c>
      <c r="R2563" s="187">
        <v>36</v>
      </c>
      <c r="S2563" s="187">
        <v>38</v>
      </c>
      <c r="T2563" s="195">
        <v>25</v>
      </c>
      <c r="U2563" s="53"/>
    </row>
    <row r="2564" spans="1:21" ht="17" thickBot="1" x14ac:dyDescent="0.25">
      <c r="A2564" s="38">
        <v>7</v>
      </c>
      <c r="B2564" s="123">
        <v>17</v>
      </c>
      <c r="C2564" s="123">
        <v>13</v>
      </c>
      <c r="D2564" s="123">
        <v>18</v>
      </c>
      <c r="E2564" s="123">
        <v>23</v>
      </c>
      <c r="F2564" s="156">
        <v>20</v>
      </c>
      <c r="G2564" s="156">
        <v>28</v>
      </c>
      <c r="H2564" s="156">
        <v>35</v>
      </c>
      <c r="I2564" s="156">
        <v>41</v>
      </c>
      <c r="J2564" s="156">
        <v>48</v>
      </c>
      <c r="K2564" s="156">
        <v>51</v>
      </c>
      <c r="L2564" s="156">
        <v>41</v>
      </c>
      <c r="M2564" s="156">
        <v>46</v>
      </c>
      <c r="N2564" s="187">
        <v>49</v>
      </c>
      <c r="O2564" s="187">
        <v>22</v>
      </c>
      <c r="P2564" s="187">
        <v>31</v>
      </c>
      <c r="Q2564" s="187">
        <v>40</v>
      </c>
      <c r="R2564" s="187">
        <v>32</v>
      </c>
      <c r="S2564" s="187">
        <v>35</v>
      </c>
      <c r="T2564" s="195">
        <v>39</v>
      </c>
    </row>
    <row r="2565" spans="1:21" ht="17" thickBot="1" x14ac:dyDescent="0.25">
      <c r="A2565" s="38">
        <v>8</v>
      </c>
      <c r="B2565" s="123">
        <v>17</v>
      </c>
      <c r="C2565" s="123">
        <v>15</v>
      </c>
      <c r="D2565" s="123">
        <v>12</v>
      </c>
      <c r="E2565" s="123">
        <v>16</v>
      </c>
      <c r="F2565" s="156">
        <v>23</v>
      </c>
      <c r="G2565" s="156">
        <v>20</v>
      </c>
      <c r="H2565" s="156">
        <v>29</v>
      </c>
      <c r="I2565" s="156">
        <v>15</v>
      </c>
      <c r="J2565" s="156">
        <v>16</v>
      </c>
      <c r="K2565" s="156">
        <v>45</v>
      </c>
      <c r="L2565" s="156">
        <v>47</v>
      </c>
      <c r="M2565" s="156">
        <v>34</v>
      </c>
      <c r="N2565" s="187">
        <v>36</v>
      </c>
      <c r="O2565" s="187">
        <v>40</v>
      </c>
      <c r="P2565" s="187">
        <v>24</v>
      </c>
      <c r="Q2565" s="187">
        <v>33</v>
      </c>
      <c r="R2565" s="187">
        <v>44</v>
      </c>
      <c r="S2565" s="187">
        <v>34</v>
      </c>
      <c r="T2565" s="195">
        <v>38</v>
      </c>
    </row>
    <row r="2566" spans="1:21" ht="17" thickBot="1" x14ac:dyDescent="0.25">
      <c r="A2566" s="38">
        <v>9</v>
      </c>
      <c r="B2566" s="123">
        <v>13</v>
      </c>
      <c r="C2566" s="123">
        <v>14</v>
      </c>
      <c r="D2566" s="123">
        <v>12</v>
      </c>
      <c r="E2566" s="123">
        <v>11</v>
      </c>
      <c r="F2566" s="156">
        <v>14</v>
      </c>
      <c r="G2566" s="156">
        <v>22</v>
      </c>
      <c r="H2566" s="156">
        <v>15</v>
      </c>
      <c r="I2566" s="156">
        <v>27</v>
      </c>
      <c r="J2566" s="156">
        <v>13</v>
      </c>
      <c r="K2566" s="156">
        <v>30</v>
      </c>
      <c r="L2566" s="156">
        <v>43</v>
      </c>
      <c r="M2566" s="156">
        <v>39</v>
      </c>
      <c r="N2566" s="187">
        <v>25</v>
      </c>
      <c r="O2566" s="187">
        <v>37</v>
      </c>
      <c r="P2566" s="187">
        <v>38</v>
      </c>
      <c r="Q2566" s="187">
        <v>21</v>
      </c>
      <c r="R2566" s="187">
        <v>31</v>
      </c>
      <c r="S2566" s="187">
        <v>37</v>
      </c>
      <c r="T2566" s="195">
        <v>27</v>
      </c>
    </row>
    <row r="2567" spans="1:21" ht="17" thickBot="1" x14ac:dyDescent="0.25">
      <c r="A2567" s="38">
        <v>10</v>
      </c>
      <c r="B2567" s="123">
        <v>15</v>
      </c>
      <c r="C2567" s="123">
        <v>14</v>
      </c>
      <c r="D2567" s="123">
        <v>15</v>
      </c>
      <c r="E2567" s="123">
        <v>14</v>
      </c>
      <c r="F2567" s="156">
        <v>11</v>
      </c>
      <c r="G2567" s="123" t="s">
        <v>65</v>
      </c>
      <c r="H2567" s="156">
        <v>14</v>
      </c>
      <c r="I2567" s="156">
        <v>14</v>
      </c>
      <c r="J2567" s="156">
        <v>21</v>
      </c>
      <c r="K2567" s="156">
        <v>14</v>
      </c>
      <c r="L2567" s="156">
        <v>28</v>
      </c>
      <c r="M2567" s="156">
        <v>35</v>
      </c>
      <c r="N2567" s="187">
        <v>29</v>
      </c>
      <c r="O2567" s="187">
        <v>17</v>
      </c>
      <c r="P2567" s="187">
        <v>30</v>
      </c>
      <c r="Q2567" s="187">
        <v>30</v>
      </c>
      <c r="R2567" s="187">
        <v>12</v>
      </c>
      <c r="S2567" s="187">
        <v>24</v>
      </c>
      <c r="T2567" s="195">
        <v>28</v>
      </c>
    </row>
    <row r="2568" spans="1:21" ht="17" thickBot="1" x14ac:dyDescent="0.25">
      <c r="A2568" s="38">
        <v>11</v>
      </c>
      <c r="B2568" s="123">
        <v>18</v>
      </c>
      <c r="C2568" s="123">
        <v>15</v>
      </c>
      <c r="D2568" s="123">
        <v>11</v>
      </c>
      <c r="E2568" s="123">
        <v>10</v>
      </c>
      <c r="F2568" s="156">
        <v>12</v>
      </c>
      <c r="G2568" s="123" t="s">
        <v>65</v>
      </c>
      <c r="H2568" s="156">
        <v>10</v>
      </c>
      <c r="I2568" s="156">
        <v>14</v>
      </c>
      <c r="J2568" s="156">
        <v>12</v>
      </c>
      <c r="K2568" s="156">
        <v>21</v>
      </c>
      <c r="L2568" s="156">
        <v>10</v>
      </c>
      <c r="M2568" s="156">
        <v>20</v>
      </c>
      <c r="N2568" s="187">
        <v>29</v>
      </c>
      <c r="O2568" s="187">
        <v>25</v>
      </c>
      <c r="P2568" s="187">
        <v>15</v>
      </c>
      <c r="Q2568" s="187">
        <v>28</v>
      </c>
      <c r="R2568" s="187">
        <v>24</v>
      </c>
      <c r="S2568" s="187">
        <v>9</v>
      </c>
      <c r="T2568" s="195">
        <v>26</v>
      </c>
    </row>
    <row r="2569" spans="1:21" ht="17" thickBot="1" x14ac:dyDescent="0.25">
      <c r="A2569" s="38">
        <v>12</v>
      </c>
      <c r="B2569" s="123" t="s">
        <v>65</v>
      </c>
      <c r="C2569" s="123">
        <v>15</v>
      </c>
      <c r="D2569" s="123">
        <v>12</v>
      </c>
      <c r="E2569" s="123">
        <v>10</v>
      </c>
      <c r="F2569" s="156">
        <v>12</v>
      </c>
      <c r="G2569" s="156">
        <v>13</v>
      </c>
      <c r="H2569" s="123" t="s">
        <v>65</v>
      </c>
      <c r="I2569" s="156">
        <v>10</v>
      </c>
      <c r="J2569" s="156">
        <v>10</v>
      </c>
      <c r="K2569" s="156">
        <v>13</v>
      </c>
      <c r="L2569" s="156">
        <v>18</v>
      </c>
      <c r="M2569" s="156">
        <v>18</v>
      </c>
      <c r="N2569" s="187">
        <v>16</v>
      </c>
      <c r="O2569" s="187">
        <v>27</v>
      </c>
      <c r="P2569" s="187">
        <v>22</v>
      </c>
      <c r="Q2569" s="187">
        <v>12</v>
      </c>
      <c r="R2569" s="187">
        <v>24</v>
      </c>
      <c r="S2569" s="187">
        <v>19</v>
      </c>
      <c r="T2569" s="195">
        <v>9</v>
      </c>
    </row>
    <row r="2570" spans="1:21" ht="18" thickBot="1" x14ac:dyDescent="0.25">
      <c r="A2570" s="38" t="s">
        <v>13</v>
      </c>
      <c r="B2570" s="153"/>
      <c r="C2570" s="153"/>
      <c r="D2570" s="123" t="s">
        <v>65</v>
      </c>
      <c r="E2570" s="153"/>
      <c r="F2570" s="156"/>
      <c r="G2570" s="156"/>
      <c r="H2570" s="156"/>
      <c r="I2570" s="156"/>
      <c r="J2570" s="156"/>
      <c r="K2570" s="156"/>
      <c r="L2570" s="156"/>
      <c r="M2570" s="156"/>
      <c r="N2570" s="156"/>
      <c r="O2570" s="156"/>
      <c r="P2570" s="156"/>
      <c r="Q2570" s="156"/>
      <c r="R2570" s="156"/>
      <c r="S2570" s="156"/>
      <c r="T2570" s="185"/>
    </row>
    <row r="2571" spans="1:21" ht="18" thickBot="1" x14ac:dyDescent="0.25">
      <c r="A2571" s="60" t="s">
        <v>14</v>
      </c>
      <c r="B2571" s="123" t="s">
        <v>65</v>
      </c>
      <c r="C2571" s="159">
        <v>270</v>
      </c>
      <c r="D2571" s="123">
        <f>SUM(D2557:D2569)</f>
        <v>280</v>
      </c>
      <c r="E2571" s="159">
        <v>282</v>
      </c>
      <c r="F2571" s="159">
        <v>315</v>
      </c>
      <c r="G2571" s="159">
        <v>325</v>
      </c>
      <c r="H2571" s="123">
        <v>341</v>
      </c>
      <c r="I2571" s="159">
        <v>357</v>
      </c>
      <c r="J2571" s="159">
        <v>362</v>
      </c>
      <c r="K2571" s="159">
        <v>408</v>
      </c>
      <c r="L2571" s="159">
        <v>417</v>
      </c>
      <c r="M2571" s="159">
        <f t="shared" ref="M2571:R2571" si="1268">SUM(M2557:M2569)</f>
        <v>400</v>
      </c>
      <c r="N2571" s="159">
        <f t="shared" si="1268"/>
        <v>360</v>
      </c>
      <c r="O2571" s="159">
        <f t="shared" si="1268"/>
        <v>347</v>
      </c>
      <c r="P2571" s="159">
        <f t="shared" si="1268"/>
        <v>372</v>
      </c>
      <c r="Q2571" s="159">
        <f t="shared" si="1268"/>
        <v>384</v>
      </c>
      <c r="R2571" s="159">
        <f t="shared" si="1268"/>
        <v>395</v>
      </c>
      <c r="S2571" s="159">
        <f t="shared" ref="S2571:T2571" si="1269">SUM(S2557:S2569)</f>
        <v>362</v>
      </c>
      <c r="T2571" s="162">
        <f t="shared" si="1269"/>
        <v>366</v>
      </c>
    </row>
    <row r="2572" spans="1:21" ht="35" thickBot="1" x14ac:dyDescent="0.25">
      <c r="A2572" s="60" t="s">
        <v>51</v>
      </c>
      <c r="B2572" s="149"/>
      <c r="C2572" s="160" t="e">
        <f>((C2571-B2571)/B2571)</f>
        <v>#VALUE!</v>
      </c>
      <c r="D2572" s="160">
        <f>((D2571-C2571)/C2571)</f>
        <v>3.7037037037037035E-2</v>
      </c>
      <c r="E2572" s="160">
        <f>((E2571-D2571)/D2571)</f>
        <v>7.1428571428571426E-3</v>
      </c>
      <c r="F2572" s="160">
        <f>((F2571-E2571)/E2571)</f>
        <v>0.11702127659574468</v>
      </c>
      <c r="G2572" s="160">
        <f t="shared" ref="G2572:T2572" si="1270">((G2571-F2571)/F2571)</f>
        <v>3.1746031746031744E-2</v>
      </c>
      <c r="H2572" s="160">
        <f t="shared" si="1270"/>
        <v>4.9230769230769231E-2</v>
      </c>
      <c r="I2572" s="160">
        <f t="shared" si="1270"/>
        <v>4.6920821114369501E-2</v>
      </c>
      <c r="J2572" s="160">
        <f t="shared" si="1270"/>
        <v>1.4005602240896359E-2</v>
      </c>
      <c r="K2572" s="160">
        <f t="shared" si="1270"/>
        <v>0.1270718232044199</v>
      </c>
      <c r="L2572" s="160">
        <f t="shared" si="1270"/>
        <v>2.2058823529411766E-2</v>
      </c>
      <c r="M2572" s="160">
        <f t="shared" si="1270"/>
        <v>-4.0767386091127102E-2</v>
      </c>
      <c r="N2572" s="160">
        <f t="shared" si="1270"/>
        <v>-0.1</v>
      </c>
      <c r="O2572" s="160">
        <f t="shared" si="1270"/>
        <v>-3.6111111111111108E-2</v>
      </c>
      <c r="P2572" s="160">
        <f t="shared" si="1270"/>
        <v>7.2046109510086456E-2</v>
      </c>
      <c r="Q2572" s="160">
        <f t="shared" si="1270"/>
        <v>3.2258064516129031E-2</v>
      </c>
      <c r="R2572" s="160">
        <f t="shared" si="1270"/>
        <v>2.8645833333333332E-2</v>
      </c>
      <c r="S2572" s="160">
        <f t="shared" si="1270"/>
        <v>-8.3544303797468356E-2</v>
      </c>
      <c r="T2572" s="160">
        <f t="shared" si="1270"/>
        <v>1.1049723756906077E-2</v>
      </c>
    </row>
    <row r="2573" spans="1:21" ht="52" thickBot="1" x14ac:dyDescent="0.25">
      <c r="A2573" s="60" t="s">
        <v>16</v>
      </c>
      <c r="B2573" s="160"/>
      <c r="C2573" s="160"/>
      <c r="D2573" s="160"/>
      <c r="E2573" s="160"/>
      <c r="F2573" s="160"/>
      <c r="G2573" s="160" t="e">
        <f>(G2571-B2571)/B2571</f>
        <v>#VALUE!</v>
      </c>
      <c r="H2573" s="160">
        <f t="shared" ref="H2573:L2573" si="1271">(H2571-C2571)/C2571</f>
        <v>0.26296296296296295</v>
      </c>
      <c r="I2573" s="160">
        <f t="shared" si="1271"/>
        <v>0.27500000000000002</v>
      </c>
      <c r="J2573" s="160">
        <f t="shared" si="1271"/>
        <v>0.28368794326241137</v>
      </c>
      <c r="K2573" s="160">
        <f t="shared" si="1271"/>
        <v>0.29523809523809524</v>
      </c>
      <c r="L2573" s="160">
        <f t="shared" si="1271"/>
        <v>0.28307692307692306</v>
      </c>
      <c r="M2573" s="160">
        <f t="shared" ref="M2573:T2573" si="1272">(M2571-H2571)/H2571</f>
        <v>0.17302052785923755</v>
      </c>
      <c r="N2573" s="160">
        <f t="shared" si="1272"/>
        <v>8.4033613445378148E-3</v>
      </c>
      <c r="O2573" s="160">
        <f t="shared" si="1272"/>
        <v>-4.1436464088397788E-2</v>
      </c>
      <c r="P2573" s="160">
        <f t="shared" si="1272"/>
        <v>-8.8235294117647065E-2</v>
      </c>
      <c r="Q2573" s="160">
        <f t="shared" si="1272"/>
        <v>-7.9136690647482008E-2</v>
      </c>
      <c r="R2573" s="160">
        <f t="shared" si="1272"/>
        <v>-1.2500000000000001E-2</v>
      </c>
      <c r="S2573" s="160">
        <f t="shared" si="1272"/>
        <v>5.5555555555555558E-3</v>
      </c>
      <c r="T2573" s="160">
        <f t="shared" si="1272"/>
        <v>5.4755043227665709E-2</v>
      </c>
    </row>
    <row r="2574" spans="1:21" ht="52" thickBot="1" x14ac:dyDescent="0.25">
      <c r="A2574" s="60" t="s">
        <v>17</v>
      </c>
      <c r="B2574" s="160"/>
      <c r="C2574" s="160"/>
      <c r="D2574" s="160"/>
      <c r="E2574" s="160"/>
      <c r="F2574" s="160"/>
      <c r="G2574" s="160"/>
      <c r="H2574" s="160"/>
      <c r="I2574" s="160"/>
      <c r="J2574" s="160"/>
      <c r="K2574" s="160"/>
      <c r="L2574" s="160" t="e">
        <f t="shared" ref="L2574:T2574" si="1273">(L2571-B2571)/B2571</f>
        <v>#VALUE!</v>
      </c>
      <c r="M2574" s="160">
        <f t="shared" si="1273"/>
        <v>0.48148148148148145</v>
      </c>
      <c r="N2574" s="160">
        <f t="shared" si="1273"/>
        <v>0.2857142857142857</v>
      </c>
      <c r="O2574" s="160">
        <f t="shared" si="1273"/>
        <v>0.23049645390070922</v>
      </c>
      <c r="P2574" s="160">
        <f t="shared" si="1273"/>
        <v>0.18095238095238095</v>
      </c>
      <c r="Q2574" s="160">
        <f t="shared" si="1273"/>
        <v>0.18153846153846154</v>
      </c>
      <c r="R2574" s="160">
        <f t="shared" si="1273"/>
        <v>0.15835777126099707</v>
      </c>
      <c r="S2574" s="160">
        <f t="shared" si="1273"/>
        <v>1.4005602240896359E-2</v>
      </c>
      <c r="T2574" s="160">
        <f t="shared" si="1273"/>
        <v>1.1049723756906077E-2</v>
      </c>
    </row>
    <row r="2575" spans="1:21" ht="35" thickBot="1" x14ac:dyDescent="0.25">
      <c r="A2575" s="60" t="s">
        <v>18</v>
      </c>
      <c r="B2575" s="154">
        <v>4972</v>
      </c>
      <c r="C2575" s="154">
        <v>5004</v>
      </c>
      <c r="D2575" s="154">
        <v>4820</v>
      </c>
      <c r="E2575" s="154">
        <v>4560</v>
      </c>
      <c r="F2575" s="154">
        <v>4520</v>
      </c>
      <c r="G2575" s="92">
        <v>4323</v>
      </c>
      <c r="H2575" s="92">
        <v>4391</v>
      </c>
      <c r="I2575" s="92">
        <v>4224</v>
      </c>
      <c r="J2575" s="92">
        <v>4199</v>
      </c>
      <c r="K2575" s="92">
        <v>3803</v>
      </c>
      <c r="L2575" s="92">
        <v>3722</v>
      </c>
      <c r="M2575" s="92">
        <v>3764</v>
      </c>
      <c r="N2575" s="92">
        <v>3856</v>
      </c>
      <c r="O2575" s="92">
        <v>3861</v>
      </c>
      <c r="P2575" s="92">
        <v>3930</v>
      </c>
      <c r="Q2575" s="92">
        <v>3871</v>
      </c>
      <c r="R2575" s="92">
        <v>3858</v>
      </c>
      <c r="S2575" s="92">
        <v>3809</v>
      </c>
      <c r="T2575" s="92">
        <v>3586</v>
      </c>
    </row>
    <row r="2576" spans="1:21" ht="52" thickBot="1" x14ac:dyDescent="0.25">
      <c r="A2576" s="60" t="s">
        <v>19</v>
      </c>
      <c r="B2576" s="160"/>
      <c r="C2576" s="160">
        <f t="shared" ref="C2576:T2576" si="1274">(C2575-B2575)/B2575</f>
        <v>6.4360418342719224E-3</v>
      </c>
      <c r="D2576" s="160">
        <f t="shared" si="1274"/>
        <v>-3.6770583533173459E-2</v>
      </c>
      <c r="E2576" s="160">
        <f t="shared" si="1274"/>
        <v>-5.3941908713692949E-2</v>
      </c>
      <c r="F2576" s="160">
        <f t="shared" si="1274"/>
        <v>-8.771929824561403E-3</v>
      </c>
      <c r="G2576" s="160">
        <f t="shared" si="1274"/>
        <v>-4.3584070796460178E-2</v>
      </c>
      <c r="H2576" s="160">
        <f t="shared" si="1274"/>
        <v>1.5729817256534814E-2</v>
      </c>
      <c r="I2576" s="160">
        <f t="shared" si="1274"/>
        <v>-3.8032338874971532E-2</v>
      </c>
      <c r="J2576" s="160">
        <f t="shared" si="1274"/>
        <v>-5.918560606060606E-3</v>
      </c>
      <c r="K2576" s="160">
        <f t="shared" si="1274"/>
        <v>-9.4308168611574178E-2</v>
      </c>
      <c r="L2576" s="160">
        <f t="shared" si="1274"/>
        <v>-2.1298974493820667E-2</v>
      </c>
      <c r="M2576" s="160">
        <f t="shared" si="1274"/>
        <v>1.1284255776464266E-2</v>
      </c>
      <c r="N2576" s="160">
        <f t="shared" si="1274"/>
        <v>2.4442082890541977E-2</v>
      </c>
      <c r="O2576" s="160">
        <f t="shared" si="1274"/>
        <v>1.2966804979253112E-3</v>
      </c>
      <c r="P2576" s="160">
        <f t="shared" si="1274"/>
        <v>1.7871017871017872E-2</v>
      </c>
      <c r="Q2576" s="160">
        <f t="shared" si="1274"/>
        <v>-1.5012722646310433E-2</v>
      </c>
      <c r="R2576" s="160">
        <f t="shared" si="1274"/>
        <v>-3.3583053474554379E-3</v>
      </c>
      <c r="S2576" s="160">
        <f t="shared" si="1274"/>
        <v>-1.2700881285640227E-2</v>
      </c>
      <c r="T2576" s="160">
        <f t="shared" si="1274"/>
        <v>-5.8545550013126807E-2</v>
      </c>
    </row>
    <row r="2577" spans="1:21" ht="52" thickBot="1" x14ac:dyDescent="0.25">
      <c r="A2577" s="60" t="s">
        <v>20</v>
      </c>
      <c r="B2577" s="160"/>
      <c r="C2577" s="160"/>
      <c r="D2577" s="160"/>
      <c r="E2577" s="160"/>
      <c r="F2577" s="160"/>
      <c r="G2577" s="160">
        <f t="shared" ref="G2577:T2577" si="1275">(G2575-B2575)/B2575</f>
        <v>-0.13053097345132744</v>
      </c>
      <c r="H2577" s="160">
        <f t="shared" si="1275"/>
        <v>-0.12250199840127898</v>
      </c>
      <c r="I2577" s="160">
        <f t="shared" si="1275"/>
        <v>-0.12365145228215768</v>
      </c>
      <c r="J2577" s="160">
        <f t="shared" si="1275"/>
        <v>-7.9166666666666663E-2</v>
      </c>
      <c r="K2577" s="160">
        <f t="shared" si="1275"/>
        <v>-0.15862831858407081</v>
      </c>
      <c r="L2577" s="160">
        <f t="shared" si="1275"/>
        <v>-0.13902382604672681</v>
      </c>
      <c r="M2577" s="160">
        <f t="shared" si="1275"/>
        <v>-0.14279207469824642</v>
      </c>
      <c r="N2577" s="160">
        <f t="shared" si="1275"/>
        <v>-8.7121212121212127E-2</v>
      </c>
      <c r="O2577" s="160">
        <f t="shared" si="1275"/>
        <v>-8.0495356037151702E-2</v>
      </c>
      <c r="P2577" s="160">
        <f t="shared" si="1275"/>
        <v>3.3394688403891662E-2</v>
      </c>
      <c r="Q2577" s="160">
        <f t="shared" si="1275"/>
        <v>4.0032240730789898E-2</v>
      </c>
      <c r="R2577" s="160">
        <f t="shared" si="1275"/>
        <v>2.4973432518597238E-2</v>
      </c>
      <c r="S2577" s="160">
        <f t="shared" si="1275"/>
        <v>-1.2188796680497925E-2</v>
      </c>
      <c r="T2577" s="160">
        <f t="shared" si="1275"/>
        <v>-7.1225071225071226E-2</v>
      </c>
    </row>
    <row r="2578" spans="1:21" ht="52" thickBot="1" x14ac:dyDescent="0.25">
      <c r="A2578" s="60" t="s">
        <v>21</v>
      </c>
      <c r="B2578" s="160"/>
      <c r="C2578" s="160"/>
      <c r="D2578" s="160"/>
      <c r="E2578" s="160"/>
      <c r="F2578" s="160"/>
      <c r="G2578" s="160"/>
      <c r="H2578" s="160"/>
      <c r="I2578" s="160"/>
      <c r="J2578" s="160"/>
      <c r="K2578" s="160"/>
      <c r="L2578" s="160">
        <f t="shared" ref="L2578:T2578" si="1276">(L2575-B2575)/B2575</f>
        <v>-0.25140788415124699</v>
      </c>
      <c r="M2578" s="160">
        <f t="shared" si="1276"/>
        <v>-0.2478017585931255</v>
      </c>
      <c r="N2578" s="160">
        <f t="shared" si="1276"/>
        <v>-0.2</v>
      </c>
      <c r="O2578" s="160">
        <f t="shared" si="1276"/>
        <v>-0.15328947368421053</v>
      </c>
      <c r="P2578" s="160">
        <f t="shared" si="1276"/>
        <v>-0.13053097345132744</v>
      </c>
      <c r="Q2578" s="160">
        <f t="shared" si="1276"/>
        <v>-0.10455702058755494</v>
      </c>
      <c r="R2578" s="160">
        <f t="shared" si="1276"/>
        <v>-0.12138465042131633</v>
      </c>
      <c r="S2578" s="160">
        <f t="shared" si="1276"/>
        <v>-9.8248106060606064E-2</v>
      </c>
      <c r="T2578" s="160">
        <f t="shared" si="1276"/>
        <v>-0.14598713979518932</v>
      </c>
    </row>
    <row r="2579" spans="1:21" ht="18" thickBot="1" x14ac:dyDescent="0.25">
      <c r="A2579" s="60" t="s">
        <v>22</v>
      </c>
      <c r="B2579" s="160" t="e">
        <f>B2571/B2575</f>
        <v>#VALUE!</v>
      </c>
      <c r="C2579" s="160">
        <f>C2571/C2575</f>
        <v>5.3956834532374098E-2</v>
      </c>
      <c r="D2579" s="160">
        <f>D2571/D2575</f>
        <v>5.8091286307053944E-2</v>
      </c>
      <c r="E2579" s="160">
        <f>E2571/E2575</f>
        <v>6.1842105263157893E-2</v>
      </c>
      <c r="F2579" s="160">
        <f>F2571/F2575</f>
        <v>6.9690265486725661E-2</v>
      </c>
      <c r="G2579" s="160">
        <f t="shared" ref="G2579:L2579" si="1277">G2571/G2575</f>
        <v>7.5179273652556097E-2</v>
      </c>
      <c r="H2579" s="160">
        <f t="shared" si="1277"/>
        <v>7.765884764290594E-2</v>
      </c>
      <c r="I2579" s="160">
        <f t="shared" si="1277"/>
        <v>8.4517045454545456E-2</v>
      </c>
      <c r="J2579" s="160">
        <f t="shared" si="1277"/>
        <v>8.6211002619671351E-2</v>
      </c>
      <c r="K2579" s="160">
        <f t="shared" si="1277"/>
        <v>0.10728372337628188</v>
      </c>
      <c r="L2579" s="160">
        <f t="shared" si="1277"/>
        <v>0.11203653949489521</v>
      </c>
      <c r="M2579" s="160">
        <f t="shared" ref="M2579:N2579" si="1278">M2571/M2575</f>
        <v>0.10626992561105207</v>
      </c>
      <c r="N2579" s="160">
        <f t="shared" si="1278"/>
        <v>9.3360995850622408E-2</v>
      </c>
      <c r="O2579" s="160">
        <f t="shared" ref="O2579:P2579" si="1279">O2571/O2575</f>
        <v>8.9873089873089868E-2</v>
      </c>
      <c r="P2579" s="160">
        <f t="shared" si="1279"/>
        <v>9.465648854961832E-2</v>
      </c>
      <c r="Q2579" s="160">
        <f t="shared" ref="Q2579:R2579" si="1280">Q2571/Q2575</f>
        <v>9.9199173340222171E-2</v>
      </c>
      <c r="R2579" s="160">
        <f t="shared" si="1280"/>
        <v>0.10238465526179368</v>
      </c>
      <c r="S2579" s="160">
        <f t="shared" ref="S2579:T2579" si="1281">S2571/S2575</f>
        <v>9.5038067734313475E-2</v>
      </c>
      <c r="T2579" s="160">
        <f t="shared" si="1281"/>
        <v>0.10206358059118795</v>
      </c>
    </row>
    <row r="2580" spans="1:21" ht="52" thickBot="1" x14ac:dyDescent="0.25">
      <c r="A2580" s="60" t="s">
        <v>23</v>
      </c>
      <c r="B2580" s="160"/>
      <c r="C2580" s="160" t="e">
        <f t="shared" ref="C2580:K2580" si="1282">(C2579-B2579)</f>
        <v>#VALUE!</v>
      </c>
      <c r="D2580" s="160">
        <f t="shared" si="1282"/>
        <v>4.1344517746798454E-3</v>
      </c>
      <c r="E2580" s="160">
        <f t="shared" si="1282"/>
        <v>3.750818956103949E-3</v>
      </c>
      <c r="F2580" s="160">
        <f t="shared" si="1282"/>
        <v>7.8481602235677683E-3</v>
      </c>
      <c r="G2580" s="160">
        <f t="shared" si="1282"/>
        <v>5.4890081658304363E-3</v>
      </c>
      <c r="H2580" s="160">
        <f t="shared" si="1282"/>
        <v>2.4795739903498426E-3</v>
      </c>
      <c r="I2580" s="160">
        <f t="shared" si="1282"/>
        <v>6.8581978116395159E-3</v>
      </c>
      <c r="J2580" s="160">
        <f t="shared" si="1282"/>
        <v>1.693957165125895E-3</v>
      </c>
      <c r="K2580" s="160">
        <f t="shared" si="1282"/>
        <v>2.1072720756610527E-2</v>
      </c>
      <c r="L2580" s="160">
        <f t="shared" ref="L2580:T2580" si="1283">(L2579-K2579)</f>
        <v>4.7528161186133344E-3</v>
      </c>
      <c r="M2580" s="160">
        <f t="shared" si="1283"/>
        <v>-5.7666138838431413E-3</v>
      </c>
      <c r="N2580" s="160">
        <f t="shared" si="1283"/>
        <v>-1.2908929760429663E-2</v>
      </c>
      <c r="O2580" s="160">
        <f t="shared" si="1283"/>
        <v>-3.4879059775325405E-3</v>
      </c>
      <c r="P2580" s="160">
        <f t="shared" si="1283"/>
        <v>4.7833986765284525E-3</v>
      </c>
      <c r="Q2580" s="160">
        <f t="shared" si="1283"/>
        <v>4.5426847906038514E-3</v>
      </c>
      <c r="R2580" s="160">
        <f t="shared" si="1283"/>
        <v>3.1854819215715036E-3</v>
      </c>
      <c r="S2580" s="160">
        <f t="shared" si="1283"/>
        <v>-7.3465875274802001E-3</v>
      </c>
      <c r="T2580" s="160">
        <f t="shared" si="1283"/>
        <v>7.0255128568744718E-3</v>
      </c>
    </row>
    <row r="2581" spans="1:21" ht="52" thickBot="1" x14ac:dyDescent="0.25">
      <c r="A2581" s="60" t="s">
        <v>24</v>
      </c>
      <c r="B2581" s="160"/>
      <c r="C2581" s="160"/>
      <c r="D2581" s="160"/>
      <c r="E2581" s="160"/>
      <c r="F2581" s="160"/>
      <c r="G2581" s="160" t="e">
        <f>G2579-B2579</f>
        <v>#VALUE!</v>
      </c>
      <c r="H2581" s="160">
        <f t="shared" ref="H2581:K2581" si="1284">H2579-C2579</f>
        <v>2.3702013110531842E-2</v>
      </c>
      <c r="I2581" s="160">
        <f t="shared" si="1284"/>
        <v>2.6425759147491512E-2</v>
      </c>
      <c r="J2581" s="160">
        <f t="shared" si="1284"/>
        <v>2.4368897356513458E-2</v>
      </c>
      <c r="K2581" s="160">
        <f t="shared" si="1284"/>
        <v>3.7593457889556217E-2</v>
      </c>
      <c r="L2581" s="160">
        <f t="shared" ref="L2581:T2581" si="1285">L2579-G2579</f>
        <v>3.6857265842339115E-2</v>
      </c>
      <c r="M2581" s="160">
        <f t="shared" si="1285"/>
        <v>2.8611077968146131E-2</v>
      </c>
      <c r="N2581" s="160">
        <f t="shared" si="1285"/>
        <v>8.8439503960769522E-3</v>
      </c>
      <c r="O2581" s="160">
        <f t="shared" si="1285"/>
        <v>3.6620872534185167E-3</v>
      </c>
      <c r="P2581" s="160">
        <f t="shared" si="1285"/>
        <v>-1.2627234826663558E-2</v>
      </c>
      <c r="Q2581" s="160">
        <f t="shared" si="1285"/>
        <v>-1.2837366154673041E-2</v>
      </c>
      <c r="R2581" s="160">
        <f t="shared" si="1285"/>
        <v>-3.8852703492583962E-3</v>
      </c>
      <c r="S2581" s="160">
        <f t="shared" si="1285"/>
        <v>1.677071883691067E-3</v>
      </c>
      <c r="T2581" s="160">
        <f t="shared" si="1285"/>
        <v>1.2190490718098079E-2</v>
      </c>
    </row>
    <row r="2582" spans="1:21" ht="52" thickBot="1" x14ac:dyDescent="0.25">
      <c r="A2582" s="60" t="s">
        <v>25</v>
      </c>
      <c r="B2582" s="160"/>
      <c r="C2582" s="160"/>
      <c r="D2582" s="160"/>
      <c r="E2582" s="160"/>
      <c r="F2582" s="160"/>
      <c r="G2582" s="160"/>
      <c r="H2582" s="160"/>
      <c r="I2582" s="160"/>
      <c r="J2582" s="160"/>
      <c r="K2582" s="160"/>
      <c r="L2582" s="160" t="e">
        <f t="shared" ref="L2582:T2582" si="1286">L2579-B2579</f>
        <v>#VALUE!</v>
      </c>
      <c r="M2582" s="160">
        <f t="shared" si="1286"/>
        <v>5.2313091078677973E-2</v>
      </c>
      <c r="N2582" s="160">
        <f t="shared" si="1286"/>
        <v>3.5269709543568464E-2</v>
      </c>
      <c r="O2582" s="160">
        <f t="shared" si="1286"/>
        <v>2.8030984609931975E-2</v>
      </c>
      <c r="P2582" s="160">
        <f t="shared" si="1286"/>
        <v>2.4966223062892659E-2</v>
      </c>
      <c r="Q2582" s="160">
        <f t="shared" si="1286"/>
        <v>2.4019899687666074E-2</v>
      </c>
      <c r="R2582" s="160">
        <f t="shared" si="1286"/>
        <v>2.4725807618887735E-2</v>
      </c>
      <c r="S2582" s="160">
        <f t="shared" si="1286"/>
        <v>1.0521022279768019E-2</v>
      </c>
      <c r="T2582" s="160">
        <f t="shared" si="1286"/>
        <v>1.5852577971516596E-2</v>
      </c>
    </row>
    <row r="2583" spans="1:21" ht="16" x14ac:dyDescent="0.2">
      <c r="A2583" s="4"/>
      <c r="B2583" s="6"/>
      <c r="C2583" s="6"/>
      <c r="D2583" s="6"/>
      <c r="E2583" s="6"/>
      <c r="F2583" s="6"/>
      <c r="G2583" s="5"/>
      <c r="H2583" s="5"/>
      <c r="I2583" s="5"/>
      <c r="J2583" s="5"/>
      <c r="K2583" s="5"/>
      <c r="L2583" s="5"/>
    </row>
    <row r="2584" spans="1:21" ht="16" x14ac:dyDescent="0.2">
      <c r="A2584" s="7" t="s">
        <v>198</v>
      </c>
      <c r="B2584" s="7"/>
      <c r="C2584" s="7"/>
      <c r="D2584" s="7"/>
      <c r="E2584" s="7"/>
      <c r="F2584" s="7"/>
      <c r="G2584" s="8"/>
      <c r="H2584" s="8"/>
      <c r="I2584" s="8"/>
      <c r="J2584" s="8"/>
      <c r="K2584" s="8"/>
      <c r="L2584" s="8"/>
      <c r="M2584" s="9"/>
    </row>
    <row r="2585" spans="1:21" ht="17" thickBot="1" x14ac:dyDescent="0.25">
      <c r="A2585" s="10"/>
      <c r="B2585" s="8"/>
      <c r="C2585" s="8"/>
      <c r="D2585" s="8"/>
      <c r="E2585" s="8"/>
      <c r="F2585" s="8"/>
      <c r="G2585" s="8"/>
      <c r="H2585" s="8"/>
      <c r="I2585" s="8"/>
      <c r="J2585" s="8"/>
      <c r="K2585" s="8"/>
      <c r="L2585" s="8"/>
      <c r="M2585" s="9"/>
    </row>
    <row r="2586" spans="1:21" ht="35" thickBot="1" x14ac:dyDescent="0.25">
      <c r="A2586" s="70" t="s">
        <v>44</v>
      </c>
      <c r="B2586" s="70" t="s">
        <v>0</v>
      </c>
      <c r="C2586" s="70" t="s">
        <v>1</v>
      </c>
      <c r="D2586" s="70" t="s">
        <v>2</v>
      </c>
      <c r="E2586" s="70" t="s">
        <v>3</v>
      </c>
      <c r="F2586" s="70" t="s">
        <v>4</v>
      </c>
      <c r="G2586" s="70" t="s">
        <v>5</v>
      </c>
      <c r="H2586" s="70" t="s">
        <v>6</v>
      </c>
      <c r="I2586" s="70" t="s">
        <v>7</v>
      </c>
      <c r="J2586" s="70" t="s">
        <v>8</v>
      </c>
      <c r="K2586" s="70" t="s">
        <v>9</v>
      </c>
      <c r="L2586" s="70" t="s">
        <v>10</v>
      </c>
      <c r="M2586" s="70" t="s">
        <v>66</v>
      </c>
      <c r="N2586" s="70" t="s">
        <v>75</v>
      </c>
      <c r="O2586" s="70" t="s">
        <v>76</v>
      </c>
      <c r="P2586" s="70" t="s">
        <v>77</v>
      </c>
      <c r="Q2586" s="70" t="s">
        <v>78</v>
      </c>
      <c r="R2586" s="70" t="s">
        <v>79</v>
      </c>
      <c r="S2586" s="70" t="s">
        <v>81</v>
      </c>
      <c r="T2586" s="70" t="s">
        <v>87</v>
      </c>
      <c r="U2586" s="70" t="s">
        <v>52</v>
      </c>
    </row>
    <row r="2587" spans="1:21" ht="18" thickBot="1" x14ac:dyDescent="0.25">
      <c r="A2587" s="71" t="s">
        <v>28</v>
      </c>
      <c r="B2587" s="72"/>
      <c r="C2587" s="72">
        <f t="shared" ref="C2587:K2587" si="1287">-C2557</f>
        <v>-42</v>
      </c>
      <c r="D2587" s="72">
        <f t="shared" si="1287"/>
        <v>-41</v>
      </c>
      <c r="E2587" s="72">
        <f t="shared" si="1287"/>
        <v>-25</v>
      </c>
      <c r="F2587" s="72">
        <f t="shared" si="1287"/>
        <v>-36</v>
      </c>
      <c r="G2587" s="72">
        <f t="shared" si="1287"/>
        <v>-37</v>
      </c>
      <c r="H2587" s="72">
        <f t="shared" si="1287"/>
        <v>-34</v>
      </c>
      <c r="I2587" s="72">
        <f t="shared" si="1287"/>
        <v>-39</v>
      </c>
      <c r="J2587" s="72">
        <f t="shared" si="1287"/>
        <v>-37</v>
      </c>
      <c r="K2587" s="72">
        <f t="shared" si="1287"/>
        <v>-36</v>
      </c>
      <c r="L2587" s="72">
        <f t="shared" ref="L2587:Q2587" si="1288">-L2557</f>
        <v>-29</v>
      </c>
      <c r="M2587" s="72">
        <f t="shared" si="1288"/>
        <v>-31</v>
      </c>
      <c r="N2587" s="72">
        <f t="shared" si="1288"/>
        <v>-28</v>
      </c>
      <c r="O2587" s="72">
        <f t="shared" si="1288"/>
        <v>-24</v>
      </c>
      <c r="P2587" s="72">
        <f t="shared" si="1288"/>
        <v>-36</v>
      </c>
      <c r="Q2587" s="72">
        <f t="shared" si="1288"/>
        <v>-37</v>
      </c>
      <c r="R2587" s="72">
        <f t="shared" ref="R2587:S2587" si="1289">-R2557</f>
        <v>-34</v>
      </c>
      <c r="S2587" s="72">
        <f t="shared" si="1289"/>
        <v>-31</v>
      </c>
      <c r="T2587" s="76">
        <f t="shared" ref="T2587" si="1290">-T2557</f>
        <v>-29</v>
      </c>
      <c r="U2587" s="72">
        <f t="shared" ref="U2587:U2601" si="1291">_xlfn.AGGREGATE(1,6,C2587:S2587)</f>
        <v>-33.941176470588232</v>
      </c>
    </row>
    <row r="2588" spans="1:21" ht="18" thickBot="1" x14ac:dyDescent="0.25">
      <c r="A2588" s="78">
        <v>1</v>
      </c>
      <c r="B2588" s="48" t="s">
        <v>53</v>
      </c>
      <c r="C2588" s="79">
        <f t="shared" ref="C2588:T2599" si="1292">B2557-C2558</f>
        <v>1</v>
      </c>
      <c r="D2588" s="79">
        <f t="shared" si="1292"/>
        <v>2</v>
      </c>
      <c r="E2588" s="79">
        <f t="shared" si="1292"/>
        <v>2</v>
      </c>
      <c r="F2588" s="79">
        <f t="shared" si="1292"/>
        <v>-5</v>
      </c>
      <c r="G2588" s="79">
        <f t="shared" si="1292"/>
        <v>2</v>
      </c>
      <c r="H2588" s="72">
        <f t="shared" si="1292"/>
        <v>-1</v>
      </c>
      <c r="I2588" s="72">
        <f t="shared" si="1292"/>
        <v>-4</v>
      </c>
      <c r="J2588" s="72">
        <f t="shared" si="1292"/>
        <v>-2</v>
      </c>
      <c r="K2588" s="72">
        <f t="shared" si="1292"/>
        <v>-1</v>
      </c>
      <c r="L2588" s="72">
        <f t="shared" si="1292"/>
        <v>1</v>
      </c>
      <c r="M2588" s="72">
        <f t="shared" si="1292"/>
        <v>1</v>
      </c>
      <c r="N2588" s="72">
        <f t="shared" si="1292"/>
        <v>3</v>
      </c>
      <c r="O2588" s="72">
        <f t="shared" si="1292"/>
        <v>-3</v>
      </c>
      <c r="P2588" s="72">
        <f t="shared" si="1292"/>
        <v>-1</v>
      </c>
      <c r="Q2588" s="72">
        <f t="shared" si="1292"/>
        <v>2</v>
      </c>
      <c r="R2588" s="72">
        <f t="shared" si="1292"/>
        <v>-1</v>
      </c>
      <c r="S2588" s="72">
        <f t="shared" si="1292"/>
        <v>7</v>
      </c>
      <c r="T2588" s="76">
        <f t="shared" si="1292"/>
        <v>-1</v>
      </c>
      <c r="U2588" s="72">
        <f t="shared" si="1291"/>
        <v>0.17647058823529413</v>
      </c>
    </row>
    <row r="2589" spans="1:21" ht="18" thickBot="1" x14ac:dyDescent="0.25">
      <c r="A2589" s="78">
        <v>2</v>
      </c>
      <c r="B2589" s="48" t="s">
        <v>53</v>
      </c>
      <c r="C2589" s="79">
        <f t="shared" si="1292"/>
        <v>4</v>
      </c>
      <c r="D2589" s="79">
        <f t="shared" si="1292"/>
        <v>1</v>
      </c>
      <c r="E2589" s="79">
        <f t="shared" si="1292"/>
        <v>0</v>
      </c>
      <c r="F2589" s="79">
        <f t="shared" si="1292"/>
        <v>-1</v>
      </c>
      <c r="G2589" s="79">
        <f t="shared" si="1292"/>
        <v>3</v>
      </c>
      <c r="H2589" s="72">
        <f t="shared" si="1292"/>
        <v>5</v>
      </c>
      <c r="I2589" s="72">
        <f t="shared" si="1292"/>
        <v>0</v>
      </c>
      <c r="J2589" s="72">
        <f t="shared" si="1292"/>
        <v>8</v>
      </c>
      <c r="K2589" s="72">
        <f t="shared" si="1292"/>
        <v>5</v>
      </c>
      <c r="L2589" s="72">
        <f t="shared" si="1292"/>
        <v>6</v>
      </c>
      <c r="M2589" s="72">
        <f t="shared" si="1292"/>
        <v>11</v>
      </c>
      <c r="N2589" s="72">
        <f t="shared" si="1292"/>
        <v>4</v>
      </c>
      <c r="O2589" s="72">
        <f t="shared" si="1292"/>
        <v>-1</v>
      </c>
      <c r="P2589" s="72">
        <f t="shared" si="1292"/>
        <v>-1</v>
      </c>
      <c r="Q2589" s="72">
        <f t="shared" si="1292"/>
        <v>4</v>
      </c>
      <c r="R2589" s="72">
        <f t="shared" si="1292"/>
        <v>-2</v>
      </c>
      <c r="S2589" s="72">
        <f t="shared" si="1292"/>
        <v>4</v>
      </c>
      <c r="T2589" s="76">
        <f t="shared" si="1292"/>
        <v>-2</v>
      </c>
      <c r="U2589" s="72">
        <f t="shared" si="1291"/>
        <v>2.9411764705882355</v>
      </c>
    </row>
    <row r="2590" spans="1:21" ht="18" thickBot="1" x14ac:dyDescent="0.25">
      <c r="A2590" s="78">
        <v>3</v>
      </c>
      <c r="B2590" s="48" t="s">
        <v>53</v>
      </c>
      <c r="C2590" s="79">
        <f t="shared" si="1292"/>
        <v>1</v>
      </c>
      <c r="D2590" s="79">
        <f t="shared" si="1292"/>
        <v>-1</v>
      </c>
      <c r="E2590" s="79">
        <f t="shared" si="1292"/>
        <v>1</v>
      </c>
      <c r="F2590" s="79">
        <f t="shared" si="1292"/>
        <v>0</v>
      </c>
      <c r="G2590" s="79">
        <f t="shared" si="1292"/>
        <v>3</v>
      </c>
      <c r="H2590" s="72">
        <f t="shared" si="1292"/>
        <v>1</v>
      </c>
      <c r="I2590" s="72">
        <f t="shared" si="1292"/>
        <v>-2</v>
      </c>
      <c r="J2590" s="72">
        <f t="shared" si="1292"/>
        <v>7</v>
      </c>
      <c r="K2590" s="72">
        <f t="shared" si="1292"/>
        <v>5</v>
      </c>
      <c r="L2590" s="72">
        <f t="shared" si="1292"/>
        <v>5</v>
      </c>
      <c r="M2590" s="72">
        <f t="shared" si="1292"/>
        <v>5</v>
      </c>
      <c r="N2590" s="72">
        <f t="shared" si="1292"/>
        <v>4</v>
      </c>
      <c r="O2590" s="72">
        <f t="shared" si="1292"/>
        <v>1</v>
      </c>
      <c r="P2590" s="72">
        <f t="shared" si="1292"/>
        <v>1</v>
      </c>
      <c r="Q2590" s="72">
        <f t="shared" si="1292"/>
        <v>2</v>
      </c>
      <c r="R2590" s="72">
        <f t="shared" si="1292"/>
        <v>3</v>
      </c>
      <c r="S2590" s="72">
        <f t="shared" si="1292"/>
        <v>2</v>
      </c>
      <c r="T2590" s="76">
        <f t="shared" si="1292"/>
        <v>1</v>
      </c>
      <c r="U2590" s="72">
        <f t="shared" si="1291"/>
        <v>2.2352941176470589</v>
      </c>
    </row>
    <row r="2591" spans="1:21" ht="18" thickBot="1" x14ac:dyDescent="0.25">
      <c r="A2591" s="78">
        <v>4</v>
      </c>
      <c r="B2591" s="48" t="s">
        <v>53</v>
      </c>
      <c r="C2591" s="79">
        <f t="shared" si="1292"/>
        <v>1</v>
      </c>
      <c r="D2591" s="79">
        <f t="shared" si="1292"/>
        <v>1</v>
      </c>
      <c r="E2591" s="79">
        <f t="shared" si="1292"/>
        <v>0</v>
      </c>
      <c r="F2591" s="79">
        <f t="shared" si="1292"/>
        <v>-1</v>
      </c>
      <c r="G2591" s="79">
        <f t="shared" si="1292"/>
        <v>11</v>
      </c>
      <c r="H2591" s="72">
        <f t="shared" si="1292"/>
        <v>1</v>
      </c>
      <c r="I2591" s="72">
        <f t="shared" si="1292"/>
        <v>4</v>
      </c>
      <c r="J2591" s="72">
        <f t="shared" si="1292"/>
        <v>3</v>
      </c>
      <c r="K2591" s="72">
        <f t="shared" si="1292"/>
        <v>3</v>
      </c>
      <c r="L2591" s="72">
        <f t="shared" si="1292"/>
        <v>3</v>
      </c>
      <c r="M2591" s="72">
        <f t="shared" si="1292"/>
        <v>4</v>
      </c>
      <c r="N2591" s="72">
        <f t="shared" si="1292"/>
        <v>1</v>
      </c>
      <c r="O2591" s="72">
        <f t="shared" si="1292"/>
        <v>0</v>
      </c>
      <c r="P2591" s="72">
        <f t="shared" si="1292"/>
        <v>1</v>
      </c>
      <c r="Q2591" s="72">
        <f t="shared" si="1292"/>
        <v>3</v>
      </c>
      <c r="R2591" s="72">
        <f t="shared" si="1292"/>
        <v>5</v>
      </c>
      <c r="S2591" s="72">
        <f t="shared" si="1292"/>
        <v>2</v>
      </c>
      <c r="T2591" s="76">
        <f t="shared" si="1292"/>
        <v>1</v>
      </c>
      <c r="U2591" s="72">
        <f t="shared" si="1291"/>
        <v>2.4705882352941178</v>
      </c>
    </row>
    <row r="2592" spans="1:21" ht="18" thickBot="1" x14ac:dyDescent="0.25">
      <c r="A2592" s="78">
        <v>5</v>
      </c>
      <c r="B2592" s="48" t="s">
        <v>53</v>
      </c>
      <c r="C2592" s="79">
        <f t="shared" si="1292"/>
        <v>-1</v>
      </c>
      <c r="D2592" s="79">
        <f t="shared" si="1292"/>
        <v>2</v>
      </c>
      <c r="E2592" s="79">
        <f t="shared" si="1292"/>
        <v>3</v>
      </c>
      <c r="F2592" s="79">
        <f t="shared" si="1292"/>
        <v>3</v>
      </c>
      <c r="G2592" s="79">
        <f t="shared" si="1292"/>
        <v>2</v>
      </c>
      <c r="H2592" s="72">
        <f t="shared" si="1292"/>
        <v>2</v>
      </c>
      <c r="I2592" s="72">
        <f t="shared" si="1292"/>
        <v>2</v>
      </c>
      <c r="J2592" s="72">
        <f t="shared" si="1292"/>
        <v>2</v>
      </c>
      <c r="K2592" s="72">
        <f t="shared" si="1292"/>
        <v>-1</v>
      </c>
      <c r="L2592" s="72">
        <f t="shared" si="1292"/>
        <v>1</v>
      </c>
      <c r="M2592" s="72">
        <f t="shared" si="1292"/>
        <v>-1</v>
      </c>
      <c r="N2592" s="72">
        <f t="shared" si="1292"/>
        <v>0</v>
      </c>
      <c r="O2592" s="72">
        <f t="shared" si="1292"/>
        <v>4</v>
      </c>
      <c r="P2592" s="72">
        <f t="shared" si="1292"/>
        <v>-7</v>
      </c>
      <c r="Q2592" s="72">
        <f t="shared" si="1292"/>
        <v>-19</v>
      </c>
      <c r="R2592" s="72">
        <f t="shared" si="1292"/>
        <v>-16</v>
      </c>
      <c r="S2592" s="72">
        <f t="shared" si="1292"/>
        <v>1</v>
      </c>
      <c r="T2592" s="76">
        <f t="shared" si="1292"/>
        <v>-2</v>
      </c>
      <c r="U2592" s="72">
        <f t="shared" si="1291"/>
        <v>-1.3529411764705883</v>
      </c>
    </row>
    <row r="2593" spans="1:21" ht="18" thickBot="1" x14ac:dyDescent="0.25">
      <c r="A2593" s="78">
        <v>6</v>
      </c>
      <c r="B2593" s="48" t="s">
        <v>53</v>
      </c>
      <c r="C2593" s="79">
        <f t="shared" si="1292"/>
        <v>1</v>
      </c>
      <c r="D2593" s="79">
        <f t="shared" si="1292"/>
        <v>1</v>
      </c>
      <c r="E2593" s="79">
        <f t="shared" si="1292"/>
        <v>-2</v>
      </c>
      <c r="F2593" s="79">
        <f t="shared" si="1292"/>
        <v>-6</v>
      </c>
      <c r="G2593" s="79">
        <f t="shared" si="1292"/>
        <v>-17</v>
      </c>
      <c r="H2593" s="72">
        <f t="shared" si="1292"/>
        <v>-25</v>
      </c>
      <c r="I2593" s="72">
        <f t="shared" si="1292"/>
        <v>-7</v>
      </c>
      <c r="J2593" s="72">
        <f t="shared" si="1292"/>
        <v>-21</v>
      </c>
      <c r="K2593" s="72">
        <f t="shared" si="1292"/>
        <v>-22</v>
      </c>
      <c r="L2593" s="72">
        <f t="shared" si="1292"/>
        <v>-25</v>
      </c>
      <c r="M2593" s="72">
        <f t="shared" si="1292"/>
        <v>-21</v>
      </c>
      <c r="N2593" s="72">
        <f t="shared" si="1292"/>
        <v>0</v>
      </c>
      <c r="O2593" s="72">
        <f t="shared" si="1292"/>
        <v>-3</v>
      </c>
      <c r="P2593" s="72">
        <f t="shared" si="1292"/>
        <v>-20</v>
      </c>
      <c r="Q2593" s="72">
        <f t="shared" si="1292"/>
        <v>-5</v>
      </c>
      <c r="R2593" s="72">
        <f t="shared" si="1292"/>
        <v>5</v>
      </c>
      <c r="S2593" s="72">
        <f t="shared" si="1292"/>
        <v>3</v>
      </c>
      <c r="T2593" s="76">
        <f t="shared" si="1292"/>
        <v>-1</v>
      </c>
      <c r="U2593" s="72">
        <f t="shared" si="1291"/>
        <v>-9.6470588235294112</v>
      </c>
    </row>
    <row r="2594" spans="1:21" ht="18" thickBot="1" x14ac:dyDescent="0.25">
      <c r="A2594" s="78">
        <v>7</v>
      </c>
      <c r="B2594" s="48" t="s">
        <v>53</v>
      </c>
      <c r="C2594" s="79">
        <f t="shared" si="1292"/>
        <v>1</v>
      </c>
      <c r="D2594" s="79">
        <f t="shared" si="1292"/>
        <v>1</v>
      </c>
      <c r="E2594" s="79">
        <f t="shared" si="1292"/>
        <v>0</v>
      </c>
      <c r="F2594" s="79">
        <f t="shared" si="1292"/>
        <v>1</v>
      </c>
      <c r="G2594" s="79">
        <f t="shared" si="1292"/>
        <v>4</v>
      </c>
      <c r="H2594" s="72">
        <f t="shared" si="1292"/>
        <v>2</v>
      </c>
      <c r="I2594" s="72">
        <f t="shared" si="1292"/>
        <v>7</v>
      </c>
      <c r="J2594" s="72">
        <f t="shared" si="1292"/>
        <v>-14</v>
      </c>
      <c r="K2594" s="72">
        <f t="shared" si="1292"/>
        <v>4</v>
      </c>
      <c r="L2594" s="72">
        <f t="shared" si="1292"/>
        <v>1</v>
      </c>
      <c r="M2594" s="72">
        <f t="shared" si="1292"/>
        <v>8</v>
      </c>
      <c r="N2594" s="72">
        <f t="shared" si="1292"/>
        <v>-1</v>
      </c>
      <c r="O2594" s="72">
        <f t="shared" si="1292"/>
        <v>1</v>
      </c>
      <c r="P2594" s="72">
        <f t="shared" si="1292"/>
        <v>-1</v>
      </c>
      <c r="Q2594" s="72">
        <f t="shared" si="1292"/>
        <v>2</v>
      </c>
      <c r="R2594" s="72">
        <f t="shared" si="1292"/>
        <v>0</v>
      </c>
      <c r="S2594" s="72">
        <f t="shared" si="1292"/>
        <v>1</v>
      </c>
      <c r="T2594" s="76">
        <f t="shared" si="1292"/>
        <v>-1</v>
      </c>
      <c r="U2594" s="72">
        <f t="shared" si="1291"/>
        <v>1</v>
      </c>
    </row>
    <row r="2595" spans="1:21" ht="18" thickBot="1" x14ac:dyDescent="0.25">
      <c r="A2595" s="78">
        <v>8</v>
      </c>
      <c r="B2595" s="48" t="s">
        <v>53</v>
      </c>
      <c r="C2595" s="79">
        <f t="shared" si="1292"/>
        <v>2</v>
      </c>
      <c r="D2595" s="79">
        <f t="shared" si="1292"/>
        <v>1</v>
      </c>
      <c r="E2595" s="79">
        <f t="shared" si="1292"/>
        <v>2</v>
      </c>
      <c r="F2595" s="79">
        <f t="shared" si="1292"/>
        <v>0</v>
      </c>
      <c r="G2595" s="79">
        <f t="shared" si="1292"/>
        <v>0</v>
      </c>
      <c r="H2595" s="72">
        <f t="shared" si="1292"/>
        <v>-1</v>
      </c>
      <c r="I2595" s="72">
        <f t="shared" si="1292"/>
        <v>20</v>
      </c>
      <c r="J2595" s="72">
        <f t="shared" si="1292"/>
        <v>25</v>
      </c>
      <c r="K2595" s="72">
        <f t="shared" si="1292"/>
        <v>3</v>
      </c>
      <c r="L2595" s="72">
        <f t="shared" si="1292"/>
        <v>4</v>
      </c>
      <c r="M2595" s="72">
        <f t="shared" si="1292"/>
        <v>7</v>
      </c>
      <c r="N2595" s="72">
        <f t="shared" si="1292"/>
        <v>10</v>
      </c>
      <c r="O2595" s="72">
        <f t="shared" si="1292"/>
        <v>9</v>
      </c>
      <c r="P2595" s="72">
        <f t="shared" si="1292"/>
        <v>-2</v>
      </c>
      <c r="Q2595" s="72">
        <f t="shared" si="1292"/>
        <v>-2</v>
      </c>
      <c r="R2595" s="72">
        <f t="shared" si="1292"/>
        <v>-4</v>
      </c>
      <c r="S2595" s="72">
        <f t="shared" si="1292"/>
        <v>-2</v>
      </c>
      <c r="T2595" s="76">
        <f t="shared" si="1292"/>
        <v>-3</v>
      </c>
      <c r="U2595" s="72">
        <f t="shared" si="1291"/>
        <v>4.2352941176470589</v>
      </c>
    </row>
    <row r="2596" spans="1:21" ht="18" thickBot="1" x14ac:dyDescent="0.25">
      <c r="A2596" s="78">
        <v>9</v>
      </c>
      <c r="B2596" s="48" t="s">
        <v>53</v>
      </c>
      <c r="C2596" s="79">
        <f t="shared" si="1292"/>
        <v>3</v>
      </c>
      <c r="D2596" s="79">
        <f t="shared" si="1292"/>
        <v>3</v>
      </c>
      <c r="E2596" s="79">
        <f t="shared" si="1292"/>
        <v>1</v>
      </c>
      <c r="F2596" s="79">
        <f t="shared" si="1292"/>
        <v>2</v>
      </c>
      <c r="G2596" s="79">
        <f t="shared" si="1292"/>
        <v>1</v>
      </c>
      <c r="H2596" s="72">
        <f t="shared" si="1292"/>
        <v>5</v>
      </c>
      <c r="I2596" s="72">
        <f t="shared" si="1292"/>
        <v>2</v>
      </c>
      <c r="J2596" s="72">
        <f t="shared" si="1292"/>
        <v>2</v>
      </c>
      <c r="K2596" s="72">
        <f t="shared" si="1292"/>
        <v>-14</v>
      </c>
      <c r="L2596" s="72">
        <f t="shared" si="1292"/>
        <v>2</v>
      </c>
      <c r="M2596" s="72">
        <f t="shared" si="1292"/>
        <v>8</v>
      </c>
      <c r="N2596" s="72">
        <f t="shared" si="1292"/>
        <v>9</v>
      </c>
      <c r="O2596" s="72">
        <f t="shared" si="1292"/>
        <v>-1</v>
      </c>
      <c r="P2596" s="72">
        <f t="shared" si="1292"/>
        <v>2</v>
      </c>
      <c r="Q2596" s="72">
        <f t="shared" si="1292"/>
        <v>3</v>
      </c>
      <c r="R2596" s="72">
        <f t="shared" si="1292"/>
        <v>2</v>
      </c>
      <c r="S2596" s="72">
        <f t="shared" si="1292"/>
        <v>7</v>
      </c>
      <c r="T2596" s="76">
        <f t="shared" si="1292"/>
        <v>7</v>
      </c>
      <c r="U2596" s="72">
        <f t="shared" si="1291"/>
        <v>2.1764705882352939</v>
      </c>
    </row>
    <row r="2597" spans="1:21" ht="18" thickBot="1" x14ac:dyDescent="0.25">
      <c r="A2597" s="78">
        <v>10</v>
      </c>
      <c r="B2597" s="48" t="s">
        <v>53</v>
      </c>
      <c r="C2597" s="79">
        <f t="shared" si="1292"/>
        <v>-1</v>
      </c>
      <c r="D2597" s="79">
        <f t="shared" si="1292"/>
        <v>-1</v>
      </c>
      <c r="E2597" s="79">
        <f t="shared" si="1292"/>
        <v>-2</v>
      </c>
      <c r="F2597" s="79">
        <f t="shared" si="1292"/>
        <v>0</v>
      </c>
      <c r="G2597" s="79" t="s">
        <v>46</v>
      </c>
      <c r="H2597" s="72">
        <f t="shared" si="1292"/>
        <v>8</v>
      </c>
      <c r="I2597" s="72">
        <f t="shared" si="1292"/>
        <v>1</v>
      </c>
      <c r="J2597" s="72">
        <f t="shared" si="1292"/>
        <v>6</v>
      </c>
      <c r="K2597" s="72">
        <f t="shared" si="1292"/>
        <v>-1</v>
      </c>
      <c r="L2597" s="72">
        <f t="shared" si="1292"/>
        <v>2</v>
      </c>
      <c r="M2597" s="72">
        <f t="shared" si="1292"/>
        <v>8</v>
      </c>
      <c r="N2597" s="72">
        <f t="shared" si="1292"/>
        <v>10</v>
      </c>
      <c r="O2597" s="72">
        <f t="shared" si="1292"/>
        <v>8</v>
      </c>
      <c r="P2597" s="72">
        <f t="shared" si="1292"/>
        <v>7</v>
      </c>
      <c r="Q2597" s="72">
        <f t="shared" si="1292"/>
        <v>8</v>
      </c>
      <c r="R2597" s="72">
        <f t="shared" si="1292"/>
        <v>9</v>
      </c>
      <c r="S2597" s="72">
        <f t="shared" si="1292"/>
        <v>7</v>
      </c>
      <c r="T2597" s="76">
        <f t="shared" si="1292"/>
        <v>9</v>
      </c>
      <c r="U2597" s="72">
        <f t="shared" si="1291"/>
        <v>4.3125</v>
      </c>
    </row>
    <row r="2598" spans="1:21" ht="18" thickBot="1" x14ac:dyDescent="0.25">
      <c r="A2598" s="78">
        <v>11</v>
      </c>
      <c r="B2598" s="48" t="s">
        <v>53</v>
      </c>
      <c r="C2598" s="79">
        <f t="shared" si="1292"/>
        <v>0</v>
      </c>
      <c r="D2598" s="79">
        <f t="shared" si="1292"/>
        <v>3</v>
      </c>
      <c r="E2598" s="79">
        <f t="shared" si="1292"/>
        <v>5</v>
      </c>
      <c r="F2598" s="79">
        <f t="shared" si="1292"/>
        <v>2</v>
      </c>
      <c r="G2598" s="79" t="s">
        <v>46</v>
      </c>
      <c r="H2598" s="72" t="s">
        <v>46</v>
      </c>
      <c r="I2598" s="72">
        <f t="shared" si="1292"/>
        <v>0</v>
      </c>
      <c r="J2598" s="72">
        <f t="shared" si="1292"/>
        <v>2</v>
      </c>
      <c r="K2598" s="72">
        <f t="shared" si="1292"/>
        <v>0</v>
      </c>
      <c r="L2598" s="72">
        <f t="shared" si="1292"/>
        <v>4</v>
      </c>
      <c r="M2598" s="72">
        <f t="shared" si="1292"/>
        <v>8</v>
      </c>
      <c r="N2598" s="72">
        <f t="shared" si="1292"/>
        <v>6</v>
      </c>
      <c r="O2598" s="72">
        <f t="shared" si="1292"/>
        <v>4</v>
      </c>
      <c r="P2598" s="72">
        <f t="shared" si="1292"/>
        <v>2</v>
      </c>
      <c r="Q2598" s="72">
        <f t="shared" si="1292"/>
        <v>2</v>
      </c>
      <c r="R2598" s="72">
        <f t="shared" si="1292"/>
        <v>6</v>
      </c>
      <c r="S2598" s="72">
        <f t="shared" si="1292"/>
        <v>3</v>
      </c>
      <c r="T2598" s="76">
        <f t="shared" si="1292"/>
        <v>-2</v>
      </c>
      <c r="U2598" s="72">
        <f t="shared" si="1291"/>
        <v>3.1333333333333333</v>
      </c>
    </row>
    <row r="2599" spans="1:21" ht="18" thickBot="1" x14ac:dyDescent="0.25">
      <c r="A2599" s="78">
        <v>12</v>
      </c>
      <c r="B2599" s="48" t="s">
        <v>53</v>
      </c>
      <c r="C2599" s="79">
        <f t="shared" si="1292"/>
        <v>3</v>
      </c>
      <c r="D2599" s="79">
        <f t="shared" si="1292"/>
        <v>3</v>
      </c>
      <c r="E2599" s="79">
        <f t="shared" si="1292"/>
        <v>1</v>
      </c>
      <c r="F2599" s="79">
        <f t="shared" si="1292"/>
        <v>-2</v>
      </c>
      <c r="G2599" s="79">
        <f t="shared" si="1292"/>
        <v>-1</v>
      </c>
      <c r="H2599" s="72" t="s">
        <v>46</v>
      </c>
      <c r="I2599" s="72">
        <f t="shared" si="1292"/>
        <v>0</v>
      </c>
      <c r="J2599" s="72">
        <f t="shared" si="1292"/>
        <v>4</v>
      </c>
      <c r="K2599" s="72">
        <f t="shared" si="1292"/>
        <v>-1</v>
      </c>
      <c r="L2599" s="72">
        <f t="shared" si="1292"/>
        <v>3</v>
      </c>
      <c r="M2599" s="72">
        <f t="shared" si="1292"/>
        <v>-8</v>
      </c>
      <c r="N2599" s="72">
        <f t="shared" si="1292"/>
        <v>4</v>
      </c>
      <c r="O2599" s="72">
        <f t="shared" si="1292"/>
        <v>2</v>
      </c>
      <c r="P2599" s="72">
        <f t="shared" si="1292"/>
        <v>3</v>
      </c>
      <c r="Q2599" s="72">
        <f t="shared" si="1292"/>
        <v>3</v>
      </c>
      <c r="R2599" s="72">
        <f t="shared" si="1292"/>
        <v>4</v>
      </c>
      <c r="S2599" s="72">
        <f t="shared" si="1292"/>
        <v>5</v>
      </c>
      <c r="T2599" s="76">
        <f t="shared" si="1292"/>
        <v>0</v>
      </c>
      <c r="U2599" s="72">
        <f t="shared" si="1291"/>
        <v>1.4375</v>
      </c>
    </row>
    <row r="2600" spans="1:21" ht="18" thickBot="1" x14ac:dyDescent="0.25">
      <c r="A2600" s="47" t="s">
        <v>47</v>
      </c>
      <c r="B2600" s="48" t="s">
        <v>59</v>
      </c>
      <c r="C2600" s="75" t="s">
        <v>46</v>
      </c>
      <c r="D2600" s="75" t="s">
        <v>46</v>
      </c>
      <c r="E2600" s="75" t="s">
        <v>46</v>
      </c>
      <c r="F2600" s="79">
        <f t="shared" ref="F2600:T2600" si="1293">B2558-F2562</f>
        <v>6</v>
      </c>
      <c r="G2600" s="79">
        <f t="shared" si="1293"/>
        <v>3</v>
      </c>
      <c r="H2600" s="79">
        <f t="shared" si="1293"/>
        <v>13</v>
      </c>
      <c r="I2600" s="79">
        <f t="shared" si="1293"/>
        <v>5</v>
      </c>
      <c r="J2600" s="79">
        <f t="shared" si="1293"/>
        <v>10</v>
      </c>
      <c r="K2600" s="79">
        <f t="shared" si="1293"/>
        <v>5</v>
      </c>
      <c r="L2600" s="79">
        <f t="shared" si="1293"/>
        <v>11</v>
      </c>
      <c r="M2600" s="79">
        <f t="shared" si="1293"/>
        <v>15</v>
      </c>
      <c r="N2600" s="79">
        <f t="shared" si="1293"/>
        <v>14</v>
      </c>
      <c r="O2600" s="79">
        <f t="shared" si="1293"/>
        <v>16</v>
      </c>
      <c r="P2600" s="79">
        <f t="shared" si="1293"/>
        <v>8</v>
      </c>
      <c r="Q2600" s="79">
        <f t="shared" si="1293"/>
        <v>-13</v>
      </c>
      <c r="R2600" s="79">
        <f t="shared" si="1293"/>
        <v>-13</v>
      </c>
      <c r="S2600" s="79">
        <f t="shared" si="1293"/>
        <v>7</v>
      </c>
      <c r="T2600" s="106">
        <f t="shared" si="1293"/>
        <v>7</v>
      </c>
      <c r="U2600" s="72">
        <f t="shared" si="1291"/>
        <v>6.2142857142857144</v>
      </c>
    </row>
    <row r="2601" spans="1:21" ht="18" thickBot="1" x14ac:dyDescent="0.25">
      <c r="A2601" s="47" t="s">
        <v>54</v>
      </c>
      <c r="B2601" s="48" t="s">
        <v>59</v>
      </c>
      <c r="C2601" s="75" t="s">
        <v>46</v>
      </c>
      <c r="D2601" s="75" t="s">
        <v>46</v>
      </c>
      <c r="E2601" s="75" t="s">
        <v>46</v>
      </c>
      <c r="F2601" s="75" t="s">
        <v>46</v>
      </c>
      <c r="G2601" s="75">
        <f t="shared" ref="G2601:T2601" si="1294">B2564-G2569</f>
        <v>4</v>
      </c>
      <c r="H2601" s="75" t="s">
        <v>46</v>
      </c>
      <c r="I2601" s="75">
        <f t="shared" si="1294"/>
        <v>8</v>
      </c>
      <c r="J2601" s="75">
        <f t="shared" si="1294"/>
        <v>13</v>
      </c>
      <c r="K2601" s="75">
        <f t="shared" si="1294"/>
        <v>7</v>
      </c>
      <c r="L2601" s="75">
        <f t="shared" si="1294"/>
        <v>10</v>
      </c>
      <c r="M2601" s="75">
        <f t="shared" si="1294"/>
        <v>17</v>
      </c>
      <c r="N2601" s="75">
        <f t="shared" si="1294"/>
        <v>25</v>
      </c>
      <c r="O2601" s="75">
        <f t="shared" si="1294"/>
        <v>21</v>
      </c>
      <c r="P2601" s="75">
        <f t="shared" si="1294"/>
        <v>29</v>
      </c>
      <c r="Q2601" s="75">
        <f t="shared" si="1294"/>
        <v>29</v>
      </c>
      <c r="R2601" s="75">
        <f t="shared" si="1294"/>
        <v>22</v>
      </c>
      <c r="S2601" s="75">
        <f t="shared" si="1294"/>
        <v>30</v>
      </c>
      <c r="T2601" s="106">
        <f t="shared" si="1294"/>
        <v>13</v>
      </c>
      <c r="U2601" s="72">
        <f t="shared" si="1291"/>
        <v>17.916666666666668</v>
      </c>
    </row>
    <row r="2602" spans="1:21" ht="16" x14ac:dyDescent="0.2">
      <c r="A2602" s="32"/>
      <c r="B2602" s="33"/>
      <c r="C2602" s="34"/>
      <c r="D2602" s="34"/>
      <c r="E2602" s="34"/>
      <c r="F2602" s="34"/>
      <c r="G2602" s="34"/>
      <c r="H2602" s="34"/>
      <c r="I2602" s="34"/>
      <c r="J2602" s="34"/>
      <c r="K2602" s="34"/>
      <c r="L2602" s="34"/>
      <c r="M2602" s="34"/>
    </row>
    <row r="2603" spans="1:21" ht="16" x14ac:dyDescent="0.2">
      <c r="A2603" s="7" t="s">
        <v>197</v>
      </c>
      <c r="B2603" s="7"/>
      <c r="C2603" s="7"/>
      <c r="D2603" s="7"/>
      <c r="E2603" s="7"/>
      <c r="F2603" s="7"/>
      <c r="G2603" s="7"/>
      <c r="H2603" s="8"/>
      <c r="I2603" s="8"/>
      <c r="J2603" s="8"/>
      <c r="K2603" s="8"/>
      <c r="L2603" s="8"/>
      <c r="M2603" s="9"/>
    </row>
    <row r="2604" spans="1:21" ht="17" thickBot="1" x14ac:dyDescent="0.25">
      <c r="A2604" s="10"/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8"/>
      <c r="M2604" s="9"/>
    </row>
    <row r="2605" spans="1:21" ht="35" thickBot="1" x14ac:dyDescent="0.25">
      <c r="A2605" s="70" t="s">
        <v>44</v>
      </c>
      <c r="B2605" s="70" t="s">
        <v>0</v>
      </c>
      <c r="C2605" s="70" t="s">
        <v>1</v>
      </c>
      <c r="D2605" s="70" t="s">
        <v>2</v>
      </c>
      <c r="E2605" s="70" t="s">
        <v>3</v>
      </c>
      <c r="F2605" s="70" t="s">
        <v>4</v>
      </c>
      <c r="G2605" s="70" t="s">
        <v>5</v>
      </c>
      <c r="H2605" s="70" t="s">
        <v>6</v>
      </c>
      <c r="I2605" s="70" t="s">
        <v>7</v>
      </c>
      <c r="J2605" s="70" t="s">
        <v>8</v>
      </c>
      <c r="K2605" s="70" t="s">
        <v>9</v>
      </c>
      <c r="L2605" s="70" t="s">
        <v>10</v>
      </c>
      <c r="M2605" s="70" t="s">
        <v>66</v>
      </c>
      <c r="N2605" s="70" t="s">
        <v>75</v>
      </c>
      <c r="O2605" s="70" t="s">
        <v>76</v>
      </c>
      <c r="P2605" s="70" t="s">
        <v>77</v>
      </c>
      <c r="Q2605" s="70" t="s">
        <v>78</v>
      </c>
      <c r="R2605" s="70" t="s">
        <v>79</v>
      </c>
      <c r="S2605" s="70" t="s">
        <v>81</v>
      </c>
      <c r="T2605" s="70" t="s">
        <v>87</v>
      </c>
      <c r="U2605" s="70" t="s">
        <v>52</v>
      </c>
    </row>
    <row r="2606" spans="1:21" ht="18" thickBot="1" x14ac:dyDescent="0.25">
      <c r="A2606" s="78">
        <v>1</v>
      </c>
      <c r="B2606" s="93" t="s">
        <v>42</v>
      </c>
      <c r="C2606" s="45">
        <f t="shared" ref="C2606:T2617" si="1295">(B2557-C2558)/B2557</f>
        <v>3.7037037037037035E-2</v>
      </c>
      <c r="D2606" s="45">
        <f t="shared" si="1295"/>
        <v>4.7619047619047616E-2</v>
      </c>
      <c r="E2606" s="45">
        <f t="shared" si="1295"/>
        <v>4.878048780487805E-2</v>
      </c>
      <c r="F2606" s="45">
        <f t="shared" si="1295"/>
        <v>-0.2</v>
      </c>
      <c r="G2606" s="45">
        <f t="shared" si="1295"/>
        <v>5.5555555555555552E-2</v>
      </c>
      <c r="H2606" s="45">
        <f t="shared" si="1295"/>
        <v>-2.7027027027027029E-2</v>
      </c>
      <c r="I2606" s="45">
        <f t="shared" si="1295"/>
        <v>-0.11764705882352941</v>
      </c>
      <c r="J2606" s="45">
        <f t="shared" si="1295"/>
        <v>-5.128205128205128E-2</v>
      </c>
      <c r="K2606" s="45">
        <f t="shared" si="1295"/>
        <v>-2.7027027027027029E-2</v>
      </c>
      <c r="L2606" s="45">
        <f t="shared" si="1295"/>
        <v>2.7777777777777776E-2</v>
      </c>
      <c r="M2606" s="45">
        <f t="shared" si="1295"/>
        <v>3.4482758620689655E-2</v>
      </c>
      <c r="N2606" s="45">
        <f t="shared" si="1295"/>
        <v>9.6774193548387094E-2</v>
      </c>
      <c r="O2606" s="45">
        <f t="shared" si="1295"/>
        <v>-0.10714285714285714</v>
      </c>
      <c r="P2606" s="45">
        <f t="shared" si="1295"/>
        <v>-4.1666666666666664E-2</v>
      </c>
      <c r="Q2606" s="45">
        <f t="shared" si="1295"/>
        <v>5.5555555555555552E-2</v>
      </c>
      <c r="R2606" s="45">
        <f t="shared" si="1295"/>
        <v>-2.7027027027027029E-2</v>
      </c>
      <c r="S2606" s="45">
        <f t="shared" si="1295"/>
        <v>0.20588235294117646</v>
      </c>
      <c r="T2606" s="96">
        <f t="shared" si="1295"/>
        <v>-3.2258064516129031E-2</v>
      </c>
      <c r="U2606" s="44">
        <f t="shared" ref="U2606:U2621" si="1296">_xlfn.AGGREGATE(1,6,C2606:S2606)</f>
        <v>6.2617949787760311E-4</v>
      </c>
    </row>
    <row r="2607" spans="1:21" ht="18" thickBot="1" x14ac:dyDescent="0.25">
      <c r="A2607" s="78">
        <v>2</v>
      </c>
      <c r="B2607" s="93" t="s">
        <v>42</v>
      </c>
      <c r="C2607" s="45">
        <f t="shared" si="1295"/>
        <v>0.15384615384615385</v>
      </c>
      <c r="D2607" s="45">
        <f t="shared" si="1295"/>
        <v>3.8461538461538464E-2</v>
      </c>
      <c r="E2607" s="45">
        <f t="shared" si="1295"/>
        <v>0</v>
      </c>
      <c r="F2607" s="45">
        <f t="shared" si="1295"/>
        <v>-2.564102564102564E-2</v>
      </c>
      <c r="G2607" s="45">
        <f t="shared" si="1295"/>
        <v>0.1</v>
      </c>
      <c r="H2607" s="45">
        <f t="shared" si="1295"/>
        <v>0.14705882352941177</v>
      </c>
      <c r="I2607" s="45">
        <f t="shared" si="1295"/>
        <v>0</v>
      </c>
      <c r="J2607" s="45">
        <f t="shared" si="1295"/>
        <v>0.21052631578947367</v>
      </c>
      <c r="K2607" s="45">
        <f t="shared" si="1295"/>
        <v>0.12195121951219512</v>
      </c>
      <c r="L2607" s="45">
        <f t="shared" si="1295"/>
        <v>0.15789473684210525</v>
      </c>
      <c r="M2607" s="45">
        <f t="shared" si="1295"/>
        <v>0.31428571428571428</v>
      </c>
      <c r="N2607" s="45">
        <f t="shared" si="1295"/>
        <v>0.14285714285714285</v>
      </c>
      <c r="O2607" s="45">
        <f t="shared" si="1295"/>
        <v>-3.5714285714285712E-2</v>
      </c>
      <c r="P2607" s="45">
        <f t="shared" si="1295"/>
        <v>-3.2258064516129031E-2</v>
      </c>
      <c r="Q2607" s="45">
        <f t="shared" si="1295"/>
        <v>0.16</v>
      </c>
      <c r="R2607" s="45">
        <f t="shared" si="1295"/>
        <v>-5.8823529411764705E-2</v>
      </c>
      <c r="S2607" s="45">
        <f t="shared" si="1295"/>
        <v>0.10526315789473684</v>
      </c>
      <c r="T2607" s="96">
        <f t="shared" si="1295"/>
        <v>-7.407407407407407E-2</v>
      </c>
      <c r="U2607" s="44">
        <f t="shared" si="1296"/>
        <v>8.8218111631486296E-2</v>
      </c>
    </row>
    <row r="2608" spans="1:21" ht="18" thickBot="1" x14ac:dyDescent="0.25">
      <c r="A2608" s="78">
        <v>3</v>
      </c>
      <c r="B2608" s="93" t="s">
        <v>42</v>
      </c>
      <c r="C2608" s="45">
        <f t="shared" si="1295"/>
        <v>3.2258064516129031E-2</v>
      </c>
      <c r="D2608" s="45">
        <f t="shared" si="1295"/>
        <v>-4.5454545454545456E-2</v>
      </c>
      <c r="E2608" s="45">
        <f t="shared" si="1295"/>
        <v>0.04</v>
      </c>
      <c r="F2608" s="45">
        <f t="shared" si="1295"/>
        <v>0</v>
      </c>
      <c r="G2608" s="45">
        <f t="shared" si="1295"/>
        <v>7.4999999999999997E-2</v>
      </c>
      <c r="H2608" s="45">
        <f t="shared" si="1295"/>
        <v>3.7037037037037035E-2</v>
      </c>
      <c r="I2608" s="45">
        <f t="shared" si="1295"/>
        <v>-6.8965517241379309E-2</v>
      </c>
      <c r="J2608" s="45">
        <f t="shared" si="1295"/>
        <v>0.18421052631578946</v>
      </c>
      <c r="K2608" s="45">
        <f t="shared" si="1295"/>
        <v>0.16666666666666666</v>
      </c>
      <c r="L2608" s="45">
        <f t="shared" si="1295"/>
        <v>0.1388888888888889</v>
      </c>
      <c r="M2608" s="45">
        <f t="shared" si="1295"/>
        <v>0.15625</v>
      </c>
      <c r="N2608" s="45">
        <f t="shared" si="1295"/>
        <v>0.16666666666666666</v>
      </c>
      <c r="O2608" s="45">
        <f t="shared" si="1295"/>
        <v>4.1666666666666664E-2</v>
      </c>
      <c r="P2608" s="45">
        <f t="shared" si="1295"/>
        <v>3.4482758620689655E-2</v>
      </c>
      <c r="Q2608" s="45">
        <f t="shared" si="1295"/>
        <v>6.25E-2</v>
      </c>
      <c r="R2608" s="45">
        <f t="shared" si="1295"/>
        <v>0.14285714285714285</v>
      </c>
      <c r="S2608" s="45">
        <f t="shared" si="1295"/>
        <v>5.5555555555555552E-2</v>
      </c>
      <c r="T2608" s="96">
        <f t="shared" si="1295"/>
        <v>2.9411764705882353E-2</v>
      </c>
      <c r="U2608" s="44">
        <f t="shared" si="1296"/>
        <v>7.1742347711488685E-2</v>
      </c>
    </row>
    <row r="2609" spans="1:21" ht="18" thickBot="1" x14ac:dyDescent="0.25">
      <c r="A2609" s="78">
        <v>4</v>
      </c>
      <c r="B2609" s="93" t="s">
        <v>42</v>
      </c>
      <c r="C2609" s="45">
        <f t="shared" si="1295"/>
        <v>4.5454545454545456E-2</v>
      </c>
      <c r="D2609" s="45">
        <f t="shared" si="1295"/>
        <v>3.3333333333333333E-2</v>
      </c>
      <c r="E2609" s="45">
        <f t="shared" si="1295"/>
        <v>0</v>
      </c>
      <c r="F2609" s="45">
        <f t="shared" si="1295"/>
        <v>-4.1666666666666664E-2</v>
      </c>
      <c r="G2609" s="45">
        <f t="shared" si="1295"/>
        <v>0.27500000000000002</v>
      </c>
      <c r="H2609" s="45">
        <f t="shared" si="1295"/>
        <v>2.7027027027027029E-2</v>
      </c>
      <c r="I2609" s="45">
        <f t="shared" si="1295"/>
        <v>0.15384615384615385</v>
      </c>
      <c r="J2609" s="45">
        <f t="shared" si="1295"/>
        <v>9.6774193548387094E-2</v>
      </c>
      <c r="K2609" s="45">
        <f t="shared" si="1295"/>
        <v>9.6774193548387094E-2</v>
      </c>
      <c r="L2609" s="45">
        <f t="shared" si="1295"/>
        <v>0.12</v>
      </c>
      <c r="M2609" s="45">
        <f t="shared" si="1295"/>
        <v>0.12903225806451613</v>
      </c>
      <c r="N2609" s="45">
        <f t="shared" si="1295"/>
        <v>3.7037037037037035E-2</v>
      </c>
      <c r="O2609" s="45">
        <f t="shared" si="1295"/>
        <v>0</v>
      </c>
      <c r="P2609" s="45">
        <f t="shared" si="1295"/>
        <v>4.3478260869565216E-2</v>
      </c>
      <c r="Q2609" s="45">
        <f t="shared" si="1295"/>
        <v>0.10714285714285714</v>
      </c>
      <c r="R2609" s="45">
        <f t="shared" si="1295"/>
        <v>0.16666666666666666</v>
      </c>
      <c r="S2609" s="45">
        <f t="shared" si="1295"/>
        <v>0.1111111111111111</v>
      </c>
      <c r="T2609" s="96">
        <f t="shared" si="1295"/>
        <v>2.9411764705882353E-2</v>
      </c>
      <c r="U2609" s="44">
        <f t="shared" si="1296"/>
        <v>8.2412410057818852E-2</v>
      </c>
    </row>
    <row r="2610" spans="1:21" ht="18" thickBot="1" x14ac:dyDescent="0.25">
      <c r="A2610" s="78">
        <v>5</v>
      </c>
      <c r="B2610" s="93" t="s">
        <v>42</v>
      </c>
      <c r="C2610" s="45">
        <f t="shared" si="1295"/>
        <v>-4.3478260869565216E-2</v>
      </c>
      <c r="D2610" s="45">
        <f t="shared" si="1295"/>
        <v>9.5238095238095233E-2</v>
      </c>
      <c r="E2610" s="45">
        <f t="shared" si="1295"/>
        <v>0.10344827586206896</v>
      </c>
      <c r="F2610" s="45">
        <f t="shared" si="1295"/>
        <v>0.13043478260869565</v>
      </c>
      <c r="G2610" s="45">
        <f t="shared" si="1295"/>
        <v>0.08</v>
      </c>
      <c r="H2610" s="45">
        <f t="shared" si="1295"/>
        <v>6.8965517241379309E-2</v>
      </c>
      <c r="I2610" s="45">
        <f t="shared" si="1295"/>
        <v>5.5555555555555552E-2</v>
      </c>
      <c r="J2610" s="45">
        <f t="shared" si="1295"/>
        <v>9.0909090909090912E-2</v>
      </c>
      <c r="K2610" s="45">
        <f t="shared" si="1295"/>
        <v>-3.5714285714285712E-2</v>
      </c>
      <c r="L2610" s="45">
        <f t="shared" si="1295"/>
        <v>3.5714285714285712E-2</v>
      </c>
      <c r="M2610" s="45">
        <f t="shared" si="1295"/>
        <v>-4.5454545454545456E-2</v>
      </c>
      <c r="N2610" s="45">
        <f t="shared" si="1295"/>
        <v>0</v>
      </c>
      <c r="O2610" s="45">
        <f t="shared" si="1295"/>
        <v>0.15384615384615385</v>
      </c>
      <c r="P2610" s="45">
        <f t="shared" si="1295"/>
        <v>-0.35</v>
      </c>
      <c r="Q2610" s="45">
        <f t="shared" si="1295"/>
        <v>-0.86363636363636365</v>
      </c>
      <c r="R2610" s="45">
        <f t="shared" si="1295"/>
        <v>-0.64</v>
      </c>
      <c r="S2610" s="45">
        <f t="shared" si="1295"/>
        <v>0.04</v>
      </c>
      <c r="T2610" s="96">
        <f t="shared" si="1295"/>
        <v>-0.125</v>
      </c>
      <c r="U2610" s="44">
        <f t="shared" si="1296"/>
        <v>-6.6127746982319699E-2</v>
      </c>
    </row>
    <row r="2611" spans="1:21" ht="18" thickBot="1" x14ac:dyDescent="0.25">
      <c r="A2611" s="78">
        <v>6</v>
      </c>
      <c r="B2611" s="93" t="s">
        <v>42</v>
      </c>
      <c r="C2611" s="45">
        <f t="shared" si="1295"/>
        <v>0.05</v>
      </c>
      <c r="D2611" s="45">
        <f t="shared" si="1295"/>
        <v>4.1666666666666664E-2</v>
      </c>
      <c r="E2611" s="45">
        <f t="shared" si="1295"/>
        <v>-0.10526315789473684</v>
      </c>
      <c r="F2611" s="45">
        <f t="shared" si="1295"/>
        <v>-0.23076923076923078</v>
      </c>
      <c r="G2611" s="45">
        <f t="shared" si="1295"/>
        <v>-0.85</v>
      </c>
      <c r="H2611" s="45">
        <f t="shared" si="1295"/>
        <v>-1.0869565217391304</v>
      </c>
      <c r="I2611" s="45">
        <f t="shared" si="1295"/>
        <v>-0.25925925925925924</v>
      </c>
      <c r="J2611" s="45">
        <f t="shared" si="1295"/>
        <v>-0.61764705882352944</v>
      </c>
      <c r="K2611" s="45">
        <f t="shared" si="1295"/>
        <v>-1.1000000000000001</v>
      </c>
      <c r="L2611" s="45">
        <f t="shared" si="1295"/>
        <v>-0.86206896551724133</v>
      </c>
      <c r="M2611" s="45">
        <f t="shared" si="1295"/>
        <v>-0.77777777777777779</v>
      </c>
      <c r="N2611" s="45">
        <f t="shared" si="1295"/>
        <v>0</v>
      </c>
      <c r="O2611" s="45">
        <f t="shared" si="1295"/>
        <v>-0.1111111111111111</v>
      </c>
      <c r="P2611" s="45">
        <f t="shared" si="1295"/>
        <v>-0.90909090909090906</v>
      </c>
      <c r="Q2611" s="45">
        <f t="shared" si="1295"/>
        <v>-0.18518518518518517</v>
      </c>
      <c r="R2611" s="45">
        <f t="shared" si="1295"/>
        <v>0.12195121951219512</v>
      </c>
      <c r="S2611" s="45">
        <f t="shared" si="1295"/>
        <v>7.3170731707317069E-2</v>
      </c>
      <c r="T2611" s="96">
        <f t="shared" si="1295"/>
        <v>-4.1666666666666664E-2</v>
      </c>
      <c r="U2611" s="44">
        <f t="shared" si="1296"/>
        <v>-0.40049062113423123</v>
      </c>
    </row>
    <row r="2612" spans="1:21" ht="18" thickBot="1" x14ac:dyDescent="0.25">
      <c r="A2612" s="78">
        <v>7</v>
      </c>
      <c r="B2612" s="93" t="s">
        <v>42</v>
      </c>
      <c r="C2612" s="45">
        <f t="shared" si="1295"/>
        <v>7.1428571428571425E-2</v>
      </c>
      <c r="D2612" s="45">
        <f t="shared" si="1295"/>
        <v>5.2631578947368418E-2</v>
      </c>
      <c r="E2612" s="45">
        <f t="shared" si="1295"/>
        <v>0</v>
      </c>
      <c r="F2612" s="45">
        <f t="shared" si="1295"/>
        <v>4.7619047619047616E-2</v>
      </c>
      <c r="G2612" s="45">
        <f t="shared" si="1295"/>
        <v>0.125</v>
      </c>
      <c r="H2612" s="45">
        <f t="shared" si="1295"/>
        <v>5.4054054054054057E-2</v>
      </c>
      <c r="I2612" s="45">
        <f t="shared" si="1295"/>
        <v>0.14583333333333334</v>
      </c>
      <c r="J2612" s="45">
        <f t="shared" si="1295"/>
        <v>-0.41176470588235292</v>
      </c>
      <c r="K2612" s="45">
        <f t="shared" si="1295"/>
        <v>7.2727272727272724E-2</v>
      </c>
      <c r="L2612" s="45">
        <f t="shared" si="1295"/>
        <v>2.3809523809523808E-2</v>
      </c>
      <c r="M2612" s="45">
        <f t="shared" si="1295"/>
        <v>0.14814814814814814</v>
      </c>
      <c r="N2612" s="45">
        <f t="shared" si="1295"/>
        <v>-2.0833333333333332E-2</v>
      </c>
      <c r="O2612" s="45">
        <f t="shared" si="1295"/>
        <v>4.3478260869565216E-2</v>
      </c>
      <c r="P2612" s="45">
        <f t="shared" si="1295"/>
        <v>-3.3333333333333333E-2</v>
      </c>
      <c r="Q2612" s="45">
        <f t="shared" si="1295"/>
        <v>4.7619047619047616E-2</v>
      </c>
      <c r="R2612" s="45">
        <f t="shared" si="1295"/>
        <v>0</v>
      </c>
      <c r="S2612" s="45">
        <f t="shared" si="1295"/>
        <v>2.7777777777777776E-2</v>
      </c>
      <c r="T2612" s="96">
        <f t="shared" si="1295"/>
        <v>-2.6315789473684209E-2</v>
      </c>
      <c r="U2612" s="44">
        <f t="shared" si="1296"/>
        <v>2.3187955516746503E-2</v>
      </c>
    </row>
    <row r="2613" spans="1:21" ht="18" thickBot="1" x14ac:dyDescent="0.25">
      <c r="A2613" s="78">
        <v>8</v>
      </c>
      <c r="B2613" s="93" t="s">
        <v>42</v>
      </c>
      <c r="C2613" s="45">
        <f t="shared" si="1295"/>
        <v>0.11764705882352941</v>
      </c>
      <c r="D2613" s="45">
        <f t="shared" si="1295"/>
        <v>7.6923076923076927E-2</v>
      </c>
      <c r="E2613" s="45">
        <f t="shared" si="1295"/>
        <v>0.1111111111111111</v>
      </c>
      <c r="F2613" s="45">
        <f t="shared" si="1295"/>
        <v>0</v>
      </c>
      <c r="G2613" s="45">
        <f t="shared" si="1295"/>
        <v>0</v>
      </c>
      <c r="H2613" s="45">
        <f t="shared" si="1295"/>
        <v>-3.5714285714285712E-2</v>
      </c>
      <c r="I2613" s="45">
        <f t="shared" si="1295"/>
        <v>0.5714285714285714</v>
      </c>
      <c r="J2613" s="45">
        <f t="shared" si="1295"/>
        <v>0.6097560975609756</v>
      </c>
      <c r="K2613" s="45">
        <f t="shared" si="1295"/>
        <v>6.25E-2</v>
      </c>
      <c r="L2613" s="45">
        <f t="shared" si="1295"/>
        <v>7.8431372549019607E-2</v>
      </c>
      <c r="M2613" s="45">
        <f t="shared" si="1295"/>
        <v>0.17073170731707318</v>
      </c>
      <c r="N2613" s="45">
        <f t="shared" si="1295"/>
        <v>0.21739130434782608</v>
      </c>
      <c r="O2613" s="45">
        <f t="shared" si="1295"/>
        <v>0.18367346938775511</v>
      </c>
      <c r="P2613" s="45">
        <f t="shared" si="1295"/>
        <v>-9.0909090909090912E-2</v>
      </c>
      <c r="Q2613" s="45">
        <f t="shared" si="1295"/>
        <v>-6.4516129032258063E-2</v>
      </c>
      <c r="R2613" s="45">
        <f t="shared" si="1295"/>
        <v>-0.1</v>
      </c>
      <c r="S2613" s="45">
        <f t="shared" si="1295"/>
        <v>-6.25E-2</v>
      </c>
      <c r="T2613" s="96">
        <f t="shared" si="1295"/>
        <v>-8.5714285714285715E-2</v>
      </c>
      <c r="U2613" s="44">
        <f t="shared" si="1296"/>
        <v>0.10858554492901788</v>
      </c>
    </row>
    <row r="2614" spans="1:21" ht="18" thickBot="1" x14ac:dyDescent="0.25">
      <c r="A2614" s="78">
        <v>9</v>
      </c>
      <c r="B2614" s="93" t="s">
        <v>42</v>
      </c>
      <c r="C2614" s="45">
        <f t="shared" si="1295"/>
        <v>0.17647058823529413</v>
      </c>
      <c r="D2614" s="45">
        <f t="shared" si="1295"/>
        <v>0.2</v>
      </c>
      <c r="E2614" s="45">
        <f t="shared" si="1295"/>
        <v>8.3333333333333329E-2</v>
      </c>
      <c r="F2614" s="45">
        <f t="shared" si="1295"/>
        <v>0.125</v>
      </c>
      <c r="G2614" s="45">
        <f t="shared" si="1295"/>
        <v>4.3478260869565216E-2</v>
      </c>
      <c r="H2614" s="45">
        <f t="shared" si="1295"/>
        <v>0.25</v>
      </c>
      <c r="I2614" s="45">
        <f t="shared" si="1295"/>
        <v>6.8965517241379309E-2</v>
      </c>
      <c r="J2614" s="45">
        <f t="shared" si="1295"/>
        <v>0.13333333333333333</v>
      </c>
      <c r="K2614" s="45">
        <f t="shared" si="1295"/>
        <v>-0.875</v>
      </c>
      <c r="L2614" s="45">
        <f t="shared" si="1295"/>
        <v>4.4444444444444446E-2</v>
      </c>
      <c r="M2614" s="45">
        <f t="shared" si="1295"/>
        <v>0.1702127659574468</v>
      </c>
      <c r="N2614" s="45">
        <f t="shared" si="1295"/>
        <v>0.26470588235294118</v>
      </c>
      <c r="O2614" s="45">
        <f t="shared" si="1295"/>
        <v>-2.7777777777777776E-2</v>
      </c>
      <c r="P2614" s="45">
        <f t="shared" si="1295"/>
        <v>0.05</v>
      </c>
      <c r="Q2614" s="45">
        <f t="shared" si="1295"/>
        <v>0.125</v>
      </c>
      <c r="R2614" s="45">
        <f t="shared" si="1295"/>
        <v>6.0606060606060608E-2</v>
      </c>
      <c r="S2614" s="45">
        <f t="shared" si="1295"/>
        <v>0.15909090909090909</v>
      </c>
      <c r="T2614" s="96">
        <f t="shared" si="1295"/>
        <v>0.20588235294117646</v>
      </c>
      <c r="U2614" s="44">
        <f t="shared" si="1296"/>
        <v>6.1874312805113518E-2</v>
      </c>
    </row>
    <row r="2615" spans="1:21" ht="18" thickBot="1" x14ac:dyDescent="0.25">
      <c r="A2615" s="78">
        <v>10</v>
      </c>
      <c r="B2615" s="93" t="s">
        <v>42</v>
      </c>
      <c r="C2615" s="45">
        <f t="shared" si="1295"/>
        <v>-7.6923076923076927E-2</v>
      </c>
      <c r="D2615" s="45">
        <f t="shared" si="1295"/>
        <v>-7.1428571428571425E-2</v>
      </c>
      <c r="E2615" s="45">
        <f t="shared" si="1295"/>
        <v>-0.16666666666666666</v>
      </c>
      <c r="F2615" s="45">
        <f t="shared" si="1295"/>
        <v>0</v>
      </c>
      <c r="G2615" s="45" t="s">
        <v>46</v>
      </c>
      <c r="H2615" s="45">
        <f t="shared" si="1295"/>
        <v>0.36363636363636365</v>
      </c>
      <c r="I2615" s="45">
        <f t="shared" si="1295"/>
        <v>6.6666666666666666E-2</v>
      </c>
      <c r="J2615" s="45">
        <f t="shared" si="1295"/>
        <v>0.22222222222222221</v>
      </c>
      <c r="K2615" s="45">
        <f t="shared" si="1295"/>
        <v>-7.6923076923076927E-2</v>
      </c>
      <c r="L2615" s="45">
        <f t="shared" si="1295"/>
        <v>6.6666666666666666E-2</v>
      </c>
      <c r="M2615" s="45">
        <f t="shared" si="1295"/>
        <v>0.18604651162790697</v>
      </c>
      <c r="N2615" s="45">
        <f t="shared" si="1295"/>
        <v>0.25641025641025639</v>
      </c>
      <c r="O2615" s="45">
        <f t="shared" si="1295"/>
        <v>0.32</v>
      </c>
      <c r="P2615" s="45">
        <f t="shared" si="1295"/>
        <v>0.1891891891891892</v>
      </c>
      <c r="Q2615" s="45">
        <f t="shared" si="1295"/>
        <v>0.21052631578947367</v>
      </c>
      <c r="R2615" s="45">
        <f t="shared" si="1295"/>
        <v>0.42857142857142855</v>
      </c>
      <c r="S2615" s="45">
        <f t="shared" si="1295"/>
        <v>0.22580645161290322</v>
      </c>
      <c r="T2615" s="96">
        <f t="shared" si="1295"/>
        <v>0.24324324324324326</v>
      </c>
      <c r="U2615" s="44">
        <f t="shared" si="1296"/>
        <v>0.13398754252823034</v>
      </c>
    </row>
    <row r="2616" spans="1:21" ht="18" thickBot="1" x14ac:dyDescent="0.25">
      <c r="A2616" s="78">
        <v>11</v>
      </c>
      <c r="B2616" s="93" t="s">
        <v>42</v>
      </c>
      <c r="C2616" s="45">
        <f t="shared" si="1295"/>
        <v>0</v>
      </c>
      <c r="D2616" s="45">
        <f t="shared" si="1295"/>
        <v>0.21428571428571427</v>
      </c>
      <c r="E2616" s="45">
        <f t="shared" si="1295"/>
        <v>0.33333333333333331</v>
      </c>
      <c r="F2616" s="45">
        <f t="shared" si="1295"/>
        <v>0.14285714285714285</v>
      </c>
      <c r="G2616" s="45" t="s">
        <v>46</v>
      </c>
      <c r="H2616" s="45" t="s">
        <v>46</v>
      </c>
      <c r="I2616" s="45">
        <f t="shared" si="1295"/>
        <v>0</v>
      </c>
      <c r="J2616" s="45">
        <f t="shared" si="1295"/>
        <v>0.14285714285714285</v>
      </c>
      <c r="K2616" s="45">
        <f t="shared" si="1295"/>
        <v>0</v>
      </c>
      <c r="L2616" s="45">
        <f t="shared" si="1295"/>
        <v>0.2857142857142857</v>
      </c>
      <c r="M2616" s="45">
        <f t="shared" si="1295"/>
        <v>0.2857142857142857</v>
      </c>
      <c r="N2616" s="45">
        <f t="shared" si="1295"/>
        <v>0.17142857142857143</v>
      </c>
      <c r="O2616" s="45">
        <f t="shared" si="1295"/>
        <v>0.13793103448275862</v>
      </c>
      <c r="P2616" s="45">
        <f t="shared" si="1295"/>
        <v>0.11764705882352941</v>
      </c>
      <c r="Q2616" s="45">
        <f t="shared" si="1295"/>
        <v>6.6666666666666666E-2</v>
      </c>
      <c r="R2616" s="45">
        <f t="shared" si="1295"/>
        <v>0.2</v>
      </c>
      <c r="S2616" s="45">
        <f t="shared" si="1295"/>
        <v>0.25</v>
      </c>
      <c r="T2616" s="96">
        <f t="shared" si="1295"/>
        <v>-8.3333333333333329E-2</v>
      </c>
      <c r="U2616" s="44">
        <f t="shared" si="1296"/>
        <v>0.15656234907756206</v>
      </c>
    </row>
    <row r="2617" spans="1:21" ht="18" thickBot="1" x14ac:dyDescent="0.25">
      <c r="A2617" s="78">
        <v>12</v>
      </c>
      <c r="B2617" s="93" t="s">
        <v>42</v>
      </c>
      <c r="C2617" s="45">
        <f t="shared" si="1295"/>
        <v>0.16666666666666666</v>
      </c>
      <c r="D2617" s="45">
        <f t="shared" si="1295"/>
        <v>0.2</v>
      </c>
      <c r="E2617" s="45">
        <f t="shared" si="1295"/>
        <v>9.0909090909090912E-2</v>
      </c>
      <c r="F2617" s="45">
        <f t="shared" si="1295"/>
        <v>-0.2</v>
      </c>
      <c r="G2617" s="45">
        <f t="shared" si="1295"/>
        <v>-8.3333333333333329E-2</v>
      </c>
      <c r="H2617" s="45" t="s">
        <v>46</v>
      </c>
      <c r="I2617" s="45">
        <f t="shared" si="1295"/>
        <v>0</v>
      </c>
      <c r="J2617" s="45">
        <f t="shared" si="1295"/>
        <v>0.2857142857142857</v>
      </c>
      <c r="K2617" s="45">
        <f t="shared" si="1295"/>
        <v>-8.3333333333333329E-2</v>
      </c>
      <c r="L2617" s="45">
        <f t="shared" si="1295"/>
        <v>0.14285714285714285</v>
      </c>
      <c r="M2617" s="45">
        <f t="shared" si="1295"/>
        <v>-0.8</v>
      </c>
      <c r="N2617" s="45">
        <f t="shared" si="1295"/>
        <v>0.2</v>
      </c>
      <c r="O2617" s="45">
        <f t="shared" si="1295"/>
        <v>6.8965517241379309E-2</v>
      </c>
      <c r="P2617" s="45">
        <f t="shared" si="1295"/>
        <v>0.12</v>
      </c>
      <c r="Q2617" s="45">
        <f t="shared" si="1295"/>
        <v>0.2</v>
      </c>
      <c r="R2617" s="45">
        <f t="shared" si="1295"/>
        <v>0.14285714285714285</v>
      </c>
      <c r="S2617" s="45">
        <f t="shared" si="1295"/>
        <v>0.20833333333333334</v>
      </c>
      <c r="T2617" s="96">
        <f t="shared" si="1295"/>
        <v>0</v>
      </c>
      <c r="U2617" s="44">
        <f t="shared" si="1296"/>
        <v>4.1227282057023439E-2</v>
      </c>
    </row>
    <row r="2618" spans="1:21" ht="18" thickBot="1" x14ac:dyDescent="0.25">
      <c r="A2618" s="47" t="s">
        <v>47</v>
      </c>
      <c r="B2618" s="48" t="s">
        <v>57</v>
      </c>
      <c r="C2618" s="75" t="s">
        <v>46</v>
      </c>
      <c r="D2618" s="75" t="s">
        <v>46</v>
      </c>
      <c r="E2618" s="75" t="s">
        <v>46</v>
      </c>
      <c r="F2618" s="96">
        <f t="shared" ref="F2618:T2618" si="1297">(B2558-F2562)/B2558</f>
        <v>0.23076923076923078</v>
      </c>
      <c r="G2618" s="96">
        <f t="shared" si="1297"/>
        <v>0.11538461538461539</v>
      </c>
      <c r="H2618" s="96">
        <f t="shared" si="1297"/>
        <v>0.32500000000000001</v>
      </c>
      <c r="I2618" s="96">
        <f t="shared" si="1297"/>
        <v>0.12820512820512819</v>
      </c>
      <c r="J2618" s="96">
        <f t="shared" si="1297"/>
        <v>0.33333333333333331</v>
      </c>
      <c r="K2618" s="96">
        <f t="shared" si="1297"/>
        <v>0.14705882352941177</v>
      </c>
      <c r="L2618" s="96">
        <f t="shared" si="1297"/>
        <v>0.28947368421052633</v>
      </c>
      <c r="M2618" s="96">
        <f t="shared" si="1297"/>
        <v>0.39473684210526316</v>
      </c>
      <c r="N2618" s="96">
        <f t="shared" si="1297"/>
        <v>0.34146341463414637</v>
      </c>
      <c r="O2618" s="96">
        <f t="shared" si="1297"/>
        <v>0.42105263157894735</v>
      </c>
      <c r="P2618" s="96">
        <f t="shared" si="1297"/>
        <v>0.22857142857142856</v>
      </c>
      <c r="Q2618" s="96">
        <f t="shared" si="1297"/>
        <v>-0.4642857142857143</v>
      </c>
      <c r="R2618" s="96">
        <f t="shared" si="1297"/>
        <v>-0.4642857142857143</v>
      </c>
      <c r="S2618" s="96">
        <f t="shared" si="1297"/>
        <v>0.22580645161290322</v>
      </c>
      <c r="T2618" s="96">
        <f t="shared" si="1297"/>
        <v>0.28000000000000003</v>
      </c>
      <c r="U2618" s="44">
        <f t="shared" si="1296"/>
        <v>0.16087743966882179</v>
      </c>
    </row>
    <row r="2619" spans="1:21" ht="35" thickBot="1" x14ac:dyDescent="0.25">
      <c r="A2619" s="47" t="s">
        <v>48</v>
      </c>
      <c r="B2619" s="48"/>
      <c r="C2619" s="49"/>
      <c r="D2619" s="49"/>
      <c r="E2619" s="49"/>
      <c r="F2619" s="49"/>
      <c r="G2619" s="49"/>
      <c r="H2619" s="49"/>
      <c r="I2619" s="49"/>
      <c r="J2619" s="49">
        <f t="shared" ref="J2619:T2619" si="1298">AVERAGE(F2618:J2618)</f>
        <v>0.22653846153846152</v>
      </c>
      <c r="K2619" s="49">
        <f t="shared" si="1298"/>
        <v>0.2097963800904977</v>
      </c>
      <c r="L2619" s="49">
        <f t="shared" si="1298"/>
        <v>0.24461419385567992</v>
      </c>
      <c r="M2619" s="49">
        <f t="shared" si="1298"/>
        <v>0.25856156227673255</v>
      </c>
      <c r="N2619" s="49">
        <f t="shared" si="1298"/>
        <v>0.30121321956253622</v>
      </c>
      <c r="O2619" s="49">
        <f t="shared" si="1298"/>
        <v>0.31875707921165902</v>
      </c>
      <c r="P2619" s="49">
        <f t="shared" si="1298"/>
        <v>0.33505960022006237</v>
      </c>
      <c r="Q2619" s="49">
        <f t="shared" si="1298"/>
        <v>0.18430772052081423</v>
      </c>
      <c r="R2619" s="49">
        <f t="shared" si="1298"/>
        <v>1.2503209242618741E-2</v>
      </c>
      <c r="S2619" s="49">
        <f t="shared" si="1298"/>
        <v>-1.0628183361629901E-2</v>
      </c>
      <c r="T2619" s="96">
        <f t="shared" si="1298"/>
        <v>-3.8838709677419356E-2</v>
      </c>
      <c r="U2619" s="44">
        <f t="shared" si="1296"/>
        <v>0.20807232431574324</v>
      </c>
    </row>
    <row r="2620" spans="1:21" ht="18" thickBot="1" x14ac:dyDescent="0.25">
      <c r="A2620" s="47" t="s">
        <v>54</v>
      </c>
      <c r="B2620" s="48" t="s">
        <v>57</v>
      </c>
      <c r="C2620" s="75" t="s">
        <v>46</v>
      </c>
      <c r="D2620" s="75" t="s">
        <v>46</v>
      </c>
      <c r="E2620" s="75" t="s">
        <v>46</v>
      </c>
      <c r="F2620" s="75" t="s">
        <v>46</v>
      </c>
      <c r="G2620" s="107">
        <f t="shared" ref="G2620:T2620" si="1299">(B2564-G2569)/B2564</f>
        <v>0.23529411764705882</v>
      </c>
      <c r="H2620" s="107" t="s">
        <v>46</v>
      </c>
      <c r="I2620" s="107">
        <f t="shared" si="1299"/>
        <v>0.44444444444444442</v>
      </c>
      <c r="J2620" s="107">
        <f t="shared" si="1299"/>
        <v>0.56521739130434778</v>
      </c>
      <c r="K2620" s="107">
        <f t="shared" si="1299"/>
        <v>0.35</v>
      </c>
      <c r="L2620" s="107">
        <f t="shared" si="1299"/>
        <v>0.35714285714285715</v>
      </c>
      <c r="M2620" s="107">
        <f t="shared" si="1299"/>
        <v>0.48571428571428571</v>
      </c>
      <c r="N2620" s="107">
        <f t="shared" si="1299"/>
        <v>0.6097560975609756</v>
      </c>
      <c r="O2620" s="107">
        <f t="shared" si="1299"/>
        <v>0.4375</v>
      </c>
      <c r="P2620" s="107">
        <f t="shared" si="1299"/>
        <v>0.56862745098039214</v>
      </c>
      <c r="Q2620" s="107">
        <f t="shared" si="1299"/>
        <v>0.70731707317073167</v>
      </c>
      <c r="R2620" s="107">
        <f t="shared" si="1299"/>
        <v>0.47826086956521741</v>
      </c>
      <c r="S2620" s="107">
        <f t="shared" si="1299"/>
        <v>0.61224489795918369</v>
      </c>
      <c r="T2620" s="107">
        <f t="shared" si="1299"/>
        <v>0.59090909090909094</v>
      </c>
      <c r="U2620" s="44">
        <f t="shared" si="1296"/>
        <v>0.4876266237907913</v>
      </c>
    </row>
    <row r="2621" spans="1:21" ht="35" thickBot="1" x14ac:dyDescent="0.25">
      <c r="A2621" s="51" t="s">
        <v>50</v>
      </c>
      <c r="B2621" s="52"/>
      <c r="C2621" s="52"/>
      <c r="D2621" s="52"/>
      <c r="E2621" s="52"/>
      <c r="F2621" s="52"/>
      <c r="G2621" s="52"/>
      <c r="H2621" s="52"/>
      <c r="I2621" s="52"/>
      <c r="J2621" s="49"/>
      <c r="K2621" s="49">
        <f t="shared" ref="K2621:T2621" si="1300">AVERAGE(G2620:K2620)</f>
        <v>0.39873898834896282</v>
      </c>
      <c r="L2621" s="49">
        <f t="shared" si="1300"/>
        <v>0.4292011732229124</v>
      </c>
      <c r="M2621" s="49">
        <f t="shared" si="1300"/>
        <v>0.44050379572118709</v>
      </c>
      <c r="N2621" s="49">
        <f t="shared" si="1300"/>
        <v>0.4735661263444933</v>
      </c>
      <c r="O2621" s="49">
        <f t="shared" si="1300"/>
        <v>0.44802264808362369</v>
      </c>
      <c r="P2621" s="49">
        <f t="shared" si="1300"/>
        <v>0.4917481382797021</v>
      </c>
      <c r="Q2621" s="49">
        <f t="shared" si="1300"/>
        <v>0.56178298148527706</v>
      </c>
      <c r="R2621" s="49">
        <f t="shared" si="1300"/>
        <v>0.56029229825546334</v>
      </c>
      <c r="S2621" s="49">
        <f t="shared" si="1300"/>
        <v>0.56079005833510498</v>
      </c>
      <c r="T2621" s="96">
        <f t="shared" si="1300"/>
        <v>0.59147187651692312</v>
      </c>
      <c r="U2621" s="44">
        <f t="shared" si="1296"/>
        <v>0.48496068978630302</v>
      </c>
    </row>
    <row r="2623" spans="1:21" ht="16" x14ac:dyDescent="0.2">
      <c r="A2623" s="140" t="s">
        <v>199</v>
      </c>
      <c r="B2623" s="141"/>
      <c r="C2623" s="141"/>
      <c r="D2623" s="141"/>
      <c r="E2623" s="141"/>
      <c r="F2623" s="141"/>
      <c r="G2623" s="141"/>
      <c r="H2623" s="141"/>
      <c r="I2623" s="141"/>
      <c r="J2623" s="141"/>
      <c r="K2623" s="141"/>
      <c r="L2623" s="141"/>
      <c r="M2623" s="142"/>
    </row>
    <row r="2624" spans="1:21" ht="17" thickBot="1" x14ac:dyDescent="0.25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</row>
    <row r="2625" spans="1:20" ht="18" thickBot="1" x14ac:dyDescent="0.25">
      <c r="A2625" s="54"/>
      <c r="B2625" s="54" t="s">
        <v>0</v>
      </c>
      <c r="C2625" s="54" t="s">
        <v>1</v>
      </c>
      <c r="D2625" s="54" t="s">
        <v>2</v>
      </c>
      <c r="E2625" s="54" t="s">
        <v>3</v>
      </c>
      <c r="F2625" s="54" t="s">
        <v>4</v>
      </c>
      <c r="G2625" s="54" t="s">
        <v>5</v>
      </c>
      <c r="H2625" s="54" t="s">
        <v>6</v>
      </c>
      <c r="I2625" s="54" t="s">
        <v>7</v>
      </c>
      <c r="J2625" s="54" t="s">
        <v>8</v>
      </c>
      <c r="K2625" s="54" t="s">
        <v>9</v>
      </c>
      <c r="L2625" s="54" t="s">
        <v>10</v>
      </c>
      <c r="M2625" s="54" t="s">
        <v>66</v>
      </c>
      <c r="N2625" s="54" t="s">
        <v>75</v>
      </c>
      <c r="O2625" s="54" t="s">
        <v>76</v>
      </c>
      <c r="P2625" s="54" t="s">
        <v>77</v>
      </c>
      <c r="Q2625" s="54" t="s">
        <v>78</v>
      </c>
      <c r="R2625" s="54" t="s">
        <v>79</v>
      </c>
      <c r="S2625" s="54" t="s">
        <v>81</v>
      </c>
      <c r="T2625" s="54" t="s">
        <v>87</v>
      </c>
    </row>
    <row r="2626" spans="1:20" ht="18" thickBot="1" x14ac:dyDescent="0.25">
      <c r="A2626" s="38" t="s">
        <v>11</v>
      </c>
      <c r="B2626" s="123">
        <v>64</v>
      </c>
      <c r="C2626" s="156">
        <v>40</v>
      </c>
      <c r="D2626" s="156">
        <v>98</v>
      </c>
      <c r="E2626" s="156">
        <v>114</v>
      </c>
      <c r="F2626" s="156">
        <v>89</v>
      </c>
      <c r="G2626" s="156">
        <v>91</v>
      </c>
      <c r="H2626" s="156">
        <v>117</v>
      </c>
      <c r="I2626" s="156">
        <v>82</v>
      </c>
      <c r="J2626" s="156">
        <v>104</v>
      </c>
      <c r="K2626" s="156">
        <v>101</v>
      </c>
      <c r="L2626" s="156">
        <v>106</v>
      </c>
      <c r="M2626" s="156">
        <v>91</v>
      </c>
      <c r="N2626" s="156">
        <v>98</v>
      </c>
      <c r="O2626" s="156">
        <v>105</v>
      </c>
      <c r="P2626" s="156">
        <v>95</v>
      </c>
      <c r="Q2626" s="156">
        <v>98</v>
      </c>
      <c r="R2626" s="156">
        <v>100</v>
      </c>
      <c r="S2626" s="156">
        <v>98</v>
      </c>
      <c r="T2626" s="185">
        <v>99</v>
      </c>
    </row>
    <row r="2627" spans="1:20" ht="17" thickBot="1" x14ac:dyDescent="0.25">
      <c r="A2627" s="38">
        <v>1</v>
      </c>
      <c r="B2627" s="123">
        <v>76</v>
      </c>
      <c r="C2627" s="123">
        <v>59</v>
      </c>
      <c r="D2627" s="123">
        <v>99</v>
      </c>
      <c r="E2627" s="123">
        <v>95</v>
      </c>
      <c r="F2627" s="156">
        <v>106</v>
      </c>
      <c r="G2627" s="156">
        <v>89</v>
      </c>
      <c r="H2627" s="156">
        <v>94</v>
      </c>
      <c r="I2627" s="156">
        <v>116</v>
      </c>
      <c r="J2627" s="156">
        <v>87</v>
      </c>
      <c r="K2627" s="156">
        <v>101</v>
      </c>
      <c r="L2627" s="156">
        <v>106</v>
      </c>
      <c r="M2627" s="156">
        <v>104</v>
      </c>
      <c r="N2627" s="187">
        <v>87</v>
      </c>
      <c r="O2627" s="187">
        <v>103</v>
      </c>
      <c r="P2627" s="187">
        <v>104</v>
      </c>
      <c r="Q2627" s="187">
        <v>98</v>
      </c>
      <c r="R2627" s="187">
        <v>105</v>
      </c>
      <c r="S2627" s="187">
        <v>96</v>
      </c>
      <c r="T2627" s="195">
        <v>98</v>
      </c>
    </row>
    <row r="2628" spans="1:20" ht="17" thickBot="1" x14ac:dyDescent="0.25">
      <c r="A2628" s="38">
        <v>2</v>
      </c>
      <c r="B2628" s="123">
        <v>55</v>
      </c>
      <c r="C2628" s="123">
        <v>79</v>
      </c>
      <c r="D2628" s="123">
        <v>69</v>
      </c>
      <c r="E2628" s="123">
        <v>94</v>
      </c>
      <c r="F2628" s="156">
        <v>96</v>
      </c>
      <c r="G2628" s="156">
        <v>108</v>
      </c>
      <c r="H2628" s="156">
        <v>85</v>
      </c>
      <c r="I2628" s="156">
        <v>87</v>
      </c>
      <c r="J2628" s="156">
        <v>112</v>
      </c>
      <c r="K2628" s="156">
        <v>80</v>
      </c>
      <c r="L2628" s="156">
        <v>95</v>
      </c>
      <c r="M2628" s="156">
        <v>96</v>
      </c>
      <c r="N2628" s="187">
        <v>100</v>
      </c>
      <c r="O2628" s="187">
        <v>89</v>
      </c>
      <c r="P2628" s="187">
        <v>99</v>
      </c>
      <c r="Q2628" s="187">
        <v>103</v>
      </c>
      <c r="R2628" s="187">
        <v>93</v>
      </c>
      <c r="S2628" s="187">
        <v>95</v>
      </c>
      <c r="T2628" s="195">
        <v>94</v>
      </c>
    </row>
    <row r="2629" spans="1:20" ht="17" thickBot="1" x14ac:dyDescent="0.25">
      <c r="A2629" s="38">
        <v>3</v>
      </c>
      <c r="B2629" s="123">
        <v>51</v>
      </c>
      <c r="C2629" s="123">
        <v>53</v>
      </c>
      <c r="D2629" s="123">
        <v>78</v>
      </c>
      <c r="E2629" s="123">
        <v>60</v>
      </c>
      <c r="F2629" s="156">
        <v>85</v>
      </c>
      <c r="G2629" s="156">
        <v>97</v>
      </c>
      <c r="H2629" s="156">
        <v>106</v>
      </c>
      <c r="I2629" s="156">
        <v>75</v>
      </c>
      <c r="J2629" s="156">
        <v>84</v>
      </c>
      <c r="K2629" s="156">
        <v>111</v>
      </c>
      <c r="L2629" s="156">
        <v>78</v>
      </c>
      <c r="M2629" s="156">
        <v>86</v>
      </c>
      <c r="N2629" s="187">
        <v>90</v>
      </c>
      <c r="O2629" s="187">
        <v>102</v>
      </c>
      <c r="P2629" s="187">
        <v>86</v>
      </c>
      <c r="Q2629" s="187">
        <v>94</v>
      </c>
      <c r="R2629" s="187">
        <v>101</v>
      </c>
      <c r="S2629" s="187">
        <v>83</v>
      </c>
      <c r="T2629" s="195">
        <v>94</v>
      </c>
    </row>
    <row r="2630" spans="1:20" ht="17" thickBot="1" x14ac:dyDescent="0.25">
      <c r="A2630" s="38">
        <v>4</v>
      </c>
      <c r="B2630" s="123">
        <v>57</v>
      </c>
      <c r="C2630" s="123">
        <v>49</v>
      </c>
      <c r="D2630" s="123">
        <v>57</v>
      </c>
      <c r="E2630" s="123">
        <v>79</v>
      </c>
      <c r="F2630" s="156">
        <v>60</v>
      </c>
      <c r="G2630" s="156">
        <v>85</v>
      </c>
      <c r="H2630" s="156">
        <v>94</v>
      </c>
      <c r="I2630" s="156">
        <v>105</v>
      </c>
      <c r="J2630" s="156">
        <v>69</v>
      </c>
      <c r="K2630" s="156">
        <v>73</v>
      </c>
      <c r="L2630" s="156">
        <v>107</v>
      </c>
      <c r="M2630" s="156">
        <v>74</v>
      </c>
      <c r="N2630" s="187">
        <v>83</v>
      </c>
      <c r="O2630" s="187">
        <v>93</v>
      </c>
      <c r="P2630" s="187">
        <v>99</v>
      </c>
      <c r="Q2630" s="187">
        <v>84</v>
      </c>
      <c r="R2630" s="187">
        <v>94</v>
      </c>
      <c r="S2630" s="187">
        <v>89</v>
      </c>
      <c r="T2630" s="195">
        <v>78</v>
      </c>
    </row>
    <row r="2631" spans="1:20" ht="17" thickBot="1" x14ac:dyDescent="0.25">
      <c r="A2631" s="38">
        <v>5</v>
      </c>
      <c r="B2631" s="123">
        <v>48</v>
      </c>
      <c r="C2631" s="123">
        <v>52</v>
      </c>
      <c r="D2631" s="123">
        <v>50</v>
      </c>
      <c r="E2631" s="123">
        <v>62</v>
      </c>
      <c r="F2631" s="156">
        <v>75</v>
      </c>
      <c r="G2631" s="156">
        <v>60</v>
      </c>
      <c r="H2631" s="156">
        <v>84</v>
      </c>
      <c r="I2631" s="156">
        <v>89</v>
      </c>
      <c r="J2631" s="156">
        <v>94</v>
      </c>
      <c r="K2631" s="156">
        <v>64</v>
      </c>
      <c r="L2631" s="156">
        <v>69</v>
      </c>
      <c r="M2631" s="156">
        <v>101</v>
      </c>
      <c r="N2631" s="187">
        <v>74</v>
      </c>
      <c r="O2631" s="187">
        <v>83</v>
      </c>
      <c r="P2631" s="187">
        <v>94</v>
      </c>
      <c r="Q2631" s="187">
        <v>95</v>
      </c>
      <c r="R2631" s="187">
        <v>86</v>
      </c>
      <c r="S2631" s="187">
        <v>85</v>
      </c>
      <c r="T2631" s="195">
        <v>86</v>
      </c>
    </row>
    <row r="2632" spans="1:20" ht="17" thickBot="1" x14ac:dyDescent="0.25">
      <c r="A2632" s="38">
        <v>6</v>
      </c>
      <c r="B2632" s="123">
        <v>38</v>
      </c>
      <c r="C2632" s="123">
        <v>44</v>
      </c>
      <c r="D2632" s="123">
        <v>50</v>
      </c>
      <c r="E2632" s="123">
        <v>49</v>
      </c>
      <c r="F2632" s="156">
        <v>62</v>
      </c>
      <c r="G2632" s="156">
        <v>91</v>
      </c>
      <c r="H2632" s="156">
        <v>87</v>
      </c>
      <c r="I2632" s="156">
        <v>103</v>
      </c>
      <c r="J2632" s="156">
        <v>117</v>
      </c>
      <c r="K2632" s="156">
        <v>122</v>
      </c>
      <c r="L2632" s="156">
        <v>86</v>
      </c>
      <c r="M2632" s="156">
        <v>85</v>
      </c>
      <c r="N2632" s="187">
        <v>120</v>
      </c>
      <c r="O2632" s="187">
        <v>113</v>
      </c>
      <c r="P2632" s="187">
        <v>101</v>
      </c>
      <c r="Q2632" s="187">
        <v>131</v>
      </c>
      <c r="R2632" s="187">
        <v>114</v>
      </c>
      <c r="S2632" s="187">
        <v>97</v>
      </c>
      <c r="T2632" s="195">
        <v>114</v>
      </c>
    </row>
    <row r="2633" spans="1:20" ht="17" thickBot="1" x14ac:dyDescent="0.25">
      <c r="A2633" s="38">
        <v>7</v>
      </c>
      <c r="B2633" s="123">
        <v>56</v>
      </c>
      <c r="C2633" s="123">
        <v>41</v>
      </c>
      <c r="D2633" s="123">
        <v>44</v>
      </c>
      <c r="E2633" s="123">
        <v>50</v>
      </c>
      <c r="F2633" s="156">
        <v>50</v>
      </c>
      <c r="G2633" s="156">
        <v>56</v>
      </c>
      <c r="H2633" s="156">
        <v>91</v>
      </c>
      <c r="I2633" s="156">
        <v>89</v>
      </c>
      <c r="J2633" s="156">
        <v>95</v>
      </c>
      <c r="K2633" s="156">
        <v>108</v>
      </c>
      <c r="L2633" s="156">
        <v>116</v>
      </c>
      <c r="M2633" s="156">
        <v>84</v>
      </c>
      <c r="N2633" s="187">
        <v>81</v>
      </c>
      <c r="O2633" s="187">
        <v>121</v>
      </c>
      <c r="P2633" s="187">
        <v>106</v>
      </c>
      <c r="Q2633" s="187">
        <v>97</v>
      </c>
      <c r="R2633" s="187">
        <v>131</v>
      </c>
      <c r="S2633" s="187">
        <v>107</v>
      </c>
      <c r="T2633" s="195">
        <v>102</v>
      </c>
    </row>
    <row r="2634" spans="1:20" ht="17" thickBot="1" x14ac:dyDescent="0.25">
      <c r="A2634" s="38">
        <v>8</v>
      </c>
      <c r="B2634" s="123">
        <v>42</v>
      </c>
      <c r="C2634" s="123">
        <v>57</v>
      </c>
      <c r="D2634" s="123">
        <v>43</v>
      </c>
      <c r="E2634" s="123">
        <v>44</v>
      </c>
      <c r="F2634" s="156">
        <v>51</v>
      </c>
      <c r="G2634" s="156">
        <v>51</v>
      </c>
      <c r="H2634" s="156">
        <v>64</v>
      </c>
      <c r="I2634" s="156">
        <v>91</v>
      </c>
      <c r="J2634" s="156">
        <v>89</v>
      </c>
      <c r="K2634" s="156">
        <v>93</v>
      </c>
      <c r="L2634" s="156">
        <v>101</v>
      </c>
      <c r="M2634" s="156">
        <v>119</v>
      </c>
      <c r="N2634" s="187">
        <v>83</v>
      </c>
      <c r="O2634" s="187">
        <v>80</v>
      </c>
      <c r="P2634" s="187">
        <v>119</v>
      </c>
      <c r="Q2634" s="187">
        <v>106</v>
      </c>
      <c r="R2634" s="187">
        <v>101</v>
      </c>
      <c r="S2634" s="187">
        <v>125</v>
      </c>
      <c r="T2634" s="195">
        <v>106</v>
      </c>
    </row>
    <row r="2635" spans="1:20" ht="17" thickBot="1" x14ac:dyDescent="0.25">
      <c r="A2635" s="38">
        <v>9</v>
      </c>
      <c r="B2635" s="123">
        <v>33</v>
      </c>
      <c r="C2635" s="123">
        <v>34</v>
      </c>
      <c r="D2635" s="123">
        <v>49</v>
      </c>
      <c r="E2635" s="123">
        <v>39</v>
      </c>
      <c r="F2635" s="156">
        <v>38</v>
      </c>
      <c r="G2635" s="156">
        <v>48</v>
      </c>
      <c r="H2635" s="156">
        <v>50</v>
      </c>
      <c r="I2635" s="156">
        <v>65</v>
      </c>
      <c r="J2635" s="156">
        <v>82</v>
      </c>
      <c r="K2635" s="156">
        <v>81</v>
      </c>
      <c r="L2635" s="156">
        <v>87</v>
      </c>
      <c r="M2635" s="156">
        <v>90</v>
      </c>
      <c r="N2635" s="187">
        <v>106</v>
      </c>
      <c r="O2635" s="187">
        <v>79</v>
      </c>
      <c r="P2635" s="187">
        <v>67</v>
      </c>
      <c r="Q2635" s="187">
        <v>107</v>
      </c>
      <c r="R2635" s="187">
        <v>92</v>
      </c>
      <c r="S2635" s="187">
        <v>85</v>
      </c>
      <c r="T2635" s="195">
        <v>126</v>
      </c>
    </row>
    <row r="2636" spans="1:20" ht="17" thickBot="1" x14ac:dyDescent="0.25">
      <c r="A2636" s="38">
        <v>10</v>
      </c>
      <c r="B2636" s="123">
        <v>41</v>
      </c>
      <c r="C2636" s="123">
        <v>34</v>
      </c>
      <c r="D2636" s="123">
        <v>26</v>
      </c>
      <c r="E2636" s="123">
        <v>42</v>
      </c>
      <c r="F2636" s="156">
        <v>33</v>
      </c>
      <c r="G2636" s="156">
        <v>31</v>
      </c>
      <c r="H2636" s="156">
        <v>40</v>
      </c>
      <c r="I2636" s="156">
        <v>48</v>
      </c>
      <c r="J2636" s="156">
        <v>59</v>
      </c>
      <c r="K2636" s="156">
        <v>80</v>
      </c>
      <c r="L2636" s="156">
        <v>79</v>
      </c>
      <c r="M2636" s="156">
        <v>85</v>
      </c>
      <c r="N2636" s="187">
        <v>80</v>
      </c>
      <c r="O2636" s="187">
        <v>98</v>
      </c>
      <c r="P2636" s="187">
        <v>80</v>
      </c>
      <c r="Q2636" s="187">
        <v>60</v>
      </c>
      <c r="R2636" s="187">
        <v>95</v>
      </c>
      <c r="S2636" s="187">
        <v>82</v>
      </c>
      <c r="T2636" s="195">
        <v>79</v>
      </c>
    </row>
    <row r="2637" spans="1:20" ht="17" thickBot="1" x14ac:dyDescent="0.25">
      <c r="A2637" s="38">
        <v>11</v>
      </c>
      <c r="B2637" s="123">
        <v>27</v>
      </c>
      <c r="C2637" s="123">
        <v>34</v>
      </c>
      <c r="D2637" s="123">
        <v>21</v>
      </c>
      <c r="E2637" s="123">
        <v>20</v>
      </c>
      <c r="F2637" s="156">
        <v>32</v>
      </c>
      <c r="G2637" s="156">
        <v>29</v>
      </c>
      <c r="H2637" s="156">
        <v>34</v>
      </c>
      <c r="I2637" s="156">
        <v>40</v>
      </c>
      <c r="J2637" s="156">
        <v>45</v>
      </c>
      <c r="K2637" s="156">
        <v>58</v>
      </c>
      <c r="L2637" s="156">
        <v>71</v>
      </c>
      <c r="M2637" s="156">
        <v>72</v>
      </c>
      <c r="N2637" s="187">
        <v>77</v>
      </c>
      <c r="O2637" s="187">
        <v>71</v>
      </c>
      <c r="P2637" s="187">
        <v>95</v>
      </c>
      <c r="Q2637" s="187">
        <v>77</v>
      </c>
      <c r="R2637" s="187">
        <v>60</v>
      </c>
      <c r="S2637" s="187">
        <v>86</v>
      </c>
      <c r="T2637" s="195">
        <v>85</v>
      </c>
    </row>
    <row r="2638" spans="1:20" ht="17" thickBot="1" x14ac:dyDescent="0.25">
      <c r="A2638" s="38">
        <v>12</v>
      </c>
      <c r="B2638" s="123">
        <v>23</v>
      </c>
      <c r="C2638" s="123">
        <v>25</v>
      </c>
      <c r="D2638" s="123">
        <v>31</v>
      </c>
      <c r="E2638" s="123">
        <v>16</v>
      </c>
      <c r="F2638" s="156">
        <v>20</v>
      </c>
      <c r="G2638" s="156">
        <v>30</v>
      </c>
      <c r="H2638" s="156">
        <v>27</v>
      </c>
      <c r="I2638" s="156">
        <v>25</v>
      </c>
      <c r="J2638" s="156">
        <v>39</v>
      </c>
      <c r="K2638" s="156">
        <v>45</v>
      </c>
      <c r="L2638" s="156">
        <v>56</v>
      </c>
      <c r="M2638" s="156">
        <v>67</v>
      </c>
      <c r="N2638" s="187">
        <v>71</v>
      </c>
      <c r="O2638" s="187">
        <v>74</v>
      </c>
      <c r="P2638" s="187">
        <v>73</v>
      </c>
      <c r="Q2638" s="187">
        <v>83</v>
      </c>
      <c r="R2638" s="187">
        <v>70</v>
      </c>
      <c r="S2638" s="187">
        <v>52</v>
      </c>
      <c r="T2638" s="195">
        <v>83</v>
      </c>
    </row>
    <row r="2639" spans="1:20" ht="18" thickBot="1" x14ac:dyDescent="0.25">
      <c r="A2639" s="38" t="s">
        <v>13</v>
      </c>
      <c r="B2639" s="123"/>
      <c r="C2639" s="123"/>
      <c r="D2639" s="123"/>
      <c r="E2639" s="123"/>
      <c r="F2639" s="156"/>
      <c r="G2639" s="156"/>
      <c r="H2639" s="156"/>
      <c r="I2639" s="156"/>
      <c r="J2639" s="156"/>
      <c r="K2639" s="156"/>
      <c r="L2639" s="156"/>
      <c r="M2639" s="156"/>
      <c r="N2639" s="156"/>
      <c r="O2639" s="156"/>
      <c r="P2639" s="156"/>
      <c r="Q2639" s="156"/>
      <c r="R2639" s="156"/>
      <c r="S2639" s="156"/>
      <c r="T2639" s="185"/>
    </row>
    <row r="2640" spans="1:20" ht="18" thickBot="1" x14ac:dyDescent="0.25">
      <c r="A2640" s="60" t="s">
        <v>14</v>
      </c>
      <c r="B2640" s="159">
        <f>SUM(B2626:B2638)</f>
        <v>611</v>
      </c>
      <c r="C2640" s="159">
        <f>SUM(C2626:C2638)</f>
        <v>601</v>
      </c>
      <c r="D2640" s="159">
        <f>SUM(D2626:D2638)</f>
        <v>715</v>
      </c>
      <c r="E2640" s="159">
        <f>SUM(E2626:E2638)</f>
        <v>764</v>
      </c>
      <c r="F2640" s="159">
        <f t="shared" ref="F2640:K2640" si="1301">SUM(F2626:F2638)</f>
        <v>797</v>
      </c>
      <c r="G2640" s="159">
        <f t="shared" si="1301"/>
        <v>866</v>
      </c>
      <c r="H2640" s="159">
        <f t="shared" si="1301"/>
        <v>973</v>
      </c>
      <c r="I2640" s="159">
        <f t="shared" si="1301"/>
        <v>1015</v>
      </c>
      <c r="J2640" s="159">
        <f t="shared" si="1301"/>
        <v>1076</v>
      </c>
      <c r="K2640" s="159">
        <f t="shared" si="1301"/>
        <v>1117</v>
      </c>
      <c r="L2640" s="159">
        <f t="shared" ref="L2640:Q2640" si="1302">SUM(L2626:L2638)</f>
        <v>1157</v>
      </c>
      <c r="M2640" s="159">
        <f t="shared" si="1302"/>
        <v>1154</v>
      </c>
      <c r="N2640" s="159">
        <f t="shared" si="1302"/>
        <v>1150</v>
      </c>
      <c r="O2640" s="159">
        <f t="shared" si="1302"/>
        <v>1211</v>
      </c>
      <c r="P2640" s="159">
        <f t="shared" si="1302"/>
        <v>1218</v>
      </c>
      <c r="Q2640" s="159">
        <f t="shared" si="1302"/>
        <v>1233</v>
      </c>
      <c r="R2640" s="159">
        <f t="shared" ref="R2640:S2640" si="1303">SUM(R2626:R2638)</f>
        <v>1242</v>
      </c>
      <c r="S2640" s="159">
        <f t="shared" si="1303"/>
        <v>1180</v>
      </c>
      <c r="T2640" s="162">
        <f t="shared" ref="T2640" si="1304">SUM(T2626:T2638)</f>
        <v>1244</v>
      </c>
    </row>
    <row r="2641" spans="1:21" ht="35" thickBot="1" x14ac:dyDescent="0.25">
      <c r="A2641" s="60" t="s">
        <v>51</v>
      </c>
      <c r="B2641" s="149"/>
      <c r="C2641" s="160">
        <f>((C2640-B2640)/B2640)</f>
        <v>-1.6366612111292964E-2</v>
      </c>
      <c r="D2641" s="160">
        <f>((D2640-C2640)/C2640)</f>
        <v>0.18968386023294509</v>
      </c>
      <c r="E2641" s="160">
        <f>((E2640-D2640)/D2640)</f>
        <v>6.8531468531468534E-2</v>
      </c>
      <c r="F2641" s="160">
        <f>((F2640-E2640)/E2640)</f>
        <v>4.3193717277486908E-2</v>
      </c>
      <c r="G2641" s="160">
        <f t="shared" ref="G2641:T2641" si="1305">((G2640-F2640)/F2640)</f>
        <v>8.6574654956085323E-2</v>
      </c>
      <c r="H2641" s="160">
        <f t="shared" si="1305"/>
        <v>0.12355658198614319</v>
      </c>
      <c r="I2641" s="160">
        <f t="shared" si="1305"/>
        <v>4.3165467625899283E-2</v>
      </c>
      <c r="J2641" s="160">
        <f t="shared" si="1305"/>
        <v>6.0098522167487685E-2</v>
      </c>
      <c r="K2641" s="160">
        <f t="shared" si="1305"/>
        <v>3.8104089219330853E-2</v>
      </c>
      <c r="L2641" s="160">
        <f t="shared" si="1305"/>
        <v>3.5810205908683973E-2</v>
      </c>
      <c r="M2641" s="160">
        <f t="shared" si="1305"/>
        <v>-2.5929127052722557E-3</v>
      </c>
      <c r="N2641" s="160">
        <f t="shared" si="1305"/>
        <v>-3.4662045060658577E-3</v>
      </c>
      <c r="O2641" s="160">
        <f t="shared" si="1305"/>
        <v>5.3043478260869567E-2</v>
      </c>
      <c r="P2641" s="160">
        <f t="shared" si="1305"/>
        <v>5.7803468208092483E-3</v>
      </c>
      <c r="Q2641" s="160">
        <f t="shared" si="1305"/>
        <v>1.2315270935960592E-2</v>
      </c>
      <c r="R2641" s="160">
        <f t="shared" si="1305"/>
        <v>7.2992700729927005E-3</v>
      </c>
      <c r="S2641" s="160">
        <f t="shared" si="1305"/>
        <v>-4.9919484702093397E-2</v>
      </c>
      <c r="T2641" s="160">
        <f t="shared" si="1305"/>
        <v>5.4237288135593219E-2</v>
      </c>
    </row>
    <row r="2642" spans="1:21" ht="52" thickBot="1" x14ac:dyDescent="0.25">
      <c r="A2642" s="60" t="s">
        <v>16</v>
      </c>
      <c r="B2642" s="160"/>
      <c r="C2642" s="160"/>
      <c r="D2642" s="160"/>
      <c r="E2642" s="160"/>
      <c r="F2642" s="160"/>
      <c r="G2642" s="160">
        <f t="shared" ref="G2642:T2642" si="1306">(G2640-B2640)/B2640</f>
        <v>0.41734860883797054</v>
      </c>
      <c r="H2642" s="160">
        <f t="shared" si="1306"/>
        <v>0.61896838602329451</v>
      </c>
      <c r="I2642" s="160">
        <f t="shared" si="1306"/>
        <v>0.41958041958041958</v>
      </c>
      <c r="J2642" s="160">
        <f t="shared" si="1306"/>
        <v>0.40837696335078533</v>
      </c>
      <c r="K2642" s="160">
        <f t="shared" si="1306"/>
        <v>0.40150564617314932</v>
      </c>
      <c r="L2642" s="160">
        <f t="shared" si="1306"/>
        <v>0.33602771362586603</v>
      </c>
      <c r="M2642" s="160">
        <f t="shared" si="1306"/>
        <v>0.18602261048304214</v>
      </c>
      <c r="N2642" s="160">
        <f t="shared" si="1306"/>
        <v>0.13300492610837439</v>
      </c>
      <c r="O2642" s="160">
        <f t="shared" si="1306"/>
        <v>0.12546468401486988</v>
      </c>
      <c r="P2642" s="160">
        <f t="shared" si="1306"/>
        <v>9.0420769919427033E-2</v>
      </c>
      <c r="Q2642" s="160">
        <f t="shared" si="1306"/>
        <v>6.5687121866897152E-2</v>
      </c>
      <c r="R2642" s="160">
        <f t="shared" si="1306"/>
        <v>7.6256499133448868E-2</v>
      </c>
      <c r="S2642" s="160">
        <f t="shared" si="1306"/>
        <v>2.6086956521739129E-2</v>
      </c>
      <c r="T2642" s="160">
        <f t="shared" si="1306"/>
        <v>2.7250206440957887E-2</v>
      </c>
    </row>
    <row r="2643" spans="1:21" ht="52" thickBot="1" x14ac:dyDescent="0.25">
      <c r="A2643" s="60" t="s">
        <v>17</v>
      </c>
      <c r="B2643" s="160"/>
      <c r="C2643" s="160"/>
      <c r="D2643" s="160"/>
      <c r="E2643" s="160"/>
      <c r="F2643" s="160"/>
      <c r="G2643" s="160"/>
      <c r="H2643" s="160"/>
      <c r="I2643" s="160"/>
      <c r="J2643" s="160"/>
      <c r="K2643" s="160"/>
      <c r="L2643" s="160">
        <f t="shared" ref="L2643:T2643" si="1307">(L2640-B2640)/B2640</f>
        <v>0.8936170212765957</v>
      </c>
      <c r="M2643" s="160">
        <f t="shared" si="1307"/>
        <v>0.92013311148086518</v>
      </c>
      <c r="N2643" s="160">
        <f t="shared" si="1307"/>
        <v>0.60839160839160844</v>
      </c>
      <c r="O2643" s="160">
        <f t="shared" si="1307"/>
        <v>0.58507853403141363</v>
      </c>
      <c r="P2643" s="160">
        <f t="shared" si="1307"/>
        <v>0.52823086574654954</v>
      </c>
      <c r="Q2643" s="160">
        <f t="shared" si="1307"/>
        <v>0.4237875288683603</v>
      </c>
      <c r="R2643" s="160">
        <f t="shared" si="1307"/>
        <v>0.27646454265159304</v>
      </c>
      <c r="S2643" s="160">
        <f t="shared" si="1307"/>
        <v>0.1625615763546798</v>
      </c>
      <c r="T2643" s="160">
        <f t="shared" si="1307"/>
        <v>0.15613382899628253</v>
      </c>
    </row>
    <row r="2644" spans="1:21" ht="35" thickBot="1" x14ac:dyDescent="0.25">
      <c r="A2644" s="60" t="s">
        <v>18</v>
      </c>
      <c r="B2644" s="154">
        <v>10156</v>
      </c>
      <c r="C2644" s="154">
        <v>9970</v>
      </c>
      <c r="D2644" s="154">
        <v>9677</v>
      </c>
      <c r="E2644" s="154">
        <v>9209</v>
      </c>
      <c r="F2644" s="154">
        <v>9350</v>
      </c>
      <c r="G2644" s="92">
        <v>9057</v>
      </c>
      <c r="H2644" s="92">
        <v>9305</v>
      </c>
      <c r="I2644" s="92">
        <v>9960</v>
      </c>
      <c r="J2644" s="92">
        <v>9843</v>
      </c>
      <c r="K2644" s="92">
        <v>9877</v>
      </c>
      <c r="L2644" s="92">
        <v>8668</v>
      </c>
      <c r="M2644" s="92">
        <v>8597</v>
      </c>
      <c r="N2644" s="92">
        <v>8188</v>
      </c>
      <c r="O2644" s="92">
        <v>8301</v>
      </c>
      <c r="P2644" s="92">
        <v>8852</v>
      </c>
      <c r="Q2644" s="92">
        <v>9189</v>
      </c>
      <c r="R2644" s="92">
        <v>9571</v>
      </c>
      <c r="S2644" s="92">
        <v>10480</v>
      </c>
      <c r="T2644" s="92">
        <v>8031</v>
      </c>
    </row>
    <row r="2645" spans="1:21" ht="52" thickBot="1" x14ac:dyDescent="0.25">
      <c r="A2645" s="60" t="s">
        <v>19</v>
      </c>
      <c r="B2645" s="160"/>
      <c r="C2645" s="160">
        <f t="shared" ref="C2645:T2645" si="1308">(C2644-B2644)/B2644</f>
        <v>-1.8314296967309966E-2</v>
      </c>
      <c r="D2645" s="160">
        <f t="shared" si="1308"/>
        <v>-2.9388164493480442E-2</v>
      </c>
      <c r="E2645" s="160">
        <f t="shared" si="1308"/>
        <v>-4.8362095690813268E-2</v>
      </c>
      <c r="F2645" s="160">
        <f t="shared" si="1308"/>
        <v>1.5311108698012813E-2</v>
      </c>
      <c r="G2645" s="160">
        <f t="shared" si="1308"/>
        <v>-3.1336898395721922E-2</v>
      </c>
      <c r="H2645" s="160">
        <f t="shared" si="1308"/>
        <v>2.7382135364911117E-2</v>
      </c>
      <c r="I2645" s="160">
        <f t="shared" si="1308"/>
        <v>7.0392262224610425E-2</v>
      </c>
      <c r="J2645" s="160">
        <f t="shared" si="1308"/>
        <v>-1.1746987951807229E-2</v>
      </c>
      <c r="K2645" s="160">
        <f t="shared" si="1308"/>
        <v>3.4542314335060447E-3</v>
      </c>
      <c r="L2645" s="160">
        <f t="shared" si="1308"/>
        <v>-0.1224055887415207</v>
      </c>
      <c r="M2645" s="160">
        <f t="shared" si="1308"/>
        <v>-8.1910475311490535E-3</v>
      </c>
      <c r="N2645" s="160">
        <f t="shared" si="1308"/>
        <v>-4.7574735372804468E-2</v>
      </c>
      <c r="O2645" s="160">
        <f t="shared" si="1308"/>
        <v>1.3800683927699071E-2</v>
      </c>
      <c r="P2645" s="160">
        <f t="shared" si="1308"/>
        <v>6.6377544874111558E-2</v>
      </c>
      <c r="Q2645" s="160">
        <f t="shared" si="1308"/>
        <v>3.8070492544057838E-2</v>
      </c>
      <c r="R2645" s="160">
        <f t="shared" si="1308"/>
        <v>4.1571444117967135E-2</v>
      </c>
      <c r="S2645" s="160">
        <f t="shared" si="1308"/>
        <v>9.4974401838888306E-2</v>
      </c>
      <c r="T2645" s="160">
        <f t="shared" si="1308"/>
        <v>-0.23368320610687024</v>
      </c>
    </row>
    <row r="2646" spans="1:21" ht="52" thickBot="1" x14ac:dyDescent="0.25">
      <c r="A2646" s="60" t="s">
        <v>20</v>
      </c>
      <c r="B2646" s="160"/>
      <c r="C2646" s="160"/>
      <c r="D2646" s="160"/>
      <c r="E2646" s="160"/>
      <c r="F2646" s="160"/>
      <c r="G2646" s="160">
        <f t="shared" ref="G2646:T2646" si="1309">(G2644-B2644)/B2644</f>
        <v>-0.10821189444663254</v>
      </c>
      <c r="H2646" s="160">
        <f t="shared" si="1309"/>
        <v>-6.6700100300902704E-2</v>
      </c>
      <c r="I2646" s="160">
        <f t="shared" si="1309"/>
        <v>2.9244600599359304E-2</v>
      </c>
      <c r="J2646" s="160">
        <f t="shared" si="1309"/>
        <v>6.8845694429362586E-2</v>
      </c>
      <c r="K2646" s="160">
        <f t="shared" si="1309"/>
        <v>5.6363636363636366E-2</v>
      </c>
      <c r="L2646" s="160">
        <f t="shared" si="1309"/>
        <v>-4.2950204261896878E-2</v>
      </c>
      <c r="M2646" s="160">
        <f t="shared" si="1309"/>
        <v>-7.6088124664159054E-2</v>
      </c>
      <c r="N2646" s="160">
        <f t="shared" si="1309"/>
        <v>-0.17791164658634537</v>
      </c>
      <c r="O2646" s="160">
        <f t="shared" si="1309"/>
        <v>-0.15665955501371534</v>
      </c>
      <c r="P2646" s="160">
        <f t="shared" si="1309"/>
        <v>-0.10377645033917181</v>
      </c>
      <c r="Q2646" s="160">
        <f t="shared" si="1309"/>
        <v>6.0106137517305029E-2</v>
      </c>
      <c r="R2646" s="160">
        <f t="shared" si="1309"/>
        <v>0.11329533558217983</v>
      </c>
      <c r="S2646" s="160">
        <f t="shared" si="1309"/>
        <v>0.27992183683439181</v>
      </c>
      <c r="T2646" s="160">
        <f t="shared" si="1309"/>
        <v>-3.2526201662450308E-2</v>
      </c>
    </row>
    <row r="2647" spans="1:21" ht="52" thickBot="1" x14ac:dyDescent="0.25">
      <c r="A2647" s="60" t="s">
        <v>21</v>
      </c>
      <c r="B2647" s="160"/>
      <c r="C2647" s="160"/>
      <c r="D2647" s="160"/>
      <c r="E2647" s="160"/>
      <c r="F2647" s="160"/>
      <c r="G2647" s="160"/>
      <c r="H2647" s="160"/>
      <c r="I2647" s="160"/>
      <c r="J2647" s="160"/>
      <c r="K2647" s="160"/>
      <c r="L2647" s="160">
        <f t="shared" ref="L2647:T2647" si="1310">(L2644-B2644)/B2644</f>
        <v>-0.14651437573847972</v>
      </c>
      <c r="M2647" s="160">
        <f t="shared" si="1310"/>
        <v>-0.13771313941825478</v>
      </c>
      <c r="N2647" s="160">
        <f t="shared" si="1310"/>
        <v>-0.15387000103337811</v>
      </c>
      <c r="O2647" s="160">
        <f t="shared" si="1310"/>
        <v>-9.8599196438266909E-2</v>
      </c>
      <c r="P2647" s="160">
        <f t="shared" si="1310"/>
        <v>-5.3262032085561496E-2</v>
      </c>
      <c r="Q2647" s="160">
        <f t="shared" si="1310"/>
        <v>1.457436237164624E-2</v>
      </c>
      <c r="R2647" s="160">
        <f t="shared" si="1310"/>
        <v>2.8586781300376143E-2</v>
      </c>
      <c r="S2647" s="160">
        <f t="shared" si="1310"/>
        <v>5.2208835341365459E-2</v>
      </c>
      <c r="T2647" s="160">
        <f t="shared" si="1310"/>
        <v>-0.1840902163974398</v>
      </c>
    </row>
    <row r="2648" spans="1:21" ht="18" thickBot="1" x14ac:dyDescent="0.25">
      <c r="A2648" s="60" t="s">
        <v>22</v>
      </c>
      <c r="B2648" s="160">
        <f>B2640/B2644</f>
        <v>6.0161480897991337E-2</v>
      </c>
      <c r="C2648" s="160">
        <f>C2640/C2644</f>
        <v>6.0280842527582749E-2</v>
      </c>
      <c r="D2648" s="160">
        <f>D2640/D2644</f>
        <v>7.3886535083186933E-2</v>
      </c>
      <c r="E2648" s="160">
        <f>E2640/E2644</f>
        <v>8.2962319470083618E-2</v>
      </c>
      <c r="F2648" s="160">
        <f>F2640/F2644</f>
        <v>8.5240641711229942E-2</v>
      </c>
      <c r="G2648" s="160">
        <f t="shared" ref="G2648:L2648" si="1311">G2640/G2644</f>
        <v>9.5616650104891246E-2</v>
      </c>
      <c r="H2648" s="160">
        <f t="shared" si="1311"/>
        <v>0.1045674368619022</v>
      </c>
      <c r="I2648" s="160">
        <f t="shared" si="1311"/>
        <v>0.10190763052208836</v>
      </c>
      <c r="J2648" s="160">
        <f t="shared" si="1311"/>
        <v>0.10931626536625012</v>
      </c>
      <c r="K2648" s="160">
        <f t="shared" si="1311"/>
        <v>0.11309101954034625</v>
      </c>
      <c r="L2648" s="160">
        <f t="shared" si="1311"/>
        <v>0.1334794646977388</v>
      </c>
      <c r="M2648" s="160">
        <f t="shared" ref="M2648:N2648" si="1312">M2640/M2644</f>
        <v>0.13423287193206931</v>
      </c>
      <c r="N2648" s="160">
        <f t="shared" si="1312"/>
        <v>0.1404494382022472</v>
      </c>
      <c r="O2648" s="160">
        <f t="shared" ref="O2648:P2648" si="1313">O2640/O2644</f>
        <v>0.14588603782676787</v>
      </c>
      <c r="P2648" s="160">
        <f t="shared" si="1313"/>
        <v>0.13759602349751468</v>
      </c>
      <c r="Q2648" s="160">
        <f t="shared" ref="Q2648:R2648" si="1314">Q2640/Q2644</f>
        <v>0.13418217433888344</v>
      </c>
      <c r="R2648" s="160">
        <f t="shared" si="1314"/>
        <v>0.12976700449273848</v>
      </c>
      <c r="S2648" s="160">
        <f t="shared" ref="S2648:T2648" si="1315">S2640/S2644</f>
        <v>0.11259541984732824</v>
      </c>
      <c r="T2648" s="160">
        <f t="shared" si="1315"/>
        <v>0.15489976341676007</v>
      </c>
    </row>
    <row r="2649" spans="1:21" ht="52" thickBot="1" x14ac:dyDescent="0.25">
      <c r="A2649" s="60" t="s">
        <v>23</v>
      </c>
      <c r="B2649" s="160"/>
      <c r="C2649" s="160">
        <f t="shared" ref="C2649:K2649" si="1316">(C2648-B2648)</f>
        <v>1.1936162959141211E-4</v>
      </c>
      <c r="D2649" s="160">
        <f t="shared" si="1316"/>
        <v>1.3605692555604183E-2</v>
      </c>
      <c r="E2649" s="160">
        <f t="shared" si="1316"/>
        <v>9.0757843868966848E-3</v>
      </c>
      <c r="F2649" s="160">
        <f t="shared" si="1316"/>
        <v>2.2783222411463244E-3</v>
      </c>
      <c r="G2649" s="160">
        <f t="shared" si="1316"/>
        <v>1.0376008393661304E-2</v>
      </c>
      <c r="H2649" s="160">
        <f t="shared" si="1316"/>
        <v>8.9507867570109562E-3</v>
      </c>
      <c r="I2649" s="160">
        <f t="shared" si="1316"/>
        <v>-2.6598063398138444E-3</v>
      </c>
      <c r="J2649" s="160">
        <f t="shared" si="1316"/>
        <v>7.4086348441617655E-3</v>
      </c>
      <c r="K2649" s="160">
        <f t="shared" si="1316"/>
        <v>3.7747541740961316E-3</v>
      </c>
      <c r="L2649" s="160">
        <f t="shared" ref="L2649:T2649" si="1317">(L2648-K2648)</f>
        <v>2.0388445157392548E-2</v>
      </c>
      <c r="M2649" s="160">
        <f t="shared" si="1317"/>
        <v>7.5340723433051093E-4</v>
      </c>
      <c r="N2649" s="160">
        <f t="shared" si="1317"/>
        <v>6.2165662701778868E-3</v>
      </c>
      <c r="O2649" s="160">
        <f t="shared" si="1317"/>
        <v>5.4365996245206716E-3</v>
      </c>
      <c r="P2649" s="160">
        <f t="shared" si="1317"/>
        <v>-8.2900143292531925E-3</v>
      </c>
      <c r="Q2649" s="160">
        <f t="shared" si="1317"/>
        <v>-3.4138491586312436E-3</v>
      </c>
      <c r="R2649" s="160">
        <f t="shared" si="1317"/>
        <v>-4.4151698461449562E-3</v>
      </c>
      <c r="S2649" s="160">
        <f t="shared" si="1317"/>
        <v>-1.7171584645410243E-2</v>
      </c>
      <c r="T2649" s="160">
        <f t="shared" si="1317"/>
        <v>4.2304343569431829E-2</v>
      </c>
    </row>
    <row r="2650" spans="1:21" ht="52" thickBot="1" x14ac:dyDescent="0.25">
      <c r="A2650" s="60" t="s">
        <v>24</v>
      </c>
      <c r="B2650" s="160"/>
      <c r="C2650" s="160"/>
      <c r="D2650" s="160"/>
      <c r="E2650" s="160"/>
      <c r="F2650" s="160"/>
      <c r="G2650" s="160">
        <f>G2648-B2648</f>
        <v>3.5455169206899909E-2</v>
      </c>
      <c r="H2650" s="160">
        <f t="shared" ref="H2650:K2650" si="1318">H2648-C2648</f>
        <v>4.4286594334319453E-2</v>
      </c>
      <c r="I2650" s="160">
        <f t="shared" si="1318"/>
        <v>2.8021095438901425E-2</v>
      </c>
      <c r="J2650" s="160">
        <f t="shared" si="1318"/>
        <v>2.6353945896166506E-2</v>
      </c>
      <c r="K2650" s="160">
        <f t="shared" si="1318"/>
        <v>2.7850377829116313E-2</v>
      </c>
      <c r="L2650" s="160">
        <f t="shared" ref="L2650:T2650" si="1319">L2648-G2648</f>
        <v>3.7862814592847557E-2</v>
      </c>
      <c r="M2650" s="160">
        <f t="shared" si="1319"/>
        <v>2.9665435070167112E-2</v>
      </c>
      <c r="N2650" s="160">
        <f t="shared" si="1319"/>
        <v>3.8541807680158843E-2</v>
      </c>
      <c r="O2650" s="160">
        <f t="shared" si="1319"/>
        <v>3.6569772460517749E-2</v>
      </c>
      <c r="P2650" s="160">
        <f t="shared" si="1319"/>
        <v>2.4505003957168425E-2</v>
      </c>
      <c r="Q2650" s="160">
        <f t="shared" si="1319"/>
        <v>7.0270964114463319E-4</v>
      </c>
      <c r="R2650" s="160">
        <f t="shared" si="1319"/>
        <v>-4.465867439330834E-3</v>
      </c>
      <c r="S2650" s="160">
        <f t="shared" si="1319"/>
        <v>-2.7854018354918963E-2</v>
      </c>
      <c r="T2650" s="160">
        <f t="shared" si="1319"/>
        <v>9.0137255899921942E-3</v>
      </c>
    </row>
    <row r="2651" spans="1:21" ht="52" thickBot="1" x14ac:dyDescent="0.25">
      <c r="A2651" s="60" t="s">
        <v>25</v>
      </c>
      <c r="B2651" s="160"/>
      <c r="C2651" s="160"/>
      <c r="D2651" s="160"/>
      <c r="E2651" s="160"/>
      <c r="F2651" s="160"/>
      <c r="G2651" s="160"/>
      <c r="H2651" s="160"/>
      <c r="I2651" s="160"/>
      <c r="J2651" s="160"/>
      <c r="K2651" s="160"/>
      <c r="L2651" s="160">
        <f t="shared" ref="L2651:T2651" si="1320">L2648-B2648</f>
        <v>7.3317983799747466E-2</v>
      </c>
      <c r="M2651" s="160">
        <f t="shared" si="1320"/>
        <v>7.3952029404486558E-2</v>
      </c>
      <c r="N2651" s="160">
        <f t="shared" si="1320"/>
        <v>6.6562903119060268E-2</v>
      </c>
      <c r="O2651" s="160">
        <f t="shared" si="1320"/>
        <v>6.2923718356684255E-2</v>
      </c>
      <c r="P2651" s="160">
        <f t="shared" si="1320"/>
        <v>5.2355381786284738E-2</v>
      </c>
      <c r="Q2651" s="160">
        <f t="shared" si="1320"/>
        <v>3.8565524233992191E-2</v>
      </c>
      <c r="R2651" s="160">
        <f t="shared" si="1320"/>
        <v>2.5199567630836278E-2</v>
      </c>
      <c r="S2651" s="160">
        <f t="shared" si="1320"/>
        <v>1.068778932523988E-2</v>
      </c>
      <c r="T2651" s="160">
        <f t="shared" si="1320"/>
        <v>4.5583498050509944E-2</v>
      </c>
    </row>
    <row r="2652" spans="1:21" ht="16" x14ac:dyDescent="0.2">
      <c r="A2652" s="4"/>
      <c r="B2652" s="6"/>
      <c r="C2652" s="6"/>
      <c r="D2652" s="6"/>
      <c r="E2652" s="6"/>
      <c r="F2652" s="6"/>
      <c r="G2652" s="5"/>
      <c r="H2652" s="5"/>
      <c r="I2652" s="5"/>
      <c r="J2652" s="5"/>
      <c r="K2652" s="5"/>
      <c r="L2652" s="5"/>
    </row>
    <row r="2653" spans="1:21" ht="16" x14ac:dyDescent="0.2">
      <c r="A2653" s="7" t="s">
        <v>200</v>
      </c>
      <c r="B2653" s="7"/>
      <c r="C2653" s="7"/>
      <c r="D2653" s="7"/>
      <c r="E2653" s="7"/>
      <c r="F2653" s="7"/>
      <c r="G2653" s="8"/>
      <c r="H2653" s="8"/>
      <c r="I2653" s="8"/>
      <c r="J2653" s="8"/>
      <c r="K2653" s="8"/>
      <c r="L2653" s="8"/>
      <c r="M2653" s="9"/>
    </row>
    <row r="2654" spans="1:21" ht="17" thickBot="1" x14ac:dyDescent="0.25">
      <c r="A2654" s="10"/>
      <c r="B2654" s="8"/>
      <c r="C2654" s="8"/>
      <c r="D2654" s="8"/>
      <c r="E2654" s="8"/>
      <c r="F2654" s="8"/>
      <c r="G2654" s="8"/>
      <c r="H2654" s="8"/>
      <c r="I2654" s="8"/>
      <c r="J2654" s="8"/>
      <c r="K2654" s="8"/>
      <c r="L2654" s="8"/>
      <c r="M2654" s="9"/>
    </row>
    <row r="2655" spans="1:21" ht="35" thickBot="1" x14ac:dyDescent="0.25">
      <c r="A2655" s="70" t="s">
        <v>44</v>
      </c>
      <c r="B2655" s="70" t="s">
        <v>0</v>
      </c>
      <c r="C2655" s="70" t="s">
        <v>1</v>
      </c>
      <c r="D2655" s="70" t="s">
        <v>2</v>
      </c>
      <c r="E2655" s="70" t="s">
        <v>3</v>
      </c>
      <c r="F2655" s="70" t="s">
        <v>4</v>
      </c>
      <c r="G2655" s="70" t="s">
        <v>5</v>
      </c>
      <c r="H2655" s="70" t="s">
        <v>6</v>
      </c>
      <c r="I2655" s="70" t="s">
        <v>7</v>
      </c>
      <c r="J2655" s="70" t="s">
        <v>8</v>
      </c>
      <c r="K2655" s="70" t="s">
        <v>9</v>
      </c>
      <c r="L2655" s="70" t="s">
        <v>10</v>
      </c>
      <c r="M2655" s="70" t="s">
        <v>66</v>
      </c>
      <c r="N2655" s="70" t="s">
        <v>75</v>
      </c>
      <c r="O2655" s="70" t="s">
        <v>76</v>
      </c>
      <c r="P2655" s="70" t="s">
        <v>77</v>
      </c>
      <c r="Q2655" s="70" t="s">
        <v>78</v>
      </c>
      <c r="R2655" s="70" t="s">
        <v>79</v>
      </c>
      <c r="S2655" s="70" t="s">
        <v>81</v>
      </c>
      <c r="T2655" s="70" t="s">
        <v>87</v>
      </c>
      <c r="U2655" s="70" t="s">
        <v>52</v>
      </c>
    </row>
    <row r="2656" spans="1:21" ht="18" thickBot="1" x14ac:dyDescent="0.25">
      <c r="A2656" s="71" t="s">
        <v>28</v>
      </c>
      <c r="B2656" s="72"/>
      <c r="C2656" s="72">
        <f t="shared" ref="C2656:K2656" si="1321">-C2626</f>
        <v>-40</v>
      </c>
      <c r="D2656" s="72">
        <f t="shared" si="1321"/>
        <v>-98</v>
      </c>
      <c r="E2656" s="72">
        <f t="shared" si="1321"/>
        <v>-114</v>
      </c>
      <c r="F2656" s="72">
        <f t="shared" si="1321"/>
        <v>-89</v>
      </c>
      <c r="G2656" s="72">
        <f t="shared" si="1321"/>
        <v>-91</v>
      </c>
      <c r="H2656" s="72">
        <f t="shared" si="1321"/>
        <v>-117</v>
      </c>
      <c r="I2656" s="72">
        <f t="shared" si="1321"/>
        <v>-82</v>
      </c>
      <c r="J2656" s="72">
        <f t="shared" si="1321"/>
        <v>-104</v>
      </c>
      <c r="K2656" s="72">
        <f t="shared" si="1321"/>
        <v>-101</v>
      </c>
      <c r="L2656" s="72">
        <f t="shared" ref="L2656:Q2656" si="1322">-L2626</f>
        <v>-106</v>
      </c>
      <c r="M2656" s="72">
        <f t="shared" si="1322"/>
        <v>-91</v>
      </c>
      <c r="N2656" s="72">
        <f t="shared" si="1322"/>
        <v>-98</v>
      </c>
      <c r="O2656" s="72">
        <f t="shared" si="1322"/>
        <v>-105</v>
      </c>
      <c r="P2656" s="72">
        <f t="shared" si="1322"/>
        <v>-95</v>
      </c>
      <c r="Q2656" s="72">
        <f t="shared" si="1322"/>
        <v>-98</v>
      </c>
      <c r="R2656" s="72">
        <f t="shared" ref="R2656:S2656" si="1323">-R2626</f>
        <v>-100</v>
      </c>
      <c r="S2656" s="72">
        <f t="shared" si="1323"/>
        <v>-98</v>
      </c>
      <c r="T2656" s="76">
        <f t="shared" ref="T2656" si="1324">-T2626</f>
        <v>-99</v>
      </c>
      <c r="U2656" s="112">
        <f t="shared" ref="U2656:U2670" si="1325">_xlfn.AGGREGATE(1,6,C2656:S2656)</f>
        <v>-95.705882352941174</v>
      </c>
    </row>
    <row r="2657" spans="1:21" ht="18" thickBot="1" x14ac:dyDescent="0.25">
      <c r="A2657" s="78">
        <v>1</v>
      </c>
      <c r="B2657" s="48" t="s">
        <v>53</v>
      </c>
      <c r="C2657" s="79">
        <f t="shared" ref="C2657:T2668" si="1326">B2626-C2627</f>
        <v>5</v>
      </c>
      <c r="D2657" s="79">
        <f t="shared" si="1326"/>
        <v>-59</v>
      </c>
      <c r="E2657" s="79">
        <f t="shared" si="1326"/>
        <v>3</v>
      </c>
      <c r="F2657" s="79">
        <f t="shared" si="1326"/>
        <v>8</v>
      </c>
      <c r="G2657" s="79">
        <f t="shared" si="1326"/>
        <v>0</v>
      </c>
      <c r="H2657" s="72">
        <f t="shared" si="1326"/>
        <v>-3</v>
      </c>
      <c r="I2657" s="72">
        <f t="shared" si="1326"/>
        <v>1</v>
      </c>
      <c r="J2657" s="72">
        <f t="shared" si="1326"/>
        <v>-5</v>
      </c>
      <c r="K2657" s="72">
        <f t="shared" si="1326"/>
        <v>3</v>
      </c>
      <c r="L2657" s="72">
        <f t="shared" si="1326"/>
        <v>-5</v>
      </c>
      <c r="M2657" s="72">
        <f t="shared" si="1326"/>
        <v>2</v>
      </c>
      <c r="N2657" s="72">
        <f t="shared" si="1326"/>
        <v>4</v>
      </c>
      <c r="O2657" s="72">
        <f t="shared" si="1326"/>
        <v>-5</v>
      </c>
      <c r="P2657" s="72">
        <f t="shared" si="1326"/>
        <v>1</v>
      </c>
      <c r="Q2657" s="72">
        <f t="shared" si="1326"/>
        <v>-3</v>
      </c>
      <c r="R2657" s="72">
        <f t="shared" si="1326"/>
        <v>-7</v>
      </c>
      <c r="S2657" s="72">
        <f t="shared" si="1326"/>
        <v>4</v>
      </c>
      <c r="T2657" s="76">
        <f t="shared" si="1326"/>
        <v>0</v>
      </c>
      <c r="U2657" s="112">
        <f t="shared" si="1325"/>
        <v>-3.2941176470588234</v>
      </c>
    </row>
    <row r="2658" spans="1:21" ht="18" thickBot="1" x14ac:dyDescent="0.25">
      <c r="A2658" s="78">
        <v>2</v>
      </c>
      <c r="B2658" s="48" t="s">
        <v>53</v>
      </c>
      <c r="C2658" s="79">
        <f t="shared" si="1326"/>
        <v>-3</v>
      </c>
      <c r="D2658" s="79">
        <f t="shared" si="1326"/>
        <v>-10</v>
      </c>
      <c r="E2658" s="79">
        <f t="shared" si="1326"/>
        <v>5</v>
      </c>
      <c r="F2658" s="79">
        <f t="shared" si="1326"/>
        <v>-1</v>
      </c>
      <c r="G2658" s="79">
        <f t="shared" si="1326"/>
        <v>-2</v>
      </c>
      <c r="H2658" s="72">
        <f t="shared" si="1326"/>
        <v>4</v>
      </c>
      <c r="I2658" s="72">
        <f t="shared" si="1326"/>
        <v>7</v>
      </c>
      <c r="J2658" s="72">
        <f t="shared" si="1326"/>
        <v>4</v>
      </c>
      <c r="K2658" s="72">
        <f t="shared" si="1326"/>
        <v>7</v>
      </c>
      <c r="L2658" s="72">
        <f t="shared" si="1326"/>
        <v>6</v>
      </c>
      <c r="M2658" s="72">
        <f t="shared" si="1326"/>
        <v>10</v>
      </c>
      <c r="N2658" s="72">
        <f t="shared" si="1326"/>
        <v>4</v>
      </c>
      <c r="O2658" s="72">
        <f t="shared" si="1326"/>
        <v>-2</v>
      </c>
      <c r="P2658" s="72">
        <f t="shared" si="1326"/>
        <v>4</v>
      </c>
      <c r="Q2658" s="72">
        <f t="shared" si="1326"/>
        <v>1</v>
      </c>
      <c r="R2658" s="72">
        <f t="shared" si="1326"/>
        <v>5</v>
      </c>
      <c r="S2658" s="72">
        <f t="shared" si="1326"/>
        <v>10</v>
      </c>
      <c r="T2658" s="76">
        <f t="shared" si="1326"/>
        <v>2</v>
      </c>
      <c r="U2658" s="112">
        <f t="shared" si="1325"/>
        <v>2.8823529411764706</v>
      </c>
    </row>
    <row r="2659" spans="1:21" ht="18" thickBot="1" x14ac:dyDescent="0.25">
      <c r="A2659" s="78">
        <v>3</v>
      </c>
      <c r="B2659" s="48" t="s">
        <v>53</v>
      </c>
      <c r="C2659" s="79">
        <f t="shared" si="1326"/>
        <v>2</v>
      </c>
      <c r="D2659" s="79">
        <f t="shared" si="1326"/>
        <v>1</v>
      </c>
      <c r="E2659" s="79">
        <f t="shared" si="1326"/>
        <v>9</v>
      </c>
      <c r="F2659" s="79">
        <f t="shared" si="1326"/>
        <v>9</v>
      </c>
      <c r="G2659" s="79">
        <f t="shared" si="1326"/>
        <v>-1</v>
      </c>
      <c r="H2659" s="72">
        <f t="shared" si="1326"/>
        <v>2</v>
      </c>
      <c r="I2659" s="72">
        <f t="shared" si="1326"/>
        <v>10</v>
      </c>
      <c r="J2659" s="72">
        <f t="shared" si="1326"/>
        <v>3</v>
      </c>
      <c r="K2659" s="72">
        <f t="shared" si="1326"/>
        <v>1</v>
      </c>
      <c r="L2659" s="72">
        <f t="shared" si="1326"/>
        <v>2</v>
      </c>
      <c r="M2659" s="72">
        <f t="shared" si="1326"/>
        <v>9</v>
      </c>
      <c r="N2659" s="72">
        <f t="shared" si="1326"/>
        <v>6</v>
      </c>
      <c r="O2659" s="72">
        <f t="shared" si="1326"/>
        <v>-2</v>
      </c>
      <c r="P2659" s="72">
        <f t="shared" si="1326"/>
        <v>3</v>
      </c>
      <c r="Q2659" s="72">
        <f t="shared" si="1326"/>
        <v>5</v>
      </c>
      <c r="R2659" s="72">
        <f t="shared" si="1326"/>
        <v>2</v>
      </c>
      <c r="S2659" s="72">
        <f t="shared" si="1326"/>
        <v>10</v>
      </c>
      <c r="T2659" s="76">
        <f t="shared" si="1326"/>
        <v>1</v>
      </c>
      <c r="U2659" s="112">
        <f t="shared" si="1325"/>
        <v>4.1764705882352944</v>
      </c>
    </row>
    <row r="2660" spans="1:21" ht="18" thickBot="1" x14ac:dyDescent="0.25">
      <c r="A2660" s="78">
        <v>4</v>
      </c>
      <c r="B2660" s="48" t="s">
        <v>53</v>
      </c>
      <c r="C2660" s="79">
        <f t="shared" si="1326"/>
        <v>2</v>
      </c>
      <c r="D2660" s="79">
        <f t="shared" si="1326"/>
        <v>-4</v>
      </c>
      <c r="E2660" s="79">
        <f t="shared" si="1326"/>
        <v>-1</v>
      </c>
      <c r="F2660" s="79">
        <f t="shared" si="1326"/>
        <v>0</v>
      </c>
      <c r="G2660" s="79">
        <f t="shared" si="1326"/>
        <v>0</v>
      </c>
      <c r="H2660" s="72">
        <f t="shared" si="1326"/>
        <v>3</v>
      </c>
      <c r="I2660" s="72">
        <f t="shared" si="1326"/>
        <v>1</v>
      </c>
      <c r="J2660" s="72">
        <f t="shared" si="1326"/>
        <v>6</v>
      </c>
      <c r="K2660" s="72">
        <f t="shared" si="1326"/>
        <v>11</v>
      </c>
      <c r="L2660" s="72">
        <f t="shared" si="1326"/>
        <v>4</v>
      </c>
      <c r="M2660" s="72">
        <f t="shared" si="1326"/>
        <v>4</v>
      </c>
      <c r="N2660" s="72">
        <f t="shared" si="1326"/>
        <v>3</v>
      </c>
      <c r="O2660" s="72">
        <f t="shared" si="1326"/>
        <v>-3</v>
      </c>
      <c r="P2660" s="72">
        <f t="shared" si="1326"/>
        <v>3</v>
      </c>
      <c r="Q2660" s="72">
        <f t="shared" si="1326"/>
        <v>2</v>
      </c>
      <c r="R2660" s="72">
        <f t="shared" si="1326"/>
        <v>0</v>
      </c>
      <c r="S2660" s="72">
        <f t="shared" si="1326"/>
        <v>12</v>
      </c>
      <c r="T2660" s="76">
        <f t="shared" si="1326"/>
        <v>5</v>
      </c>
      <c r="U2660" s="112">
        <f t="shared" si="1325"/>
        <v>2.5294117647058822</v>
      </c>
    </row>
    <row r="2661" spans="1:21" ht="18" thickBot="1" x14ac:dyDescent="0.25">
      <c r="A2661" s="78">
        <v>5</v>
      </c>
      <c r="B2661" s="48" t="s">
        <v>53</v>
      </c>
      <c r="C2661" s="79">
        <f t="shared" si="1326"/>
        <v>5</v>
      </c>
      <c r="D2661" s="79">
        <f t="shared" si="1326"/>
        <v>-1</v>
      </c>
      <c r="E2661" s="79">
        <f t="shared" si="1326"/>
        <v>-5</v>
      </c>
      <c r="F2661" s="79">
        <f t="shared" si="1326"/>
        <v>4</v>
      </c>
      <c r="G2661" s="79">
        <f t="shared" si="1326"/>
        <v>0</v>
      </c>
      <c r="H2661" s="72">
        <f t="shared" si="1326"/>
        <v>1</v>
      </c>
      <c r="I2661" s="72">
        <f t="shared" si="1326"/>
        <v>5</v>
      </c>
      <c r="J2661" s="72">
        <f t="shared" si="1326"/>
        <v>11</v>
      </c>
      <c r="K2661" s="72">
        <f t="shared" si="1326"/>
        <v>5</v>
      </c>
      <c r="L2661" s="72">
        <f t="shared" si="1326"/>
        <v>4</v>
      </c>
      <c r="M2661" s="72">
        <f t="shared" si="1326"/>
        <v>6</v>
      </c>
      <c r="N2661" s="72">
        <f t="shared" si="1326"/>
        <v>0</v>
      </c>
      <c r="O2661" s="72">
        <f t="shared" si="1326"/>
        <v>0</v>
      </c>
      <c r="P2661" s="72">
        <f t="shared" si="1326"/>
        <v>-1</v>
      </c>
      <c r="Q2661" s="72">
        <f t="shared" si="1326"/>
        <v>4</v>
      </c>
      <c r="R2661" s="72">
        <f t="shared" si="1326"/>
        <v>-2</v>
      </c>
      <c r="S2661" s="72">
        <f t="shared" si="1326"/>
        <v>9</v>
      </c>
      <c r="T2661" s="76">
        <f t="shared" si="1326"/>
        <v>3</v>
      </c>
      <c r="U2661" s="112">
        <f t="shared" si="1325"/>
        <v>2.6470588235294117</v>
      </c>
    </row>
    <row r="2662" spans="1:21" ht="18" thickBot="1" x14ac:dyDescent="0.25">
      <c r="A2662" s="78">
        <v>6</v>
      </c>
      <c r="B2662" s="48" t="s">
        <v>53</v>
      </c>
      <c r="C2662" s="79">
        <f t="shared" si="1326"/>
        <v>4</v>
      </c>
      <c r="D2662" s="79">
        <f t="shared" si="1326"/>
        <v>2</v>
      </c>
      <c r="E2662" s="79">
        <f t="shared" si="1326"/>
        <v>1</v>
      </c>
      <c r="F2662" s="79">
        <f t="shared" si="1326"/>
        <v>0</v>
      </c>
      <c r="G2662" s="79">
        <f t="shared" si="1326"/>
        <v>-16</v>
      </c>
      <c r="H2662" s="72">
        <f t="shared" si="1326"/>
        <v>-27</v>
      </c>
      <c r="I2662" s="72">
        <f t="shared" si="1326"/>
        <v>-19</v>
      </c>
      <c r="J2662" s="72">
        <f t="shared" si="1326"/>
        <v>-28</v>
      </c>
      <c r="K2662" s="72">
        <f t="shared" si="1326"/>
        <v>-28</v>
      </c>
      <c r="L2662" s="72">
        <f t="shared" si="1326"/>
        <v>-22</v>
      </c>
      <c r="M2662" s="72">
        <f t="shared" si="1326"/>
        <v>-16</v>
      </c>
      <c r="N2662" s="72">
        <f t="shared" si="1326"/>
        <v>-19</v>
      </c>
      <c r="O2662" s="72">
        <f t="shared" si="1326"/>
        <v>-39</v>
      </c>
      <c r="P2662" s="72">
        <f t="shared" si="1326"/>
        <v>-18</v>
      </c>
      <c r="Q2662" s="72">
        <f t="shared" si="1326"/>
        <v>-37</v>
      </c>
      <c r="R2662" s="72">
        <f t="shared" si="1326"/>
        <v>-19</v>
      </c>
      <c r="S2662" s="72">
        <f t="shared" si="1326"/>
        <v>-11</v>
      </c>
      <c r="T2662" s="76">
        <f t="shared" si="1326"/>
        <v>-29</v>
      </c>
      <c r="U2662" s="112">
        <f t="shared" si="1325"/>
        <v>-17.176470588235293</v>
      </c>
    </row>
    <row r="2663" spans="1:21" ht="18" thickBot="1" x14ac:dyDescent="0.25">
      <c r="A2663" s="78">
        <v>7</v>
      </c>
      <c r="B2663" s="48" t="s">
        <v>53</v>
      </c>
      <c r="C2663" s="79">
        <f t="shared" si="1326"/>
        <v>-3</v>
      </c>
      <c r="D2663" s="79">
        <f t="shared" si="1326"/>
        <v>0</v>
      </c>
      <c r="E2663" s="79">
        <f t="shared" si="1326"/>
        <v>0</v>
      </c>
      <c r="F2663" s="79">
        <f t="shared" si="1326"/>
        <v>-1</v>
      </c>
      <c r="G2663" s="79">
        <f t="shared" si="1326"/>
        <v>6</v>
      </c>
      <c r="H2663" s="72">
        <f t="shared" si="1326"/>
        <v>0</v>
      </c>
      <c r="I2663" s="72">
        <f t="shared" si="1326"/>
        <v>-2</v>
      </c>
      <c r="J2663" s="72">
        <f t="shared" si="1326"/>
        <v>8</v>
      </c>
      <c r="K2663" s="72">
        <f t="shared" si="1326"/>
        <v>9</v>
      </c>
      <c r="L2663" s="72">
        <f t="shared" si="1326"/>
        <v>6</v>
      </c>
      <c r="M2663" s="72">
        <f t="shared" si="1326"/>
        <v>2</v>
      </c>
      <c r="N2663" s="72">
        <f t="shared" si="1326"/>
        <v>4</v>
      </c>
      <c r="O2663" s="72">
        <f t="shared" si="1326"/>
        <v>-1</v>
      </c>
      <c r="P2663" s="72">
        <f t="shared" si="1326"/>
        <v>7</v>
      </c>
      <c r="Q2663" s="72">
        <f t="shared" si="1326"/>
        <v>4</v>
      </c>
      <c r="R2663" s="72">
        <f t="shared" si="1326"/>
        <v>0</v>
      </c>
      <c r="S2663" s="72">
        <f t="shared" si="1326"/>
        <v>7</v>
      </c>
      <c r="T2663" s="76">
        <f t="shared" si="1326"/>
        <v>-5</v>
      </c>
      <c r="U2663" s="112">
        <f t="shared" si="1325"/>
        <v>2.7058823529411766</v>
      </c>
    </row>
    <row r="2664" spans="1:21" ht="18" thickBot="1" x14ac:dyDescent="0.25">
      <c r="A2664" s="78">
        <v>8</v>
      </c>
      <c r="B2664" s="48" t="s">
        <v>53</v>
      </c>
      <c r="C2664" s="79">
        <f t="shared" si="1326"/>
        <v>-1</v>
      </c>
      <c r="D2664" s="79">
        <f t="shared" si="1326"/>
        <v>-2</v>
      </c>
      <c r="E2664" s="79">
        <f t="shared" si="1326"/>
        <v>0</v>
      </c>
      <c r="F2664" s="79">
        <f t="shared" si="1326"/>
        <v>-1</v>
      </c>
      <c r="G2664" s="79">
        <f t="shared" si="1326"/>
        <v>-1</v>
      </c>
      <c r="H2664" s="72">
        <f t="shared" si="1326"/>
        <v>-8</v>
      </c>
      <c r="I2664" s="72">
        <f t="shared" si="1326"/>
        <v>0</v>
      </c>
      <c r="J2664" s="72">
        <f t="shared" si="1326"/>
        <v>0</v>
      </c>
      <c r="K2664" s="72">
        <f t="shared" si="1326"/>
        <v>2</v>
      </c>
      <c r="L2664" s="72">
        <f t="shared" si="1326"/>
        <v>7</v>
      </c>
      <c r="M2664" s="72">
        <f t="shared" si="1326"/>
        <v>-3</v>
      </c>
      <c r="N2664" s="72">
        <f t="shared" si="1326"/>
        <v>1</v>
      </c>
      <c r="O2664" s="72">
        <f t="shared" si="1326"/>
        <v>1</v>
      </c>
      <c r="P2664" s="72">
        <f t="shared" si="1326"/>
        <v>2</v>
      </c>
      <c r="Q2664" s="72">
        <f t="shared" si="1326"/>
        <v>0</v>
      </c>
      <c r="R2664" s="72">
        <f t="shared" si="1326"/>
        <v>-4</v>
      </c>
      <c r="S2664" s="72">
        <f t="shared" si="1326"/>
        <v>6</v>
      </c>
      <c r="T2664" s="76">
        <f t="shared" si="1326"/>
        <v>1</v>
      </c>
      <c r="U2664" s="112">
        <f t="shared" si="1325"/>
        <v>-5.8823529411764705E-2</v>
      </c>
    </row>
    <row r="2665" spans="1:21" ht="18" thickBot="1" x14ac:dyDescent="0.25">
      <c r="A2665" s="78">
        <v>9</v>
      </c>
      <c r="B2665" s="48" t="s">
        <v>53</v>
      </c>
      <c r="C2665" s="79">
        <f t="shared" si="1326"/>
        <v>8</v>
      </c>
      <c r="D2665" s="79">
        <f t="shared" si="1326"/>
        <v>8</v>
      </c>
      <c r="E2665" s="79">
        <f t="shared" si="1326"/>
        <v>4</v>
      </c>
      <c r="F2665" s="79">
        <f t="shared" si="1326"/>
        <v>6</v>
      </c>
      <c r="G2665" s="79">
        <f t="shared" si="1326"/>
        <v>3</v>
      </c>
      <c r="H2665" s="72">
        <f t="shared" si="1326"/>
        <v>1</v>
      </c>
      <c r="I2665" s="72">
        <f t="shared" si="1326"/>
        <v>-1</v>
      </c>
      <c r="J2665" s="72">
        <f t="shared" si="1326"/>
        <v>9</v>
      </c>
      <c r="K2665" s="72">
        <f t="shared" si="1326"/>
        <v>8</v>
      </c>
      <c r="L2665" s="72">
        <f t="shared" si="1326"/>
        <v>6</v>
      </c>
      <c r="M2665" s="72">
        <f t="shared" si="1326"/>
        <v>11</v>
      </c>
      <c r="N2665" s="72">
        <f t="shared" si="1326"/>
        <v>13</v>
      </c>
      <c r="O2665" s="72">
        <f t="shared" si="1326"/>
        <v>4</v>
      </c>
      <c r="P2665" s="72">
        <f t="shared" si="1326"/>
        <v>13</v>
      </c>
      <c r="Q2665" s="72">
        <f t="shared" si="1326"/>
        <v>12</v>
      </c>
      <c r="R2665" s="72">
        <f t="shared" si="1326"/>
        <v>14</v>
      </c>
      <c r="S2665" s="72">
        <f t="shared" si="1326"/>
        <v>16</v>
      </c>
      <c r="T2665" s="76">
        <f t="shared" si="1326"/>
        <v>-1</v>
      </c>
      <c r="U2665" s="112">
        <f t="shared" si="1325"/>
        <v>7.9411764705882355</v>
      </c>
    </row>
    <row r="2666" spans="1:21" ht="18" thickBot="1" x14ac:dyDescent="0.25">
      <c r="A2666" s="78">
        <v>10</v>
      </c>
      <c r="B2666" s="48" t="s">
        <v>53</v>
      </c>
      <c r="C2666" s="79">
        <f t="shared" si="1326"/>
        <v>-1</v>
      </c>
      <c r="D2666" s="79">
        <f t="shared" si="1326"/>
        <v>8</v>
      </c>
      <c r="E2666" s="79">
        <f t="shared" si="1326"/>
        <v>7</v>
      </c>
      <c r="F2666" s="79">
        <f t="shared" si="1326"/>
        <v>6</v>
      </c>
      <c r="G2666" s="79">
        <f t="shared" si="1326"/>
        <v>7</v>
      </c>
      <c r="H2666" s="72">
        <f t="shared" si="1326"/>
        <v>8</v>
      </c>
      <c r="I2666" s="72">
        <f t="shared" si="1326"/>
        <v>2</v>
      </c>
      <c r="J2666" s="72">
        <f t="shared" si="1326"/>
        <v>6</v>
      </c>
      <c r="K2666" s="72">
        <f t="shared" si="1326"/>
        <v>2</v>
      </c>
      <c r="L2666" s="72">
        <f t="shared" si="1326"/>
        <v>2</v>
      </c>
      <c r="M2666" s="72">
        <f t="shared" si="1326"/>
        <v>2</v>
      </c>
      <c r="N2666" s="72">
        <f t="shared" si="1326"/>
        <v>10</v>
      </c>
      <c r="O2666" s="72">
        <f t="shared" si="1326"/>
        <v>8</v>
      </c>
      <c r="P2666" s="72">
        <f t="shared" si="1326"/>
        <v>-1</v>
      </c>
      <c r="Q2666" s="72">
        <f t="shared" si="1326"/>
        <v>7</v>
      </c>
      <c r="R2666" s="72">
        <f t="shared" si="1326"/>
        <v>12</v>
      </c>
      <c r="S2666" s="72">
        <f t="shared" si="1326"/>
        <v>10</v>
      </c>
      <c r="T2666" s="76">
        <f t="shared" si="1326"/>
        <v>6</v>
      </c>
      <c r="U2666" s="112">
        <f t="shared" si="1325"/>
        <v>5.5882352941176467</v>
      </c>
    </row>
    <row r="2667" spans="1:21" ht="18" thickBot="1" x14ac:dyDescent="0.25">
      <c r="A2667" s="78">
        <v>11</v>
      </c>
      <c r="B2667" s="48" t="s">
        <v>53</v>
      </c>
      <c r="C2667" s="79">
        <f t="shared" si="1326"/>
        <v>7</v>
      </c>
      <c r="D2667" s="79">
        <f t="shared" si="1326"/>
        <v>13</v>
      </c>
      <c r="E2667" s="79">
        <f t="shared" si="1326"/>
        <v>6</v>
      </c>
      <c r="F2667" s="79">
        <f t="shared" si="1326"/>
        <v>10</v>
      </c>
      <c r="G2667" s="79">
        <f t="shared" si="1326"/>
        <v>4</v>
      </c>
      <c r="H2667" s="72">
        <f t="shared" si="1326"/>
        <v>-3</v>
      </c>
      <c r="I2667" s="72">
        <f t="shared" si="1326"/>
        <v>0</v>
      </c>
      <c r="J2667" s="72">
        <f t="shared" si="1326"/>
        <v>3</v>
      </c>
      <c r="K2667" s="72">
        <f t="shared" si="1326"/>
        <v>1</v>
      </c>
      <c r="L2667" s="72">
        <f t="shared" si="1326"/>
        <v>9</v>
      </c>
      <c r="M2667" s="72">
        <f t="shared" si="1326"/>
        <v>7</v>
      </c>
      <c r="N2667" s="72">
        <f t="shared" si="1326"/>
        <v>8</v>
      </c>
      <c r="O2667" s="72">
        <f t="shared" si="1326"/>
        <v>9</v>
      </c>
      <c r="P2667" s="72">
        <f t="shared" si="1326"/>
        <v>3</v>
      </c>
      <c r="Q2667" s="72">
        <f t="shared" si="1326"/>
        <v>3</v>
      </c>
      <c r="R2667" s="72">
        <f t="shared" si="1326"/>
        <v>0</v>
      </c>
      <c r="S2667" s="72">
        <f t="shared" si="1326"/>
        <v>9</v>
      </c>
      <c r="T2667" s="76">
        <f t="shared" si="1326"/>
        <v>-3</v>
      </c>
      <c r="U2667" s="112">
        <f t="shared" si="1325"/>
        <v>5.2352941176470589</v>
      </c>
    </row>
    <row r="2668" spans="1:21" ht="18" thickBot="1" x14ac:dyDescent="0.25">
      <c r="A2668" s="78">
        <v>12</v>
      </c>
      <c r="B2668" s="48" t="s">
        <v>53</v>
      </c>
      <c r="C2668" s="79">
        <f t="shared" si="1326"/>
        <v>2</v>
      </c>
      <c r="D2668" s="79">
        <f t="shared" si="1326"/>
        <v>3</v>
      </c>
      <c r="E2668" s="79">
        <f t="shared" si="1326"/>
        <v>5</v>
      </c>
      <c r="F2668" s="79">
        <f t="shared" si="1326"/>
        <v>0</v>
      </c>
      <c r="G2668" s="79">
        <f t="shared" si="1326"/>
        <v>2</v>
      </c>
      <c r="H2668" s="72">
        <f t="shared" si="1326"/>
        <v>2</v>
      </c>
      <c r="I2668" s="72">
        <f t="shared" si="1326"/>
        <v>9</v>
      </c>
      <c r="J2668" s="72">
        <f t="shared" si="1326"/>
        <v>1</v>
      </c>
      <c r="K2668" s="72">
        <f t="shared" si="1326"/>
        <v>0</v>
      </c>
      <c r="L2668" s="72">
        <f t="shared" si="1326"/>
        <v>2</v>
      </c>
      <c r="M2668" s="72">
        <f t="shared" si="1326"/>
        <v>4</v>
      </c>
      <c r="N2668" s="72">
        <f t="shared" si="1326"/>
        <v>1</v>
      </c>
      <c r="O2668" s="72">
        <f t="shared" si="1326"/>
        <v>3</v>
      </c>
      <c r="P2668" s="72">
        <f t="shared" si="1326"/>
        <v>-2</v>
      </c>
      <c r="Q2668" s="72">
        <f t="shared" si="1326"/>
        <v>12</v>
      </c>
      <c r="R2668" s="72">
        <f t="shared" si="1326"/>
        <v>7</v>
      </c>
      <c r="S2668" s="72">
        <f t="shared" si="1326"/>
        <v>8</v>
      </c>
      <c r="T2668" s="76">
        <f t="shared" si="1326"/>
        <v>3</v>
      </c>
      <c r="U2668" s="112">
        <f t="shared" si="1325"/>
        <v>3.4705882352941178</v>
      </c>
    </row>
    <row r="2669" spans="1:21" ht="18" thickBot="1" x14ac:dyDescent="0.25">
      <c r="A2669" s="47" t="s">
        <v>47</v>
      </c>
      <c r="B2669" s="48" t="s">
        <v>59</v>
      </c>
      <c r="C2669" s="75" t="s">
        <v>46</v>
      </c>
      <c r="D2669" s="75" t="s">
        <v>46</v>
      </c>
      <c r="E2669" s="75" t="s">
        <v>46</v>
      </c>
      <c r="F2669" s="79">
        <f t="shared" ref="F2669:T2669" si="1327">B2627-F2631</f>
        <v>1</v>
      </c>
      <c r="G2669" s="79">
        <f t="shared" si="1327"/>
        <v>-1</v>
      </c>
      <c r="H2669" s="79">
        <f t="shared" si="1327"/>
        <v>15</v>
      </c>
      <c r="I2669" s="79">
        <f t="shared" si="1327"/>
        <v>6</v>
      </c>
      <c r="J2669" s="79">
        <f t="shared" si="1327"/>
        <v>12</v>
      </c>
      <c r="K2669" s="79">
        <f t="shared" si="1327"/>
        <v>25</v>
      </c>
      <c r="L2669" s="79">
        <f t="shared" si="1327"/>
        <v>25</v>
      </c>
      <c r="M2669" s="79">
        <f t="shared" si="1327"/>
        <v>15</v>
      </c>
      <c r="N2669" s="79">
        <f t="shared" si="1327"/>
        <v>13</v>
      </c>
      <c r="O2669" s="79">
        <f t="shared" si="1327"/>
        <v>18</v>
      </c>
      <c r="P2669" s="79">
        <f t="shared" si="1327"/>
        <v>12</v>
      </c>
      <c r="Q2669" s="79">
        <f t="shared" si="1327"/>
        <v>9</v>
      </c>
      <c r="R2669" s="79">
        <f t="shared" si="1327"/>
        <v>1</v>
      </c>
      <c r="S2669" s="79">
        <f t="shared" si="1327"/>
        <v>18</v>
      </c>
      <c r="T2669" s="106">
        <f t="shared" si="1327"/>
        <v>18</v>
      </c>
      <c r="U2669" s="112">
        <f t="shared" si="1325"/>
        <v>12.071428571428571</v>
      </c>
    </row>
    <row r="2670" spans="1:21" ht="18" thickBot="1" x14ac:dyDescent="0.25">
      <c r="A2670" s="47" t="s">
        <v>54</v>
      </c>
      <c r="B2670" s="48" t="s">
        <v>59</v>
      </c>
      <c r="C2670" s="75" t="s">
        <v>46</v>
      </c>
      <c r="D2670" s="75" t="s">
        <v>46</v>
      </c>
      <c r="E2670" s="75" t="s">
        <v>46</v>
      </c>
      <c r="F2670" s="75" t="s">
        <v>46</v>
      </c>
      <c r="G2670" s="75">
        <f t="shared" ref="G2670:T2670" si="1328">B2633-G2638</f>
        <v>26</v>
      </c>
      <c r="H2670" s="75">
        <f t="shared" si="1328"/>
        <v>14</v>
      </c>
      <c r="I2670" s="75">
        <f t="shared" si="1328"/>
        <v>19</v>
      </c>
      <c r="J2670" s="75">
        <f t="shared" si="1328"/>
        <v>11</v>
      </c>
      <c r="K2670" s="75">
        <f t="shared" si="1328"/>
        <v>5</v>
      </c>
      <c r="L2670" s="75">
        <f t="shared" si="1328"/>
        <v>0</v>
      </c>
      <c r="M2670" s="75">
        <f t="shared" si="1328"/>
        <v>24</v>
      </c>
      <c r="N2670" s="75">
        <f t="shared" si="1328"/>
        <v>18</v>
      </c>
      <c r="O2670" s="75">
        <f t="shared" si="1328"/>
        <v>21</v>
      </c>
      <c r="P2670" s="75">
        <f t="shared" si="1328"/>
        <v>35</v>
      </c>
      <c r="Q2670" s="75">
        <f t="shared" si="1328"/>
        <v>33</v>
      </c>
      <c r="R2670" s="75">
        <f t="shared" si="1328"/>
        <v>14</v>
      </c>
      <c r="S2670" s="75">
        <f t="shared" si="1328"/>
        <v>29</v>
      </c>
      <c r="T2670" s="106">
        <f t="shared" si="1328"/>
        <v>38</v>
      </c>
      <c r="U2670" s="112">
        <f t="shared" si="1325"/>
        <v>19.153846153846153</v>
      </c>
    </row>
    <row r="2671" spans="1:21" ht="16" x14ac:dyDescent="0.2">
      <c r="A2671" s="32"/>
      <c r="B2671" s="33"/>
      <c r="C2671" s="34"/>
      <c r="D2671" s="34"/>
      <c r="E2671" s="34"/>
      <c r="F2671" s="34"/>
      <c r="G2671" s="34"/>
      <c r="H2671" s="34"/>
      <c r="I2671" s="34"/>
      <c r="J2671" s="34"/>
      <c r="K2671" s="34"/>
      <c r="L2671" s="34"/>
      <c r="M2671" s="34"/>
    </row>
    <row r="2672" spans="1:21" ht="16" x14ac:dyDescent="0.2">
      <c r="A2672" s="7" t="s">
        <v>201</v>
      </c>
      <c r="B2672" s="7"/>
      <c r="C2672" s="7"/>
      <c r="D2672" s="7"/>
      <c r="E2672" s="7"/>
      <c r="F2672" s="7"/>
      <c r="G2672" s="7"/>
      <c r="H2672" s="8"/>
      <c r="I2672" s="8"/>
      <c r="J2672" s="8"/>
      <c r="K2672" s="8"/>
      <c r="L2672" s="8"/>
      <c r="M2672" s="9"/>
    </row>
    <row r="2673" spans="1:21" ht="17" thickBot="1" x14ac:dyDescent="0.25">
      <c r="A2673" s="10"/>
      <c r="B2673" s="8"/>
      <c r="C2673" s="8"/>
      <c r="D2673" s="8"/>
      <c r="E2673" s="8"/>
      <c r="F2673" s="8"/>
      <c r="G2673" s="8"/>
      <c r="H2673" s="8"/>
      <c r="I2673" s="8"/>
      <c r="J2673" s="8"/>
      <c r="K2673" s="8"/>
      <c r="L2673" s="8"/>
      <c r="M2673" s="9"/>
    </row>
    <row r="2674" spans="1:21" ht="35" thickBot="1" x14ac:dyDescent="0.25">
      <c r="A2674" s="70" t="s">
        <v>44</v>
      </c>
      <c r="B2674" s="70" t="s">
        <v>0</v>
      </c>
      <c r="C2674" s="70" t="s">
        <v>1</v>
      </c>
      <c r="D2674" s="70" t="s">
        <v>2</v>
      </c>
      <c r="E2674" s="70" t="s">
        <v>3</v>
      </c>
      <c r="F2674" s="70" t="s">
        <v>4</v>
      </c>
      <c r="G2674" s="70" t="s">
        <v>5</v>
      </c>
      <c r="H2674" s="70" t="s">
        <v>6</v>
      </c>
      <c r="I2674" s="70" t="s">
        <v>7</v>
      </c>
      <c r="J2674" s="70" t="s">
        <v>8</v>
      </c>
      <c r="K2674" s="70" t="s">
        <v>9</v>
      </c>
      <c r="L2674" s="70" t="s">
        <v>10</v>
      </c>
      <c r="M2674" s="70" t="s">
        <v>66</v>
      </c>
      <c r="N2674" s="70" t="s">
        <v>75</v>
      </c>
      <c r="O2674" s="70" t="s">
        <v>76</v>
      </c>
      <c r="P2674" s="70" t="s">
        <v>77</v>
      </c>
      <c r="Q2674" s="70" t="s">
        <v>78</v>
      </c>
      <c r="R2674" s="70" t="s">
        <v>79</v>
      </c>
      <c r="S2674" s="70" t="s">
        <v>81</v>
      </c>
      <c r="T2674" s="70" t="s">
        <v>87</v>
      </c>
      <c r="U2674" s="70" t="s">
        <v>52</v>
      </c>
    </row>
    <row r="2675" spans="1:21" ht="18" thickBot="1" x14ac:dyDescent="0.25">
      <c r="A2675" s="78">
        <v>1</v>
      </c>
      <c r="B2675" s="93" t="s">
        <v>42</v>
      </c>
      <c r="C2675" s="45">
        <f t="shared" ref="C2675:T2686" si="1329">(B2626-C2627)/B2626</f>
        <v>7.8125E-2</v>
      </c>
      <c r="D2675" s="45">
        <f t="shared" si="1329"/>
        <v>-1.4750000000000001</v>
      </c>
      <c r="E2675" s="45">
        <f t="shared" si="1329"/>
        <v>3.0612244897959183E-2</v>
      </c>
      <c r="F2675" s="45">
        <f t="shared" si="1329"/>
        <v>7.0175438596491224E-2</v>
      </c>
      <c r="G2675" s="45">
        <f t="shared" si="1329"/>
        <v>0</v>
      </c>
      <c r="H2675" s="45">
        <f t="shared" si="1329"/>
        <v>-3.2967032967032968E-2</v>
      </c>
      <c r="I2675" s="45">
        <f t="shared" si="1329"/>
        <v>8.5470085470085479E-3</v>
      </c>
      <c r="J2675" s="45">
        <f t="shared" si="1329"/>
        <v>-6.097560975609756E-2</v>
      </c>
      <c r="K2675" s="45">
        <f t="shared" si="1329"/>
        <v>2.8846153846153848E-2</v>
      </c>
      <c r="L2675" s="45">
        <f t="shared" si="1329"/>
        <v>-4.9504950495049507E-2</v>
      </c>
      <c r="M2675" s="45">
        <f t="shared" si="1329"/>
        <v>1.8867924528301886E-2</v>
      </c>
      <c r="N2675" s="45">
        <f t="shared" si="1329"/>
        <v>4.3956043956043959E-2</v>
      </c>
      <c r="O2675" s="45">
        <f t="shared" si="1329"/>
        <v>-5.1020408163265307E-2</v>
      </c>
      <c r="P2675" s="45">
        <f t="shared" si="1329"/>
        <v>9.5238095238095247E-3</v>
      </c>
      <c r="Q2675" s="45">
        <f t="shared" si="1329"/>
        <v>-3.1578947368421054E-2</v>
      </c>
      <c r="R2675" s="45">
        <f t="shared" si="1329"/>
        <v>-7.1428571428571425E-2</v>
      </c>
      <c r="S2675" s="45">
        <f t="shared" si="1329"/>
        <v>0.04</v>
      </c>
      <c r="T2675" s="96">
        <f t="shared" si="1329"/>
        <v>0</v>
      </c>
      <c r="U2675" s="44">
        <f t="shared" ref="U2675:U2690" si="1330">_xlfn.AGGREGATE(1,6,C2675:S2675)</f>
        <v>-8.4930699781333538E-2</v>
      </c>
    </row>
    <row r="2676" spans="1:21" ht="18" thickBot="1" x14ac:dyDescent="0.25">
      <c r="A2676" s="78">
        <v>2</v>
      </c>
      <c r="B2676" s="93" t="s">
        <v>42</v>
      </c>
      <c r="C2676" s="45">
        <f t="shared" si="1329"/>
        <v>-3.9473684210526314E-2</v>
      </c>
      <c r="D2676" s="45">
        <f t="shared" si="1329"/>
        <v>-0.16949152542372881</v>
      </c>
      <c r="E2676" s="45">
        <f t="shared" si="1329"/>
        <v>5.0505050505050504E-2</v>
      </c>
      <c r="F2676" s="45">
        <f t="shared" si="1329"/>
        <v>-1.0526315789473684E-2</v>
      </c>
      <c r="G2676" s="45">
        <f t="shared" si="1329"/>
        <v>-1.8867924528301886E-2</v>
      </c>
      <c r="H2676" s="45">
        <f t="shared" si="1329"/>
        <v>4.49438202247191E-2</v>
      </c>
      <c r="I2676" s="45">
        <f t="shared" si="1329"/>
        <v>7.4468085106382975E-2</v>
      </c>
      <c r="J2676" s="45">
        <f t="shared" si="1329"/>
        <v>3.4482758620689655E-2</v>
      </c>
      <c r="K2676" s="45">
        <f t="shared" si="1329"/>
        <v>8.0459770114942528E-2</v>
      </c>
      <c r="L2676" s="45">
        <f t="shared" si="1329"/>
        <v>5.9405940594059403E-2</v>
      </c>
      <c r="M2676" s="45">
        <f t="shared" si="1329"/>
        <v>9.4339622641509441E-2</v>
      </c>
      <c r="N2676" s="45">
        <f t="shared" si="1329"/>
        <v>3.8461538461538464E-2</v>
      </c>
      <c r="O2676" s="45">
        <f t="shared" si="1329"/>
        <v>-2.2988505747126436E-2</v>
      </c>
      <c r="P2676" s="45">
        <f t="shared" si="1329"/>
        <v>3.8834951456310676E-2</v>
      </c>
      <c r="Q2676" s="45">
        <f t="shared" si="1329"/>
        <v>9.6153846153846159E-3</v>
      </c>
      <c r="R2676" s="45">
        <f t="shared" si="1329"/>
        <v>5.1020408163265307E-2</v>
      </c>
      <c r="S2676" s="45">
        <f t="shared" si="1329"/>
        <v>9.5238095238095233E-2</v>
      </c>
      <c r="T2676" s="96">
        <f t="shared" si="1329"/>
        <v>2.0833333333333332E-2</v>
      </c>
      <c r="U2676" s="44">
        <f t="shared" si="1330"/>
        <v>2.4142792355458281E-2</v>
      </c>
    </row>
    <row r="2677" spans="1:21" ht="18" thickBot="1" x14ac:dyDescent="0.25">
      <c r="A2677" s="78">
        <v>3</v>
      </c>
      <c r="B2677" s="93" t="s">
        <v>42</v>
      </c>
      <c r="C2677" s="45">
        <f t="shared" si="1329"/>
        <v>3.6363636363636362E-2</v>
      </c>
      <c r="D2677" s="45">
        <f t="shared" si="1329"/>
        <v>1.2658227848101266E-2</v>
      </c>
      <c r="E2677" s="45">
        <f t="shared" si="1329"/>
        <v>0.13043478260869565</v>
      </c>
      <c r="F2677" s="45">
        <f t="shared" si="1329"/>
        <v>9.5744680851063829E-2</v>
      </c>
      <c r="G2677" s="45">
        <f t="shared" si="1329"/>
        <v>-1.0416666666666666E-2</v>
      </c>
      <c r="H2677" s="45">
        <f t="shared" si="1329"/>
        <v>1.8518518518518517E-2</v>
      </c>
      <c r="I2677" s="45">
        <f t="shared" si="1329"/>
        <v>0.11764705882352941</v>
      </c>
      <c r="J2677" s="45">
        <f t="shared" si="1329"/>
        <v>3.4482758620689655E-2</v>
      </c>
      <c r="K2677" s="45">
        <f t="shared" si="1329"/>
        <v>8.9285714285714281E-3</v>
      </c>
      <c r="L2677" s="45">
        <f t="shared" si="1329"/>
        <v>2.5000000000000001E-2</v>
      </c>
      <c r="M2677" s="45">
        <f t="shared" si="1329"/>
        <v>9.4736842105263161E-2</v>
      </c>
      <c r="N2677" s="45">
        <f t="shared" si="1329"/>
        <v>6.25E-2</v>
      </c>
      <c r="O2677" s="45">
        <f t="shared" si="1329"/>
        <v>-0.02</v>
      </c>
      <c r="P2677" s="45">
        <f t="shared" si="1329"/>
        <v>3.3707865168539325E-2</v>
      </c>
      <c r="Q2677" s="45">
        <f t="shared" si="1329"/>
        <v>5.0505050505050504E-2</v>
      </c>
      <c r="R2677" s="45">
        <f t="shared" si="1329"/>
        <v>1.9417475728155338E-2</v>
      </c>
      <c r="S2677" s="45">
        <f t="shared" si="1329"/>
        <v>0.10752688172043011</v>
      </c>
      <c r="T2677" s="96">
        <f t="shared" si="1329"/>
        <v>1.0526315789473684E-2</v>
      </c>
      <c r="U2677" s="44">
        <f t="shared" si="1330"/>
        <v>4.8103275507269283E-2</v>
      </c>
    </row>
    <row r="2678" spans="1:21" ht="18" thickBot="1" x14ac:dyDescent="0.25">
      <c r="A2678" s="78">
        <v>4</v>
      </c>
      <c r="B2678" s="93" t="s">
        <v>42</v>
      </c>
      <c r="C2678" s="45">
        <f t="shared" si="1329"/>
        <v>3.9215686274509803E-2</v>
      </c>
      <c r="D2678" s="45">
        <f t="shared" si="1329"/>
        <v>-7.5471698113207544E-2</v>
      </c>
      <c r="E2678" s="45">
        <f t="shared" si="1329"/>
        <v>-1.282051282051282E-2</v>
      </c>
      <c r="F2678" s="45">
        <f t="shared" si="1329"/>
        <v>0</v>
      </c>
      <c r="G2678" s="45">
        <f t="shared" si="1329"/>
        <v>0</v>
      </c>
      <c r="H2678" s="45">
        <f t="shared" si="1329"/>
        <v>3.0927835051546393E-2</v>
      </c>
      <c r="I2678" s="45">
        <f t="shared" si="1329"/>
        <v>9.433962264150943E-3</v>
      </c>
      <c r="J2678" s="45">
        <f t="shared" si="1329"/>
        <v>0.08</v>
      </c>
      <c r="K2678" s="45">
        <f t="shared" si="1329"/>
        <v>0.13095238095238096</v>
      </c>
      <c r="L2678" s="45">
        <f t="shared" si="1329"/>
        <v>3.6036036036036036E-2</v>
      </c>
      <c r="M2678" s="45">
        <f t="shared" si="1329"/>
        <v>5.128205128205128E-2</v>
      </c>
      <c r="N2678" s="45">
        <f t="shared" si="1329"/>
        <v>3.4883720930232558E-2</v>
      </c>
      <c r="O2678" s="45">
        <f t="shared" si="1329"/>
        <v>-3.3333333333333333E-2</v>
      </c>
      <c r="P2678" s="45">
        <f t="shared" si="1329"/>
        <v>2.9411764705882353E-2</v>
      </c>
      <c r="Q2678" s="45">
        <f t="shared" si="1329"/>
        <v>2.3255813953488372E-2</v>
      </c>
      <c r="R2678" s="45">
        <f t="shared" si="1329"/>
        <v>0</v>
      </c>
      <c r="S2678" s="45">
        <f t="shared" si="1329"/>
        <v>0.11881188118811881</v>
      </c>
      <c r="T2678" s="96">
        <f t="shared" si="1329"/>
        <v>6.0240963855421686E-2</v>
      </c>
      <c r="U2678" s="44">
        <f t="shared" si="1330"/>
        <v>2.7210916963020224E-2</v>
      </c>
    </row>
    <row r="2679" spans="1:21" ht="18" thickBot="1" x14ac:dyDescent="0.25">
      <c r="A2679" s="78">
        <v>5</v>
      </c>
      <c r="B2679" s="93" t="s">
        <v>42</v>
      </c>
      <c r="C2679" s="45">
        <f t="shared" si="1329"/>
        <v>8.771929824561403E-2</v>
      </c>
      <c r="D2679" s="45">
        <f t="shared" si="1329"/>
        <v>-2.0408163265306121E-2</v>
      </c>
      <c r="E2679" s="45">
        <f t="shared" si="1329"/>
        <v>-8.771929824561403E-2</v>
      </c>
      <c r="F2679" s="45">
        <f t="shared" si="1329"/>
        <v>5.0632911392405063E-2</v>
      </c>
      <c r="G2679" s="45">
        <f t="shared" si="1329"/>
        <v>0</v>
      </c>
      <c r="H2679" s="45">
        <f t="shared" si="1329"/>
        <v>1.1764705882352941E-2</v>
      </c>
      <c r="I2679" s="45">
        <f t="shared" si="1329"/>
        <v>5.3191489361702128E-2</v>
      </c>
      <c r="J2679" s="45">
        <f t="shared" si="1329"/>
        <v>0.10476190476190476</v>
      </c>
      <c r="K2679" s="45">
        <f t="shared" si="1329"/>
        <v>7.2463768115942032E-2</v>
      </c>
      <c r="L2679" s="45">
        <f t="shared" si="1329"/>
        <v>5.4794520547945202E-2</v>
      </c>
      <c r="M2679" s="45">
        <f t="shared" si="1329"/>
        <v>5.6074766355140186E-2</v>
      </c>
      <c r="N2679" s="45">
        <f t="shared" si="1329"/>
        <v>0</v>
      </c>
      <c r="O2679" s="45">
        <f t="shared" si="1329"/>
        <v>0</v>
      </c>
      <c r="P2679" s="45">
        <f t="shared" si="1329"/>
        <v>-1.0752688172043012E-2</v>
      </c>
      <c r="Q2679" s="45">
        <f t="shared" si="1329"/>
        <v>4.0404040404040407E-2</v>
      </c>
      <c r="R2679" s="45">
        <f t="shared" si="1329"/>
        <v>-2.3809523809523808E-2</v>
      </c>
      <c r="S2679" s="45">
        <f t="shared" si="1329"/>
        <v>9.5744680851063829E-2</v>
      </c>
      <c r="T2679" s="96">
        <f t="shared" si="1329"/>
        <v>3.3707865168539325E-2</v>
      </c>
      <c r="U2679" s="44">
        <f t="shared" si="1330"/>
        <v>2.8521318377977858E-2</v>
      </c>
    </row>
    <row r="2680" spans="1:21" ht="18" thickBot="1" x14ac:dyDescent="0.25">
      <c r="A2680" s="78">
        <v>6</v>
      </c>
      <c r="B2680" s="93" t="s">
        <v>42</v>
      </c>
      <c r="C2680" s="45">
        <f t="shared" si="1329"/>
        <v>8.3333333333333329E-2</v>
      </c>
      <c r="D2680" s="45">
        <f t="shared" si="1329"/>
        <v>3.8461538461538464E-2</v>
      </c>
      <c r="E2680" s="45">
        <f t="shared" si="1329"/>
        <v>0.02</v>
      </c>
      <c r="F2680" s="45">
        <f t="shared" si="1329"/>
        <v>0</v>
      </c>
      <c r="G2680" s="45">
        <f t="shared" si="1329"/>
        <v>-0.21333333333333335</v>
      </c>
      <c r="H2680" s="45">
        <f t="shared" si="1329"/>
        <v>-0.45</v>
      </c>
      <c r="I2680" s="45">
        <f t="shared" si="1329"/>
        <v>-0.22619047619047619</v>
      </c>
      <c r="J2680" s="45">
        <f t="shared" si="1329"/>
        <v>-0.3146067415730337</v>
      </c>
      <c r="K2680" s="45">
        <f t="shared" si="1329"/>
        <v>-0.2978723404255319</v>
      </c>
      <c r="L2680" s="45">
        <f t="shared" si="1329"/>
        <v>-0.34375</v>
      </c>
      <c r="M2680" s="45">
        <f t="shared" si="1329"/>
        <v>-0.2318840579710145</v>
      </c>
      <c r="N2680" s="45">
        <f t="shared" si="1329"/>
        <v>-0.18811881188118812</v>
      </c>
      <c r="O2680" s="45">
        <f t="shared" si="1329"/>
        <v>-0.52702702702702697</v>
      </c>
      <c r="P2680" s="45">
        <f t="shared" si="1329"/>
        <v>-0.21686746987951808</v>
      </c>
      <c r="Q2680" s="45">
        <f t="shared" si="1329"/>
        <v>-0.39361702127659576</v>
      </c>
      <c r="R2680" s="45">
        <f t="shared" si="1329"/>
        <v>-0.2</v>
      </c>
      <c r="S2680" s="45">
        <f t="shared" si="1329"/>
        <v>-0.12790697674418605</v>
      </c>
      <c r="T2680" s="96">
        <f t="shared" si="1329"/>
        <v>-0.3411764705882353</v>
      </c>
      <c r="U2680" s="44">
        <f t="shared" si="1330"/>
        <v>-0.21113996379453132</v>
      </c>
    </row>
    <row r="2681" spans="1:21" ht="18" thickBot="1" x14ac:dyDescent="0.25">
      <c r="A2681" s="78">
        <v>7</v>
      </c>
      <c r="B2681" s="93" t="s">
        <v>42</v>
      </c>
      <c r="C2681" s="45">
        <f t="shared" si="1329"/>
        <v>-7.8947368421052627E-2</v>
      </c>
      <c r="D2681" s="45">
        <f t="shared" si="1329"/>
        <v>0</v>
      </c>
      <c r="E2681" s="45">
        <f t="shared" si="1329"/>
        <v>0</v>
      </c>
      <c r="F2681" s="45">
        <f t="shared" si="1329"/>
        <v>-2.0408163265306121E-2</v>
      </c>
      <c r="G2681" s="45">
        <f t="shared" si="1329"/>
        <v>9.6774193548387094E-2</v>
      </c>
      <c r="H2681" s="45">
        <f t="shared" si="1329"/>
        <v>0</v>
      </c>
      <c r="I2681" s="45">
        <f t="shared" si="1329"/>
        <v>-2.2988505747126436E-2</v>
      </c>
      <c r="J2681" s="45">
        <f t="shared" si="1329"/>
        <v>7.7669902912621352E-2</v>
      </c>
      <c r="K2681" s="45">
        <f t="shared" si="1329"/>
        <v>7.6923076923076927E-2</v>
      </c>
      <c r="L2681" s="45">
        <f t="shared" si="1329"/>
        <v>4.9180327868852458E-2</v>
      </c>
      <c r="M2681" s="45">
        <f t="shared" si="1329"/>
        <v>2.3255813953488372E-2</v>
      </c>
      <c r="N2681" s="45">
        <f t="shared" si="1329"/>
        <v>4.7058823529411764E-2</v>
      </c>
      <c r="O2681" s="45">
        <f t="shared" si="1329"/>
        <v>-8.3333333333333332E-3</v>
      </c>
      <c r="P2681" s="45">
        <f t="shared" si="1329"/>
        <v>6.1946902654867256E-2</v>
      </c>
      <c r="Q2681" s="45">
        <f t="shared" si="1329"/>
        <v>3.9603960396039604E-2</v>
      </c>
      <c r="R2681" s="45">
        <f t="shared" si="1329"/>
        <v>0</v>
      </c>
      <c r="S2681" s="45">
        <f t="shared" si="1329"/>
        <v>6.1403508771929821E-2</v>
      </c>
      <c r="T2681" s="96">
        <f t="shared" si="1329"/>
        <v>-5.1546391752577317E-2</v>
      </c>
      <c r="U2681" s="44">
        <f t="shared" si="1330"/>
        <v>2.3714067046579773E-2</v>
      </c>
    </row>
    <row r="2682" spans="1:21" ht="18" thickBot="1" x14ac:dyDescent="0.25">
      <c r="A2682" s="78">
        <v>8</v>
      </c>
      <c r="B2682" s="93" t="s">
        <v>42</v>
      </c>
      <c r="C2682" s="45">
        <f t="shared" si="1329"/>
        <v>-1.7857142857142856E-2</v>
      </c>
      <c r="D2682" s="45">
        <f t="shared" si="1329"/>
        <v>-4.878048780487805E-2</v>
      </c>
      <c r="E2682" s="45">
        <f t="shared" si="1329"/>
        <v>0</v>
      </c>
      <c r="F2682" s="45">
        <f t="shared" si="1329"/>
        <v>-0.02</v>
      </c>
      <c r="G2682" s="45">
        <f t="shared" si="1329"/>
        <v>-0.02</v>
      </c>
      <c r="H2682" s="45">
        <f t="shared" si="1329"/>
        <v>-0.14285714285714285</v>
      </c>
      <c r="I2682" s="45">
        <f t="shared" si="1329"/>
        <v>0</v>
      </c>
      <c r="J2682" s="45">
        <f t="shared" si="1329"/>
        <v>0</v>
      </c>
      <c r="K2682" s="45">
        <f t="shared" si="1329"/>
        <v>2.1052631578947368E-2</v>
      </c>
      <c r="L2682" s="45">
        <f t="shared" si="1329"/>
        <v>6.4814814814814811E-2</v>
      </c>
      <c r="M2682" s="45">
        <f t="shared" si="1329"/>
        <v>-2.5862068965517241E-2</v>
      </c>
      <c r="N2682" s="45">
        <f t="shared" si="1329"/>
        <v>1.1904761904761904E-2</v>
      </c>
      <c r="O2682" s="45">
        <f t="shared" si="1329"/>
        <v>1.2345679012345678E-2</v>
      </c>
      <c r="P2682" s="45">
        <f t="shared" si="1329"/>
        <v>1.6528925619834711E-2</v>
      </c>
      <c r="Q2682" s="45">
        <f t="shared" si="1329"/>
        <v>0</v>
      </c>
      <c r="R2682" s="45">
        <f t="shared" si="1329"/>
        <v>-4.1237113402061855E-2</v>
      </c>
      <c r="S2682" s="45">
        <f t="shared" si="1329"/>
        <v>4.5801526717557252E-2</v>
      </c>
      <c r="T2682" s="96">
        <f t="shared" si="1329"/>
        <v>9.3457943925233638E-3</v>
      </c>
      <c r="U2682" s="44">
        <f t="shared" si="1330"/>
        <v>-8.4791538963812415E-3</v>
      </c>
    </row>
    <row r="2683" spans="1:21" ht="18" thickBot="1" x14ac:dyDescent="0.25">
      <c r="A2683" s="78">
        <v>9</v>
      </c>
      <c r="B2683" s="93" t="s">
        <v>42</v>
      </c>
      <c r="C2683" s="45">
        <f t="shared" si="1329"/>
        <v>0.19047619047619047</v>
      </c>
      <c r="D2683" s="45">
        <f t="shared" si="1329"/>
        <v>0.14035087719298245</v>
      </c>
      <c r="E2683" s="45">
        <f t="shared" si="1329"/>
        <v>9.3023255813953487E-2</v>
      </c>
      <c r="F2683" s="45">
        <f t="shared" si="1329"/>
        <v>0.13636363636363635</v>
      </c>
      <c r="G2683" s="45">
        <f t="shared" si="1329"/>
        <v>5.8823529411764705E-2</v>
      </c>
      <c r="H2683" s="45">
        <f t="shared" si="1329"/>
        <v>1.9607843137254902E-2</v>
      </c>
      <c r="I2683" s="45">
        <f t="shared" si="1329"/>
        <v>-1.5625E-2</v>
      </c>
      <c r="J2683" s="45">
        <f t="shared" si="1329"/>
        <v>9.8901098901098897E-2</v>
      </c>
      <c r="K2683" s="45">
        <f t="shared" si="1329"/>
        <v>8.98876404494382E-2</v>
      </c>
      <c r="L2683" s="45">
        <f t="shared" si="1329"/>
        <v>6.4516129032258063E-2</v>
      </c>
      <c r="M2683" s="45">
        <f t="shared" si="1329"/>
        <v>0.10891089108910891</v>
      </c>
      <c r="N2683" s="45">
        <f t="shared" si="1329"/>
        <v>0.1092436974789916</v>
      </c>
      <c r="O2683" s="45">
        <f t="shared" si="1329"/>
        <v>4.8192771084337352E-2</v>
      </c>
      <c r="P2683" s="45">
        <f t="shared" si="1329"/>
        <v>0.16250000000000001</v>
      </c>
      <c r="Q2683" s="45">
        <f t="shared" si="1329"/>
        <v>0.10084033613445378</v>
      </c>
      <c r="R2683" s="45">
        <f t="shared" si="1329"/>
        <v>0.13207547169811321</v>
      </c>
      <c r="S2683" s="45">
        <f t="shared" si="1329"/>
        <v>0.15841584158415842</v>
      </c>
      <c r="T2683" s="96">
        <f t="shared" si="1329"/>
        <v>-8.0000000000000002E-3</v>
      </c>
      <c r="U2683" s="44">
        <f t="shared" si="1330"/>
        <v>9.9794365285161224E-2</v>
      </c>
    </row>
    <row r="2684" spans="1:21" ht="18" thickBot="1" x14ac:dyDescent="0.25">
      <c r="A2684" s="78">
        <v>10</v>
      </c>
      <c r="B2684" s="93" t="s">
        <v>42</v>
      </c>
      <c r="C2684" s="45">
        <f t="shared" si="1329"/>
        <v>-3.0303030303030304E-2</v>
      </c>
      <c r="D2684" s="45">
        <f t="shared" si="1329"/>
        <v>0.23529411764705882</v>
      </c>
      <c r="E2684" s="45">
        <f t="shared" si="1329"/>
        <v>0.14285714285714285</v>
      </c>
      <c r="F2684" s="45">
        <f t="shared" si="1329"/>
        <v>0.15384615384615385</v>
      </c>
      <c r="G2684" s="45">
        <f t="shared" si="1329"/>
        <v>0.18421052631578946</v>
      </c>
      <c r="H2684" s="45">
        <f t="shared" si="1329"/>
        <v>0.16666666666666666</v>
      </c>
      <c r="I2684" s="45">
        <f t="shared" si="1329"/>
        <v>0.04</v>
      </c>
      <c r="J2684" s="45">
        <f t="shared" si="1329"/>
        <v>9.2307692307692313E-2</v>
      </c>
      <c r="K2684" s="45">
        <f t="shared" si="1329"/>
        <v>2.4390243902439025E-2</v>
      </c>
      <c r="L2684" s="45">
        <f t="shared" si="1329"/>
        <v>2.4691358024691357E-2</v>
      </c>
      <c r="M2684" s="45">
        <f t="shared" si="1329"/>
        <v>2.2988505747126436E-2</v>
      </c>
      <c r="N2684" s="45">
        <f t="shared" si="1329"/>
        <v>0.1111111111111111</v>
      </c>
      <c r="O2684" s="45">
        <f t="shared" si="1329"/>
        <v>7.5471698113207544E-2</v>
      </c>
      <c r="P2684" s="45">
        <f t="shared" si="1329"/>
        <v>-1.2658227848101266E-2</v>
      </c>
      <c r="Q2684" s="45">
        <f t="shared" si="1329"/>
        <v>0.1044776119402985</v>
      </c>
      <c r="R2684" s="45">
        <f t="shared" si="1329"/>
        <v>0.11214953271028037</v>
      </c>
      <c r="S2684" s="45">
        <f t="shared" si="1329"/>
        <v>0.10869565217391304</v>
      </c>
      <c r="T2684" s="96">
        <f t="shared" si="1329"/>
        <v>7.0588235294117646E-2</v>
      </c>
      <c r="U2684" s="44">
        <f t="shared" si="1330"/>
        <v>9.1540985600731761E-2</v>
      </c>
    </row>
    <row r="2685" spans="1:21" ht="18" thickBot="1" x14ac:dyDescent="0.25">
      <c r="A2685" s="78">
        <v>11</v>
      </c>
      <c r="B2685" s="93" t="s">
        <v>42</v>
      </c>
      <c r="C2685" s="45">
        <f t="shared" si="1329"/>
        <v>0.17073170731707318</v>
      </c>
      <c r="D2685" s="45">
        <f t="shared" si="1329"/>
        <v>0.38235294117647056</v>
      </c>
      <c r="E2685" s="45">
        <f t="shared" si="1329"/>
        <v>0.23076923076923078</v>
      </c>
      <c r="F2685" s="45">
        <f t="shared" si="1329"/>
        <v>0.23809523809523808</v>
      </c>
      <c r="G2685" s="45">
        <f t="shared" si="1329"/>
        <v>0.12121212121212122</v>
      </c>
      <c r="H2685" s="45">
        <f t="shared" si="1329"/>
        <v>-9.6774193548387094E-2</v>
      </c>
      <c r="I2685" s="45">
        <f t="shared" si="1329"/>
        <v>0</v>
      </c>
      <c r="J2685" s="45">
        <f t="shared" si="1329"/>
        <v>6.25E-2</v>
      </c>
      <c r="K2685" s="45">
        <f t="shared" si="1329"/>
        <v>1.6949152542372881E-2</v>
      </c>
      <c r="L2685" s="45">
        <f t="shared" si="1329"/>
        <v>0.1125</v>
      </c>
      <c r="M2685" s="45">
        <f t="shared" si="1329"/>
        <v>8.8607594936708861E-2</v>
      </c>
      <c r="N2685" s="45">
        <f t="shared" si="1329"/>
        <v>9.4117647058823528E-2</v>
      </c>
      <c r="O2685" s="45">
        <f t="shared" si="1329"/>
        <v>0.1125</v>
      </c>
      <c r="P2685" s="45">
        <f t="shared" si="1329"/>
        <v>3.0612244897959183E-2</v>
      </c>
      <c r="Q2685" s="45">
        <f t="shared" si="1329"/>
        <v>3.7499999999999999E-2</v>
      </c>
      <c r="R2685" s="45">
        <f t="shared" si="1329"/>
        <v>0</v>
      </c>
      <c r="S2685" s="45">
        <f t="shared" si="1329"/>
        <v>9.4736842105263161E-2</v>
      </c>
      <c r="T2685" s="96">
        <f t="shared" si="1329"/>
        <v>-3.6585365853658534E-2</v>
      </c>
      <c r="U2685" s="44">
        <f t="shared" si="1330"/>
        <v>9.978885450369851E-2</v>
      </c>
    </row>
    <row r="2686" spans="1:21" ht="18" thickBot="1" x14ac:dyDescent="0.25">
      <c r="A2686" s="78">
        <v>12</v>
      </c>
      <c r="B2686" s="93" t="s">
        <v>42</v>
      </c>
      <c r="C2686" s="45">
        <f t="shared" si="1329"/>
        <v>7.407407407407407E-2</v>
      </c>
      <c r="D2686" s="45">
        <f t="shared" si="1329"/>
        <v>8.8235294117647065E-2</v>
      </c>
      <c r="E2686" s="45">
        <f t="shared" si="1329"/>
        <v>0.23809523809523808</v>
      </c>
      <c r="F2686" s="45">
        <f t="shared" si="1329"/>
        <v>0</v>
      </c>
      <c r="G2686" s="45">
        <f t="shared" si="1329"/>
        <v>6.25E-2</v>
      </c>
      <c r="H2686" s="45">
        <f t="shared" si="1329"/>
        <v>6.8965517241379309E-2</v>
      </c>
      <c r="I2686" s="45">
        <f t="shared" si="1329"/>
        <v>0.26470588235294118</v>
      </c>
      <c r="J2686" s="45">
        <f t="shared" si="1329"/>
        <v>2.5000000000000001E-2</v>
      </c>
      <c r="K2686" s="45">
        <f t="shared" si="1329"/>
        <v>0</v>
      </c>
      <c r="L2686" s="45">
        <f t="shared" si="1329"/>
        <v>3.4482758620689655E-2</v>
      </c>
      <c r="M2686" s="45">
        <f t="shared" si="1329"/>
        <v>5.6338028169014086E-2</v>
      </c>
      <c r="N2686" s="45">
        <f t="shared" si="1329"/>
        <v>1.3888888888888888E-2</v>
      </c>
      <c r="O2686" s="45">
        <f t="shared" si="1329"/>
        <v>3.896103896103896E-2</v>
      </c>
      <c r="P2686" s="45">
        <f t="shared" si="1329"/>
        <v>-2.8169014084507043E-2</v>
      </c>
      <c r="Q2686" s="45">
        <f t="shared" si="1329"/>
        <v>0.12631578947368421</v>
      </c>
      <c r="R2686" s="45">
        <f t="shared" si="1329"/>
        <v>9.0909090909090912E-2</v>
      </c>
      <c r="S2686" s="45">
        <f t="shared" si="1329"/>
        <v>0.13333333333333333</v>
      </c>
      <c r="T2686" s="96">
        <f t="shared" si="1329"/>
        <v>3.4883720930232558E-2</v>
      </c>
      <c r="U2686" s="44">
        <f t="shared" si="1330"/>
        <v>7.5743289420736035E-2</v>
      </c>
    </row>
    <row r="2687" spans="1:21" ht="18" thickBot="1" x14ac:dyDescent="0.25">
      <c r="A2687" s="47" t="s">
        <v>47</v>
      </c>
      <c r="B2687" s="48" t="s">
        <v>57</v>
      </c>
      <c r="C2687" s="75" t="s">
        <v>46</v>
      </c>
      <c r="D2687" s="75" t="s">
        <v>46</v>
      </c>
      <c r="E2687" s="75" t="s">
        <v>46</v>
      </c>
      <c r="F2687" s="96">
        <f t="shared" ref="F2687:T2687" si="1331">(B2627-F2631)/B2627</f>
        <v>1.3157894736842105E-2</v>
      </c>
      <c r="G2687" s="96">
        <f t="shared" si="1331"/>
        <v>-1.6949152542372881E-2</v>
      </c>
      <c r="H2687" s="96">
        <f t="shared" si="1331"/>
        <v>0.15151515151515152</v>
      </c>
      <c r="I2687" s="96">
        <f t="shared" si="1331"/>
        <v>6.3157894736842107E-2</v>
      </c>
      <c r="J2687" s="96">
        <f t="shared" si="1331"/>
        <v>0.11320754716981132</v>
      </c>
      <c r="K2687" s="96">
        <f t="shared" si="1331"/>
        <v>0.2808988764044944</v>
      </c>
      <c r="L2687" s="96">
        <f t="shared" si="1331"/>
        <v>0.26595744680851063</v>
      </c>
      <c r="M2687" s="96">
        <f t="shared" si="1331"/>
        <v>0.12931034482758622</v>
      </c>
      <c r="N2687" s="96">
        <f t="shared" si="1331"/>
        <v>0.14942528735632185</v>
      </c>
      <c r="O2687" s="96">
        <f t="shared" si="1331"/>
        <v>0.17821782178217821</v>
      </c>
      <c r="P2687" s="96">
        <f t="shared" si="1331"/>
        <v>0.11320754716981132</v>
      </c>
      <c r="Q2687" s="96">
        <f t="shared" si="1331"/>
        <v>8.6538461538461536E-2</v>
      </c>
      <c r="R2687" s="96">
        <f t="shared" si="1331"/>
        <v>1.1494252873563218E-2</v>
      </c>
      <c r="S2687" s="96">
        <f t="shared" si="1331"/>
        <v>0.17475728155339806</v>
      </c>
      <c r="T2687" s="96">
        <f t="shared" si="1331"/>
        <v>0.17307692307692307</v>
      </c>
      <c r="U2687" s="44">
        <f t="shared" si="1330"/>
        <v>0.12242118970932854</v>
      </c>
    </row>
    <row r="2688" spans="1:21" ht="35" thickBot="1" x14ac:dyDescent="0.25">
      <c r="A2688" s="47" t="s">
        <v>48</v>
      </c>
      <c r="B2688" s="48"/>
      <c r="C2688" s="49"/>
      <c r="D2688" s="49"/>
      <c r="E2688" s="49"/>
      <c r="F2688" s="49"/>
      <c r="G2688" s="49"/>
      <c r="H2688" s="49"/>
      <c r="I2688" s="49"/>
      <c r="J2688" s="49">
        <f t="shared" ref="J2688:T2688" si="1332">AVERAGE(F2687:J2687)</f>
        <v>6.4817867123254838E-2</v>
      </c>
      <c r="K2688" s="49">
        <f t="shared" si="1332"/>
        <v>0.11836606345678528</v>
      </c>
      <c r="L2688" s="49">
        <f t="shared" si="1332"/>
        <v>0.174947383326962</v>
      </c>
      <c r="M2688" s="49">
        <f t="shared" si="1332"/>
        <v>0.17050642198944893</v>
      </c>
      <c r="N2688" s="49">
        <f t="shared" si="1332"/>
        <v>0.18775990051334487</v>
      </c>
      <c r="O2688" s="49">
        <f t="shared" si="1332"/>
        <v>0.20076195543581826</v>
      </c>
      <c r="P2688" s="49">
        <f t="shared" si="1332"/>
        <v>0.16722368958888162</v>
      </c>
      <c r="Q2688" s="49">
        <f t="shared" si="1332"/>
        <v>0.13133989253487183</v>
      </c>
      <c r="R2688" s="49">
        <f t="shared" si="1332"/>
        <v>0.10777667414406722</v>
      </c>
      <c r="S2688" s="49">
        <f t="shared" si="1332"/>
        <v>0.11284307298348248</v>
      </c>
      <c r="T2688" s="96">
        <f t="shared" si="1332"/>
        <v>0.11181489324243143</v>
      </c>
      <c r="U2688" s="44">
        <f t="shared" si="1330"/>
        <v>0.14363429210969175</v>
      </c>
    </row>
    <row r="2689" spans="1:21" ht="18" thickBot="1" x14ac:dyDescent="0.25">
      <c r="A2689" s="47" t="s">
        <v>54</v>
      </c>
      <c r="B2689" s="48" t="s">
        <v>57</v>
      </c>
      <c r="C2689" s="75" t="s">
        <v>46</v>
      </c>
      <c r="D2689" s="75" t="s">
        <v>46</v>
      </c>
      <c r="E2689" s="75" t="s">
        <v>46</v>
      </c>
      <c r="F2689" s="75" t="s">
        <v>46</v>
      </c>
      <c r="G2689" s="107">
        <f t="shared" ref="G2689:T2689" si="1333">(B2633-G2638)/B2633</f>
        <v>0.4642857142857143</v>
      </c>
      <c r="H2689" s="107">
        <f t="shared" si="1333"/>
        <v>0.34146341463414637</v>
      </c>
      <c r="I2689" s="107">
        <f t="shared" si="1333"/>
        <v>0.43181818181818182</v>
      </c>
      <c r="J2689" s="107">
        <f t="shared" si="1333"/>
        <v>0.22</v>
      </c>
      <c r="K2689" s="107">
        <f t="shared" si="1333"/>
        <v>0.1</v>
      </c>
      <c r="L2689" s="107">
        <f t="shared" si="1333"/>
        <v>0</v>
      </c>
      <c r="M2689" s="107">
        <f t="shared" si="1333"/>
        <v>0.26373626373626374</v>
      </c>
      <c r="N2689" s="107">
        <f t="shared" si="1333"/>
        <v>0.20224719101123595</v>
      </c>
      <c r="O2689" s="107">
        <f t="shared" si="1333"/>
        <v>0.22105263157894736</v>
      </c>
      <c r="P2689" s="107">
        <f t="shared" si="1333"/>
        <v>0.32407407407407407</v>
      </c>
      <c r="Q2689" s="107">
        <f t="shared" si="1333"/>
        <v>0.28448275862068967</v>
      </c>
      <c r="R2689" s="107">
        <f t="shared" si="1333"/>
        <v>0.16666666666666666</v>
      </c>
      <c r="S2689" s="107">
        <f t="shared" si="1333"/>
        <v>0.35802469135802467</v>
      </c>
      <c r="T2689" s="107">
        <f t="shared" si="1333"/>
        <v>0.31404958677685951</v>
      </c>
      <c r="U2689" s="44">
        <f t="shared" si="1330"/>
        <v>0.25983473752184183</v>
      </c>
    </row>
    <row r="2690" spans="1:21" ht="35" thickBot="1" x14ac:dyDescent="0.25">
      <c r="A2690" s="51" t="s">
        <v>50</v>
      </c>
      <c r="B2690" s="52"/>
      <c r="C2690" s="52"/>
      <c r="D2690" s="52"/>
      <c r="E2690" s="52"/>
      <c r="F2690" s="52"/>
      <c r="G2690" s="52"/>
      <c r="H2690" s="52"/>
      <c r="I2690" s="52"/>
      <c r="J2690" s="49"/>
      <c r="K2690" s="49">
        <f t="shared" ref="K2690:T2690" si="1334">AVERAGE(G2689:K2689)</f>
        <v>0.3115134621476085</v>
      </c>
      <c r="L2690" s="49">
        <f t="shared" si="1334"/>
        <v>0.21865631929046564</v>
      </c>
      <c r="M2690" s="49">
        <f t="shared" si="1334"/>
        <v>0.20311088911088912</v>
      </c>
      <c r="N2690" s="49">
        <f t="shared" si="1334"/>
        <v>0.15719669094949995</v>
      </c>
      <c r="O2690" s="49">
        <f t="shared" si="1334"/>
        <v>0.15740721726528945</v>
      </c>
      <c r="P2690" s="49">
        <f t="shared" si="1334"/>
        <v>0.20222203208010425</v>
      </c>
      <c r="Q2690" s="49">
        <f t="shared" si="1334"/>
        <v>0.25911858380424219</v>
      </c>
      <c r="R2690" s="49">
        <f t="shared" si="1334"/>
        <v>0.23970466439032276</v>
      </c>
      <c r="S2690" s="49">
        <f t="shared" si="1334"/>
        <v>0.27086016445968047</v>
      </c>
      <c r="T2690" s="96">
        <f t="shared" si="1334"/>
        <v>0.28945955549926289</v>
      </c>
      <c r="U2690" s="44">
        <f t="shared" si="1330"/>
        <v>0.2244211137220114</v>
      </c>
    </row>
    <row r="2692" spans="1:21" ht="16" x14ac:dyDescent="0.2">
      <c r="A2692" s="140" t="s">
        <v>202</v>
      </c>
      <c r="B2692" s="141"/>
      <c r="C2692" s="141"/>
      <c r="D2692" s="141"/>
      <c r="E2692" s="141"/>
      <c r="F2692" s="141"/>
      <c r="G2692" s="141"/>
      <c r="H2692" s="141"/>
      <c r="I2692" s="141"/>
      <c r="J2692" s="141"/>
      <c r="K2692" s="141"/>
      <c r="L2692" s="141"/>
      <c r="M2692" s="142"/>
    </row>
    <row r="2693" spans="1:21" ht="17" thickBot="1" x14ac:dyDescent="0.25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</row>
    <row r="2694" spans="1:21" ht="18" thickBot="1" x14ac:dyDescent="0.25">
      <c r="A2694" s="54"/>
      <c r="B2694" s="54" t="s">
        <v>0</v>
      </c>
      <c r="C2694" s="54" t="s">
        <v>1</v>
      </c>
      <c r="D2694" s="54" t="s">
        <v>2</v>
      </c>
      <c r="E2694" s="54" t="s">
        <v>3</v>
      </c>
      <c r="F2694" s="54" t="s">
        <v>4</v>
      </c>
      <c r="G2694" s="54" t="s">
        <v>5</v>
      </c>
      <c r="H2694" s="54" t="s">
        <v>6</v>
      </c>
      <c r="I2694" s="54" t="s">
        <v>7</v>
      </c>
      <c r="J2694" s="54" t="s">
        <v>8</v>
      </c>
      <c r="K2694" s="54" t="s">
        <v>9</v>
      </c>
      <c r="L2694" s="54" t="s">
        <v>10</v>
      </c>
      <c r="M2694" s="54" t="s">
        <v>66</v>
      </c>
      <c r="N2694" s="54" t="s">
        <v>75</v>
      </c>
      <c r="O2694" s="54" t="s">
        <v>76</v>
      </c>
      <c r="P2694" s="54" t="s">
        <v>77</v>
      </c>
      <c r="Q2694" s="54" t="s">
        <v>78</v>
      </c>
      <c r="R2694" s="54" t="s">
        <v>79</v>
      </c>
      <c r="S2694" s="54" t="s">
        <v>81</v>
      </c>
      <c r="T2694" s="54" t="s">
        <v>87</v>
      </c>
    </row>
    <row r="2695" spans="1:21" ht="18" thickBot="1" x14ac:dyDescent="0.25">
      <c r="A2695" s="38" t="s">
        <v>11</v>
      </c>
      <c r="B2695" s="147">
        <v>90</v>
      </c>
      <c r="C2695" s="147">
        <v>78</v>
      </c>
      <c r="D2695" s="147">
        <v>83</v>
      </c>
      <c r="E2695" s="147">
        <v>63</v>
      </c>
      <c r="F2695" s="156">
        <v>82</v>
      </c>
      <c r="G2695" s="156">
        <v>80</v>
      </c>
      <c r="H2695" s="156">
        <v>66</v>
      </c>
      <c r="I2695" s="156">
        <v>72</v>
      </c>
      <c r="J2695" s="156">
        <v>80</v>
      </c>
      <c r="K2695" s="156">
        <v>74</v>
      </c>
      <c r="L2695" s="156">
        <v>92</v>
      </c>
      <c r="M2695" s="156">
        <v>86</v>
      </c>
      <c r="N2695" s="156">
        <v>66</v>
      </c>
      <c r="O2695" s="156">
        <v>73</v>
      </c>
      <c r="P2695" s="156">
        <v>74</v>
      </c>
      <c r="Q2695" s="156">
        <v>64</v>
      </c>
      <c r="R2695" s="156">
        <v>91</v>
      </c>
      <c r="S2695" s="156">
        <v>66</v>
      </c>
      <c r="T2695" s="185">
        <v>77</v>
      </c>
    </row>
    <row r="2696" spans="1:21" ht="17" thickBot="1" x14ac:dyDescent="0.25">
      <c r="A2696" s="38">
        <v>1</v>
      </c>
      <c r="B2696" s="147">
        <v>80</v>
      </c>
      <c r="C2696" s="147">
        <v>82</v>
      </c>
      <c r="D2696" s="147">
        <v>67</v>
      </c>
      <c r="E2696" s="147">
        <v>80</v>
      </c>
      <c r="F2696" s="156">
        <v>59</v>
      </c>
      <c r="G2696" s="156">
        <v>78</v>
      </c>
      <c r="H2696" s="156">
        <v>74</v>
      </c>
      <c r="I2696" s="156">
        <v>63</v>
      </c>
      <c r="J2696" s="156">
        <v>66</v>
      </c>
      <c r="K2696" s="156">
        <v>74</v>
      </c>
      <c r="L2696" s="156">
        <v>66</v>
      </c>
      <c r="M2696" s="156">
        <v>91</v>
      </c>
      <c r="N2696" s="187">
        <v>81</v>
      </c>
      <c r="O2696" s="187">
        <v>64</v>
      </c>
      <c r="P2696" s="187">
        <v>71</v>
      </c>
      <c r="Q2696" s="187">
        <v>68</v>
      </c>
      <c r="R2696" s="187">
        <v>66</v>
      </c>
      <c r="S2696" s="187">
        <v>85</v>
      </c>
      <c r="T2696" s="195">
        <v>66</v>
      </c>
    </row>
    <row r="2697" spans="1:21" ht="17" thickBot="1" x14ac:dyDescent="0.25">
      <c r="A2697" s="38">
        <v>2</v>
      </c>
      <c r="B2697" s="147">
        <v>67</v>
      </c>
      <c r="C2697" s="147">
        <v>74</v>
      </c>
      <c r="D2697" s="147">
        <v>78</v>
      </c>
      <c r="E2697" s="147">
        <v>65</v>
      </c>
      <c r="F2697" s="156">
        <v>75</v>
      </c>
      <c r="G2697" s="156">
        <v>52</v>
      </c>
      <c r="H2697" s="156">
        <v>75</v>
      </c>
      <c r="I2697" s="156">
        <v>73</v>
      </c>
      <c r="J2697" s="156">
        <v>60</v>
      </c>
      <c r="K2697" s="156">
        <v>60</v>
      </c>
      <c r="L2697" s="156">
        <v>67</v>
      </c>
      <c r="M2697" s="156">
        <v>59</v>
      </c>
      <c r="N2697" s="187">
        <v>91</v>
      </c>
      <c r="O2697" s="187">
        <v>75</v>
      </c>
      <c r="P2697" s="187">
        <v>61</v>
      </c>
      <c r="Q2697" s="187">
        <v>72</v>
      </c>
      <c r="R2697" s="187">
        <v>70</v>
      </c>
      <c r="S2697" s="187">
        <v>59</v>
      </c>
      <c r="T2697" s="195">
        <v>79</v>
      </c>
    </row>
    <row r="2698" spans="1:21" ht="17" thickBot="1" x14ac:dyDescent="0.25">
      <c r="A2698" s="38">
        <v>3</v>
      </c>
      <c r="B2698" s="147">
        <v>61</v>
      </c>
      <c r="C2698" s="147">
        <v>65</v>
      </c>
      <c r="D2698" s="147">
        <v>71</v>
      </c>
      <c r="E2698" s="147">
        <v>70</v>
      </c>
      <c r="F2698" s="156">
        <v>60</v>
      </c>
      <c r="G2698" s="156">
        <v>71</v>
      </c>
      <c r="H2698" s="156">
        <v>45</v>
      </c>
      <c r="I2698" s="156">
        <v>72</v>
      </c>
      <c r="J2698" s="156">
        <v>69</v>
      </c>
      <c r="K2698" s="156">
        <v>48</v>
      </c>
      <c r="L2698" s="156">
        <v>55</v>
      </c>
      <c r="M2698" s="156">
        <v>60</v>
      </c>
      <c r="N2698" s="187">
        <v>53</v>
      </c>
      <c r="O2698" s="187">
        <v>84</v>
      </c>
      <c r="P2698" s="187">
        <v>70</v>
      </c>
      <c r="Q2698" s="187">
        <v>60</v>
      </c>
      <c r="R2698" s="187">
        <v>70</v>
      </c>
      <c r="S2698" s="187">
        <v>65</v>
      </c>
      <c r="T2698" s="195">
        <v>52</v>
      </c>
    </row>
    <row r="2699" spans="1:21" ht="17" thickBot="1" x14ac:dyDescent="0.25">
      <c r="A2699" s="38">
        <v>4</v>
      </c>
      <c r="B2699" s="147">
        <v>55</v>
      </c>
      <c r="C2699" s="147">
        <v>56</v>
      </c>
      <c r="D2699" s="147">
        <v>57</v>
      </c>
      <c r="E2699" s="147">
        <v>67</v>
      </c>
      <c r="F2699" s="156">
        <v>64</v>
      </c>
      <c r="G2699" s="156">
        <v>57</v>
      </c>
      <c r="H2699" s="156">
        <v>72</v>
      </c>
      <c r="I2699" s="156">
        <v>44</v>
      </c>
      <c r="J2699" s="156">
        <v>66</v>
      </c>
      <c r="K2699" s="156">
        <v>61</v>
      </c>
      <c r="L2699" s="156">
        <v>46</v>
      </c>
      <c r="M2699" s="156">
        <v>52</v>
      </c>
      <c r="N2699" s="187">
        <v>54</v>
      </c>
      <c r="O2699" s="187">
        <v>52</v>
      </c>
      <c r="P2699" s="187">
        <v>78</v>
      </c>
      <c r="Q2699" s="187">
        <v>67</v>
      </c>
      <c r="R2699" s="187">
        <v>54</v>
      </c>
      <c r="S2699" s="187">
        <v>70</v>
      </c>
      <c r="T2699" s="195">
        <v>62</v>
      </c>
    </row>
    <row r="2700" spans="1:21" ht="17" thickBot="1" x14ac:dyDescent="0.25">
      <c r="A2700" s="38">
        <v>5</v>
      </c>
      <c r="B2700" s="147">
        <v>28</v>
      </c>
      <c r="C2700" s="147">
        <v>50</v>
      </c>
      <c r="D2700" s="147">
        <v>54</v>
      </c>
      <c r="E2700" s="147">
        <v>61</v>
      </c>
      <c r="F2700" s="156">
        <v>55</v>
      </c>
      <c r="G2700" s="156">
        <v>56</v>
      </c>
      <c r="H2700" s="156">
        <v>49</v>
      </c>
      <c r="I2700" s="156">
        <v>60</v>
      </c>
      <c r="J2700" s="156">
        <v>37</v>
      </c>
      <c r="K2700" s="156">
        <v>60</v>
      </c>
      <c r="L2700" s="156">
        <v>61</v>
      </c>
      <c r="M2700" s="156">
        <v>46</v>
      </c>
      <c r="N2700" s="187">
        <v>48</v>
      </c>
      <c r="O2700" s="187">
        <v>50</v>
      </c>
      <c r="P2700" s="187">
        <v>50</v>
      </c>
      <c r="Q2700" s="187">
        <v>72</v>
      </c>
      <c r="R2700" s="187">
        <v>66</v>
      </c>
      <c r="S2700" s="187">
        <v>53</v>
      </c>
      <c r="T2700" s="195">
        <v>71</v>
      </c>
    </row>
    <row r="2701" spans="1:21" ht="17" thickBot="1" x14ac:dyDescent="0.25">
      <c r="A2701" s="38">
        <v>6</v>
      </c>
      <c r="B2701" s="147">
        <v>62</v>
      </c>
      <c r="C2701" s="147">
        <v>55</v>
      </c>
      <c r="D2701" s="147">
        <v>70</v>
      </c>
      <c r="E2701" s="147">
        <v>70</v>
      </c>
      <c r="F2701" s="156">
        <v>73</v>
      </c>
      <c r="G2701" s="156">
        <v>73</v>
      </c>
      <c r="H2701" s="156">
        <v>82</v>
      </c>
      <c r="I2701" s="156">
        <v>74</v>
      </c>
      <c r="J2701" s="156">
        <v>85</v>
      </c>
      <c r="K2701" s="156">
        <v>66</v>
      </c>
      <c r="L2701" s="156">
        <v>90</v>
      </c>
      <c r="M2701" s="156">
        <v>87</v>
      </c>
      <c r="N2701" s="187">
        <v>72</v>
      </c>
      <c r="O2701" s="187">
        <v>80</v>
      </c>
      <c r="P2701" s="187">
        <v>86</v>
      </c>
      <c r="Q2701" s="187">
        <v>71</v>
      </c>
      <c r="R2701" s="187">
        <v>102</v>
      </c>
      <c r="S2701" s="187">
        <v>89</v>
      </c>
      <c r="T2701" s="195">
        <v>76</v>
      </c>
    </row>
    <row r="2702" spans="1:21" ht="17" thickBot="1" x14ac:dyDescent="0.25">
      <c r="A2702" s="38">
        <v>7</v>
      </c>
      <c r="B2702" s="147">
        <v>51</v>
      </c>
      <c r="C2702" s="147">
        <v>61</v>
      </c>
      <c r="D2702" s="147">
        <v>56</v>
      </c>
      <c r="E2702" s="147">
        <v>71</v>
      </c>
      <c r="F2702" s="156">
        <v>71</v>
      </c>
      <c r="G2702" s="156">
        <v>74</v>
      </c>
      <c r="H2702" s="156">
        <v>67</v>
      </c>
      <c r="I2702" s="156">
        <v>76</v>
      </c>
      <c r="J2702" s="156">
        <v>65</v>
      </c>
      <c r="K2702" s="156">
        <v>85</v>
      </c>
      <c r="L2702" s="156">
        <v>67</v>
      </c>
      <c r="M2702" s="156">
        <v>76</v>
      </c>
      <c r="N2702" s="187">
        <v>76</v>
      </c>
      <c r="O2702" s="187">
        <v>69</v>
      </c>
      <c r="P2702" s="187">
        <v>78</v>
      </c>
      <c r="Q2702" s="187">
        <v>78</v>
      </c>
      <c r="R2702" s="187">
        <v>70</v>
      </c>
      <c r="S2702" s="187">
        <v>83</v>
      </c>
      <c r="T2702" s="195">
        <v>89</v>
      </c>
    </row>
    <row r="2703" spans="1:21" ht="17" thickBot="1" x14ac:dyDescent="0.25">
      <c r="A2703" s="38">
        <v>8</v>
      </c>
      <c r="B2703" s="147">
        <v>46</v>
      </c>
      <c r="C2703" s="147">
        <v>51</v>
      </c>
      <c r="D2703" s="147">
        <v>59</v>
      </c>
      <c r="E2703" s="147">
        <v>56</v>
      </c>
      <c r="F2703" s="156">
        <v>57</v>
      </c>
      <c r="G2703" s="156">
        <v>61</v>
      </c>
      <c r="H2703" s="156">
        <v>66</v>
      </c>
      <c r="I2703" s="156">
        <v>68</v>
      </c>
      <c r="J2703" s="156">
        <v>73</v>
      </c>
      <c r="K2703" s="156">
        <v>60</v>
      </c>
      <c r="L2703" s="156">
        <v>76</v>
      </c>
      <c r="M2703" s="156">
        <v>61</v>
      </c>
      <c r="N2703" s="187">
        <v>77</v>
      </c>
      <c r="O2703" s="187">
        <v>71</v>
      </c>
      <c r="P2703" s="187">
        <v>68</v>
      </c>
      <c r="Q2703" s="187">
        <v>76</v>
      </c>
      <c r="R2703" s="187">
        <v>76</v>
      </c>
      <c r="S2703" s="187">
        <v>65</v>
      </c>
      <c r="T2703" s="195">
        <v>76</v>
      </c>
    </row>
    <row r="2704" spans="1:21" ht="17" thickBot="1" x14ac:dyDescent="0.25">
      <c r="A2704" s="38">
        <v>9</v>
      </c>
      <c r="B2704" s="147">
        <v>35</v>
      </c>
      <c r="C2704" s="147">
        <v>48</v>
      </c>
      <c r="D2704" s="147">
        <v>46</v>
      </c>
      <c r="E2704" s="147">
        <v>61</v>
      </c>
      <c r="F2704" s="156">
        <v>37</v>
      </c>
      <c r="G2704" s="156">
        <v>61</v>
      </c>
      <c r="H2704" s="156">
        <v>57</v>
      </c>
      <c r="I2704" s="156">
        <v>60</v>
      </c>
      <c r="J2704" s="156">
        <v>67</v>
      </c>
      <c r="K2704" s="156">
        <v>68</v>
      </c>
      <c r="L2704" s="156">
        <v>54</v>
      </c>
      <c r="M2704" s="156">
        <v>69</v>
      </c>
      <c r="N2704" s="187">
        <v>52</v>
      </c>
      <c r="O2704" s="187">
        <v>70</v>
      </c>
      <c r="P2704" s="187">
        <v>64</v>
      </c>
      <c r="Q2704" s="187">
        <v>51</v>
      </c>
      <c r="R2704" s="187">
        <v>62</v>
      </c>
      <c r="S2704" s="187">
        <v>65</v>
      </c>
      <c r="T2704" s="195">
        <v>51</v>
      </c>
    </row>
    <row r="2705" spans="1:20" ht="17" thickBot="1" x14ac:dyDescent="0.25">
      <c r="A2705" s="38">
        <v>10</v>
      </c>
      <c r="B2705" s="147">
        <v>37</v>
      </c>
      <c r="C2705" s="147">
        <v>28</v>
      </c>
      <c r="D2705" s="147">
        <v>47</v>
      </c>
      <c r="E2705" s="147">
        <v>46</v>
      </c>
      <c r="F2705" s="156">
        <v>49</v>
      </c>
      <c r="G2705" s="156">
        <v>31</v>
      </c>
      <c r="H2705" s="156">
        <v>40</v>
      </c>
      <c r="I2705" s="156">
        <v>49</v>
      </c>
      <c r="J2705" s="156">
        <v>61</v>
      </c>
      <c r="K2705" s="156">
        <v>63</v>
      </c>
      <c r="L2705" s="156">
        <v>60</v>
      </c>
      <c r="M2705" s="156">
        <v>47</v>
      </c>
      <c r="N2705" s="187">
        <v>64</v>
      </c>
      <c r="O2705" s="187">
        <v>46</v>
      </c>
      <c r="P2705" s="187">
        <v>65</v>
      </c>
      <c r="Q2705" s="187">
        <v>61</v>
      </c>
      <c r="R2705" s="187">
        <v>47</v>
      </c>
      <c r="S2705" s="187">
        <v>51</v>
      </c>
      <c r="T2705" s="195">
        <v>58</v>
      </c>
    </row>
    <row r="2706" spans="1:20" ht="17" thickBot="1" x14ac:dyDescent="0.25">
      <c r="A2706" s="38">
        <v>11</v>
      </c>
      <c r="B2706" s="147">
        <v>25</v>
      </c>
      <c r="C2706" s="147">
        <v>30</v>
      </c>
      <c r="D2706" s="147">
        <v>24</v>
      </c>
      <c r="E2706" s="147">
        <v>43</v>
      </c>
      <c r="F2706" s="156">
        <v>35</v>
      </c>
      <c r="G2706" s="156">
        <v>45</v>
      </c>
      <c r="H2706" s="156">
        <v>25</v>
      </c>
      <c r="I2706" s="156">
        <v>39</v>
      </c>
      <c r="J2706" s="156">
        <v>48</v>
      </c>
      <c r="K2706" s="156">
        <v>60</v>
      </c>
      <c r="L2706" s="156">
        <v>55</v>
      </c>
      <c r="M2706" s="156">
        <v>54</v>
      </c>
      <c r="N2706" s="187">
        <v>41</v>
      </c>
      <c r="O2706" s="187">
        <v>54</v>
      </c>
      <c r="P2706" s="187">
        <v>43</v>
      </c>
      <c r="Q2706" s="187">
        <v>58</v>
      </c>
      <c r="R2706" s="187">
        <v>61</v>
      </c>
      <c r="S2706" s="187">
        <v>44</v>
      </c>
      <c r="T2706" s="195">
        <v>47</v>
      </c>
    </row>
    <row r="2707" spans="1:20" ht="17" thickBot="1" x14ac:dyDescent="0.25">
      <c r="A2707" s="38">
        <v>12</v>
      </c>
      <c r="B2707" s="147">
        <v>20</v>
      </c>
      <c r="C2707" s="147">
        <v>22</v>
      </c>
      <c r="D2707" s="147">
        <v>28</v>
      </c>
      <c r="E2707" s="147">
        <v>19</v>
      </c>
      <c r="F2707" s="156">
        <v>40</v>
      </c>
      <c r="G2707" s="156">
        <v>37</v>
      </c>
      <c r="H2707" s="156">
        <v>43</v>
      </c>
      <c r="I2707" s="156">
        <v>25</v>
      </c>
      <c r="J2707" s="156">
        <v>40</v>
      </c>
      <c r="K2707" s="156">
        <v>47</v>
      </c>
      <c r="L2707" s="156">
        <v>47</v>
      </c>
      <c r="M2707" s="156">
        <v>54</v>
      </c>
      <c r="N2707" s="187">
        <v>51</v>
      </c>
      <c r="O2707" s="187">
        <v>37</v>
      </c>
      <c r="P2707" s="187">
        <v>56</v>
      </c>
      <c r="Q2707" s="187">
        <v>43</v>
      </c>
      <c r="R2707" s="187">
        <v>58</v>
      </c>
      <c r="S2707" s="187">
        <v>60</v>
      </c>
      <c r="T2707" s="195">
        <v>44</v>
      </c>
    </row>
    <row r="2708" spans="1:20" ht="18" thickBot="1" x14ac:dyDescent="0.25">
      <c r="A2708" s="38" t="s">
        <v>13</v>
      </c>
      <c r="B2708" s="147"/>
      <c r="C2708" s="147"/>
      <c r="D2708" s="147"/>
      <c r="E2708" s="147"/>
      <c r="F2708" s="156"/>
      <c r="G2708" s="156"/>
      <c r="H2708" s="156"/>
      <c r="I2708" s="156"/>
      <c r="J2708" s="156"/>
      <c r="K2708" s="156"/>
      <c r="L2708" s="156"/>
      <c r="M2708" s="156"/>
      <c r="N2708" s="156"/>
      <c r="O2708" s="156"/>
      <c r="P2708" s="156"/>
      <c r="Q2708" s="156"/>
      <c r="R2708" s="156"/>
      <c r="S2708" s="156"/>
      <c r="T2708" s="185"/>
    </row>
    <row r="2709" spans="1:20" ht="18" thickBot="1" x14ac:dyDescent="0.25">
      <c r="A2709" s="60" t="s">
        <v>14</v>
      </c>
      <c r="B2709" s="159">
        <f>SUM(B2695:B2707)</f>
        <v>657</v>
      </c>
      <c r="C2709" s="159">
        <f>SUM(C2695:C2707)</f>
        <v>700</v>
      </c>
      <c r="D2709" s="159">
        <f>SUM(D2695:D2707)</f>
        <v>740</v>
      </c>
      <c r="E2709" s="159">
        <f>SUM(E2695:E2707)</f>
        <v>772</v>
      </c>
      <c r="F2709" s="159">
        <f t="shared" ref="F2709:K2709" si="1335">SUM(F2695:F2707)</f>
        <v>757</v>
      </c>
      <c r="G2709" s="159">
        <f t="shared" si="1335"/>
        <v>776</v>
      </c>
      <c r="H2709" s="159">
        <f t="shared" si="1335"/>
        <v>761</v>
      </c>
      <c r="I2709" s="159">
        <f t="shared" si="1335"/>
        <v>775</v>
      </c>
      <c r="J2709" s="159">
        <f t="shared" si="1335"/>
        <v>817</v>
      </c>
      <c r="K2709" s="159">
        <f t="shared" si="1335"/>
        <v>826</v>
      </c>
      <c r="L2709" s="159">
        <f t="shared" ref="L2709:Q2709" si="1336">SUM(L2695:L2707)</f>
        <v>836</v>
      </c>
      <c r="M2709" s="159">
        <f t="shared" si="1336"/>
        <v>842</v>
      </c>
      <c r="N2709" s="159">
        <f t="shared" si="1336"/>
        <v>826</v>
      </c>
      <c r="O2709" s="159">
        <f t="shared" si="1336"/>
        <v>825</v>
      </c>
      <c r="P2709" s="159">
        <f t="shared" si="1336"/>
        <v>864</v>
      </c>
      <c r="Q2709" s="159">
        <f t="shared" si="1336"/>
        <v>841</v>
      </c>
      <c r="R2709" s="159">
        <f t="shared" ref="R2709:S2709" si="1337">SUM(R2695:R2707)</f>
        <v>893</v>
      </c>
      <c r="S2709" s="159">
        <f t="shared" si="1337"/>
        <v>855</v>
      </c>
      <c r="T2709" s="162">
        <f t="shared" ref="T2709" si="1338">SUM(T2695:T2707)</f>
        <v>848</v>
      </c>
    </row>
    <row r="2710" spans="1:20" ht="35" thickBot="1" x14ac:dyDescent="0.25">
      <c r="A2710" s="60" t="s">
        <v>51</v>
      </c>
      <c r="B2710" s="149"/>
      <c r="C2710" s="160">
        <f>((C2709-B2709)/B2709)</f>
        <v>6.5449010654490103E-2</v>
      </c>
      <c r="D2710" s="160">
        <f>((D2709-C2709)/C2709)</f>
        <v>5.7142857142857141E-2</v>
      </c>
      <c r="E2710" s="160">
        <f>((E2709-D2709)/D2709)</f>
        <v>4.3243243243243246E-2</v>
      </c>
      <c r="F2710" s="160">
        <f>((F2709-E2709)/E2709)</f>
        <v>-1.9430051813471502E-2</v>
      </c>
      <c r="G2710" s="160">
        <f t="shared" ref="G2710:T2710" si="1339">((G2709-F2709)/F2709)</f>
        <v>2.5099075297225892E-2</v>
      </c>
      <c r="H2710" s="160">
        <f t="shared" si="1339"/>
        <v>-1.9329896907216496E-2</v>
      </c>
      <c r="I2710" s="160">
        <f t="shared" si="1339"/>
        <v>1.8396846254927726E-2</v>
      </c>
      <c r="J2710" s="160">
        <f t="shared" si="1339"/>
        <v>5.4193548387096772E-2</v>
      </c>
      <c r="K2710" s="160">
        <f t="shared" si="1339"/>
        <v>1.1015911872705019E-2</v>
      </c>
      <c r="L2710" s="160">
        <f t="shared" si="1339"/>
        <v>1.2106537530266344E-2</v>
      </c>
      <c r="M2710" s="160">
        <f t="shared" si="1339"/>
        <v>7.1770334928229667E-3</v>
      </c>
      <c r="N2710" s="160">
        <f t="shared" si="1339"/>
        <v>-1.9002375296912115E-2</v>
      </c>
      <c r="O2710" s="160">
        <f t="shared" si="1339"/>
        <v>-1.2106537530266344E-3</v>
      </c>
      <c r="P2710" s="160">
        <f t="shared" si="1339"/>
        <v>4.7272727272727272E-2</v>
      </c>
      <c r="Q2710" s="160">
        <f t="shared" si="1339"/>
        <v>-2.6620370370370371E-2</v>
      </c>
      <c r="R2710" s="160">
        <f t="shared" si="1339"/>
        <v>6.1831153388822828E-2</v>
      </c>
      <c r="S2710" s="160">
        <f t="shared" si="1339"/>
        <v>-4.2553191489361701E-2</v>
      </c>
      <c r="T2710" s="160">
        <f t="shared" si="1339"/>
        <v>-8.1871345029239772E-3</v>
      </c>
    </row>
    <row r="2711" spans="1:20" ht="52" thickBot="1" x14ac:dyDescent="0.25">
      <c r="A2711" s="60" t="s">
        <v>16</v>
      </c>
      <c r="B2711" s="160"/>
      <c r="C2711" s="160"/>
      <c r="D2711" s="160"/>
      <c r="E2711" s="160"/>
      <c r="F2711" s="160"/>
      <c r="G2711" s="160">
        <f t="shared" ref="G2711:T2711" si="1340">(G2709-B2709)/B2709</f>
        <v>0.18112633181126331</v>
      </c>
      <c r="H2711" s="160">
        <f t="shared" si="1340"/>
        <v>8.7142857142857147E-2</v>
      </c>
      <c r="I2711" s="160">
        <f t="shared" si="1340"/>
        <v>4.72972972972973E-2</v>
      </c>
      <c r="J2711" s="160">
        <f t="shared" si="1340"/>
        <v>5.8290155440414507E-2</v>
      </c>
      <c r="K2711" s="160">
        <f t="shared" si="1340"/>
        <v>9.1149273447820339E-2</v>
      </c>
      <c r="L2711" s="160">
        <f t="shared" si="1340"/>
        <v>7.7319587628865982E-2</v>
      </c>
      <c r="M2711" s="160">
        <f t="shared" si="1340"/>
        <v>0.10643889618922471</v>
      </c>
      <c r="N2711" s="160">
        <f t="shared" si="1340"/>
        <v>6.580645161290323E-2</v>
      </c>
      <c r="O2711" s="160">
        <f t="shared" si="1340"/>
        <v>9.7919216646266821E-3</v>
      </c>
      <c r="P2711" s="160">
        <f t="shared" si="1340"/>
        <v>4.6004842615012108E-2</v>
      </c>
      <c r="Q2711" s="160">
        <f t="shared" si="1340"/>
        <v>5.9808612440191387E-3</v>
      </c>
      <c r="R2711" s="160">
        <f t="shared" si="1340"/>
        <v>6.0570071258907364E-2</v>
      </c>
      <c r="S2711" s="160">
        <f t="shared" si="1340"/>
        <v>3.5108958837772396E-2</v>
      </c>
      <c r="T2711" s="160">
        <f t="shared" si="1340"/>
        <v>2.7878787878787878E-2</v>
      </c>
    </row>
    <row r="2712" spans="1:20" ht="52" thickBot="1" x14ac:dyDescent="0.25">
      <c r="A2712" s="60" t="s">
        <v>17</v>
      </c>
      <c r="B2712" s="160"/>
      <c r="C2712" s="160"/>
      <c r="D2712" s="160"/>
      <c r="E2712" s="160"/>
      <c r="F2712" s="160"/>
      <c r="G2712" s="160"/>
      <c r="H2712" s="160"/>
      <c r="I2712" s="160"/>
      <c r="J2712" s="160"/>
      <c r="K2712" s="160"/>
      <c r="L2712" s="160">
        <f t="shared" ref="L2712:T2712" si="1341">(L2709-B2709)/B2709</f>
        <v>0.27245053272450531</v>
      </c>
      <c r="M2712" s="160">
        <f t="shared" si="1341"/>
        <v>0.20285714285714285</v>
      </c>
      <c r="N2712" s="160">
        <f t="shared" si="1341"/>
        <v>0.11621621621621622</v>
      </c>
      <c r="O2712" s="160">
        <f t="shared" si="1341"/>
        <v>6.8652849740932637E-2</v>
      </c>
      <c r="P2712" s="160">
        <f t="shared" si="1341"/>
        <v>0.14134742404227213</v>
      </c>
      <c r="Q2712" s="160">
        <f t="shared" si="1341"/>
        <v>8.3762886597938138E-2</v>
      </c>
      <c r="R2712" s="160">
        <f t="shared" si="1341"/>
        <v>0.17345597897503284</v>
      </c>
      <c r="S2712" s="160">
        <f t="shared" si="1341"/>
        <v>0.1032258064516129</v>
      </c>
      <c r="T2712" s="160">
        <f t="shared" si="1341"/>
        <v>3.7943696450428395E-2</v>
      </c>
    </row>
    <row r="2713" spans="1:20" ht="35" thickBot="1" x14ac:dyDescent="0.25">
      <c r="A2713" s="60" t="s">
        <v>18</v>
      </c>
      <c r="B2713" s="161">
        <v>6624</v>
      </c>
      <c r="C2713" s="161">
        <v>6438</v>
      </c>
      <c r="D2713" s="161">
        <v>6350</v>
      </c>
      <c r="E2713" s="161">
        <v>6219</v>
      </c>
      <c r="F2713" s="161">
        <v>5942</v>
      </c>
      <c r="G2713" s="92">
        <v>5731</v>
      </c>
      <c r="H2713" s="92">
        <v>5649</v>
      </c>
      <c r="I2713" s="92">
        <v>5441</v>
      </c>
      <c r="J2713" s="92">
        <v>5296</v>
      </c>
      <c r="K2713" s="92">
        <v>5228</v>
      </c>
      <c r="L2713" s="92">
        <v>5205</v>
      </c>
      <c r="M2713" s="92">
        <v>5188</v>
      </c>
      <c r="N2713" s="92">
        <v>5257</v>
      </c>
      <c r="O2713" s="92">
        <v>5324</v>
      </c>
      <c r="P2713" s="92">
        <v>5331</v>
      </c>
      <c r="Q2713" s="92">
        <v>5428</v>
      </c>
      <c r="R2713" s="92">
        <v>5487</v>
      </c>
      <c r="S2713" s="92">
        <v>5394</v>
      </c>
      <c r="T2713" s="92">
        <v>5272</v>
      </c>
    </row>
    <row r="2714" spans="1:20" ht="52" thickBot="1" x14ac:dyDescent="0.25">
      <c r="A2714" s="60" t="s">
        <v>19</v>
      </c>
      <c r="B2714" s="160"/>
      <c r="C2714" s="160">
        <f t="shared" ref="C2714:T2714" si="1342">(C2713-B2713)/B2713</f>
        <v>-2.8079710144927536E-2</v>
      </c>
      <c r="D2714" s="160">
        <f t="shared" si="1342"/>
        <v>-1.3668841255048152E-2</v>
      </c>
      <c r="E2714" s="160">
        <f t="shared" si="1342"/>
        <v>-2.0629921259842518E-2</v>
      </c>
      <c r="F2714" s="160">
        <f t="shared" si="1342"/>
        <v>-4.4540922977970736E-2</v>
      </c>
      <c r="G2714" s="160">
        <f t="shared" si="1342"/>
        <v>-3.5509929316728375E-2</v>
      </c>
      <c r="H2714" s="160">
        <f t="shared" si="1342"/>
        <v>-1.4308148665154423E-2</v>
      </c>
      <c r="I2714" s="160">
        <f t="shared" si="1342"/>
        <v>-3.6820676225880686E-2</v>
      </c>
      <c r="J2714" s="160">
        <f t="shared" si="1342"/>
        <v>-2.6649512957176991E-2</v>
      </c>
      <c r="K2714" s="160">
        <f t="shared" si="1342"/>
        <v>-1.283987915407855E-2</v>
      </c>
      <c r="L2714" s="160">
        <f t="shared" si="1342"/>
        <v>-4.399387911247131E-3</v>
      </c>
      <c r="M2714" s="160">
        <f t="shared" si="1342"/>
        <v>-3.2660902977905862E-3</v>
      </c>
      <c r="N2714" s="160">
        <f t="shared" si="1342"/>
        <v>1.3299922898997688E-2</v>
      </c>
      <c r="O2714" s="160">
        <f t="shared" si="1342"/>
        <v>1.2744911546509415E-2</v>
      </c>
      <c r="P2714" s="160">
        <f t="shared" si="1342"/>
        <v>1.3148009015777611E-3</v>
      </c>
      <c r="Q2714" s="160">
        <f t="shared" si="1342"/>
        <v>1.8195460513974863E-2</v>
      </c>
      <c r="R2714" s="160">
        <f t="shared" si="1342"/>
        <v>1.0869565217391304E-2</v>
      </c>
      <c r="S2714" s="160">
        <f t="shared" si="1342"/>
        <v>-1.6949152542372881E-2</v>
      </c>
      <c r="T2714" s="160">
        <f t="shared" si="1342"/>
        <v>-2.2617723396366331E-2</v>
      </c>
    </row>
    <row r="2715" spans="1:20" ht="52" thickBot="1" x14ac:dyDescent="0.25">
      <c r="A2715" s="60" t="s">
        <v>20</v>
      </c>
      <c r="B2715" s="160"/>
      <c r="C2715" s="160"/>
      <c r="D2715" s="160"/>
      <c r="E2715" s="160"/>
      <c r="F2715" s="160"/>
      <c r="G2715" s="160">
        <f t="shared" ref="G2715:T2715" si="1343">(G2713-B2713)/B2713</f>
        <v>-0.13481280193236714</v>
      </c>
      <c r="H2715" s="160">
        <f t="shared" si="1343"/>
        <v>-0.12255358807082944</v>
      </c>
      <c r="I2715" s="160">
        <f t="shared" si="1343"/>
        <v>-0.14314960629921261</v>
      </c>
      <c r="J2715" s="160">
        <f t="shared" si="1343"/>
        <v>-0.14841614407461007</v>
      </c>
      <c r="K2715" s="160">
        <f t="shared" si="1343"/>
        <v>-0.12016156176371592</v>
      </c>
      <c r="L2715" s="160">
        <f t="shared" si="1343"/>
        <v>-9.1781538998429599E-2</v>
      </c>
      <c r="M2715" s="160">
        <f t="shared" si="1343"/>
        <v>-8.1607364135245178E-2</v>
      </c>
      <c r="N2715" s="160">
        <f t="shared" si="1343"/>
        <v>-3.3817312993934937E-2</v>
      </c>
      <c r="O2715" s="160">
        <f t="shared" si="1343"/>
        <v>5.287009063444109E-3</v>
      </c>
      <c r="P2715" s="160">
        <f t="shared" si="1343"/>
        <v>1.970160673297628E-2</v>
      </c>
      <c r="Q2715" s="160">
        <f t="shared" si="1343"/>
        <v>4.2843419788664745E-2</v>
      </c>
      <c r="R2715" s="160">
        <f t="shared" si="1343"/>
        <v>5.7632999228989977E-2</v>
      </c>
      <c r="S2715" s="160">
        <f t="shared" si="1343"/>
        <v>2.606049077420582E-2</v>
      </c>
      <c r="T2715" s="160">
        <f t="shared" si="1343"/>
        <v>-9.7670924117205116E-3</v>
      </c>
    </row>
    <row r="2716" spans="1:20" ht="52" thickBot="1" x14ac:dyDescent="0.25">
      <c r="A2716" s="60" t="s">
        <v>21</v>
      </c>
      <c r="B2716" s="160"/>
      <c r="C2716" s="160"/>
      <c r="D2716" s="160"/>
      <c r="E2716" s="160"/>
      <c r="F2716" s="160"/>
      <c r="G2716" s="160"/>
      <c r="H2716" s="160"/>
      <c r="I2716" s="160"/>
      <c r="J2716" s="160"/>
      <c r="K2716" s="160"/>
      <c r="L2716" s="160">
        <f t="shared" ref="L2716:T2716" si="1344">(L2713-B2713)/B2713</f>
        <v>-0.21422101449275363</v>
      </c>
      <c r="M2716" s="160">
        <f t="shared" si="1344"/>
        <v>-0.19415967691829761</v>
      </c>
      <c r="N2716" s="160">
        <f t="shared" si="1344"/>
        <v>-0.17212598425196851</v>
      </c>
      <c r="O2716" s="160">
        <f t="shared" si="1344"/>
        <v>-0.14391381251004984</v>
      </c>
      <c r="P2716" s="160">
        <f t="shared" si="1344"/>
        <v>-0.10282733086502861</v>
      </c>
      <c r="Q2716" s="160">
        <f t="shared" si="1344"/>
        <v>-5.2870354213924269E-2</v>
      </c>
      <c r="R2716" s="160">
        <f t="shared" si="1344"/>
        <v>-2.8677642060541689E-2</v>
      </c>
      <c r="S2716" s="160">
        <f t="shared" si="1344"/>
        <v>-8.6381179930159896E-3</v>
      </c>
      <c r="T2716" s="160">
        <f t="shared" si="1344"/>
        <v>-4.5317220543806651E-3</v>
      </c>
    </row>
    <row r="2717" spans="1:20" ht="18" thickBot="1" x14ac:dyDescent="0.25">
      <c r="A2717" s="60" t="s">
        <v>22</v>
      </c>
      <c r="B2717" s="160">
        <f>B2709/B2713</f>
        <v>9.9184782608695649E-2</v>
      </c>
      <c r="C2717" s="160">
        <f>C2709/C2713</f>
        <v>0.10872941907424666</v>
      </c>
      <c r="D2717" s="160">
        <f>D2709/D2713</f>
        <v>0.11653543307086614</v>
      </c>
      <c r="E2717" s="160">
        <f>E2709/E2713</f>
        <v>0.12413571313716032</v>
      </c>
      <c r="F2717" s="160">
        <f>F2709/F2713</f>
        <v>0.12739818243015819</v>
      </c>
      <c r="G2717" s="160">
        <f t="shared" ref="G2717:L2717" si="1345">G2709/G2713</f>
        <v>0.1354039434653638</v>
      </c>
      <c r="H2717" s="160">
        <f t="shared" si="1345"/>
        <v>0.13471410869180386</v>
      </c>
      <c r="I2717" s="160">
        <f t="shared" si="1345"/>
        <v>0.14243705201249771</v>
      </c>
      <c r="J2717" s="160">
        <f t="shared" si="1345"/>
        <v>0.15426737160120846</v>
      </c>
      <c r="K2717" s="160">
        <f t="shared" si="1345"/>
        <v>0.15799540933435349</v>
      </c>
      <c r="L2717" s="160">
        <f t="shared" si="1345"/>
        <v>0.1606147934678194</v>
      </c>
      <c r="M2717" s="160">
        <f t="shared" ref="M2717:N2717" si="1346">M2709/M2713</f>
        <v>0.1622976098689283</v>
      </c>
      <c r="N2717" s="160">
        <f t="shared" si="1346"/>
        <v>0.15712383488681758</v>
      </c>
      <c r="O2717" s="160">
        <f t="shared" ref="O2717:P2717" si="1347">O2709/O2713</f>
        <v>0.15495867768595042</v>
      </c>
      <c r="P2717" s="160">
        <f t="shared" si="1347"/>
        <v>0.16207090602138435</v>
      </c>
      <c r="Q2717" s="160">
        <f t="shared" ref="Q2717:R2717" si="1348">Q2709/Q2713</f>
        <v>0.15493736182756079</v>
      </c>
      <c r="R2717" s="160">
        <f t="shared" si="1348"/>
        <v>0.16274831419719338</v>
      </c>
      <c r="S2717" s="160">
        <f t="shared" ref="S2717:T2717" si="1349">S2709/S2713</f>
        <v>0.15850945494994439</v>
      </c>
      <c r="T2717" s="160">
        <f t="shared" si="1349"/>
        <v>0.16084977238239756</v>
      </c>
    </row>
    <row r="2718" spans="1:20" ht="52" thickBot="1" x14ac:dyDescent="0.25">
      <c r="A2718" s="60" t="s">
        <v>23</v>
      </c>
      <c r="B2718" s="160"/>
      <c r="C2718" s="160">
        <f t="shared" ref="C2718:K2718" si="1350">(C2717-B2717)</f>
        <v>9.5446364655510096E-3</v>
      </c>
      <c r="D2718" s="160">
        <f t="shared" si="1350"/>
        <v>7.8060139966194819E-3</v>
      </c>
      <c r="E2718" s="160">
        <f t="shared" si="1350"/>
        <v>7.6002800662941794E-3</v>
      </c>
      <c r="F2718" s="160">
        <f t="shared" si="1350"/>
        <v>3.262469292997866E-3</v>
      </c>
      <c r="G2718" s="160">
        <f t="shared" si="1350"/>
        <v>8.0057610352056163E-3</v>
      </c>
      <c r="H2718" s="160">
        <f t="shared" si="1350"/>
        <v>-6.8983477355993861E-4</v>
      </c>
      <c r="I2718" s="160">
        <f t="shared" si="1350"/>
        <v>7.7229433206938425E-3</v>
      </c>
      <c r="J2718" s="160">
        <f t="shared" si="1350"/>
        <v>1.1830319588710753E-2</v>
      </c>
      <c r="K2718" s="160">
        <f t="shared" si="1350"/>
        <v>3.7280377331450343E-3</v>
      </c>
      <c r="L2718" s="160">
        <f t="shared" ref="L2718:T2718" si="1351">(L2717-K2717)</f>
        <v>2.6193841334659074E-3</v>
      </c>
      <c r="M2718" s="160">
        <f t="shared" si="1351"/>
        <v>1.6828164011088997E-3</v>
      </c>
      <c r="N2718" s="160">
        <f t="shared" si="1351"/>
        <v>-5.1737749821107182E-3</v>
      </c>
      <c r="O2718" s="160">
        <f t="shared" si="1351"/>
        <v>-2.1651572008671571E-3</v>
      </c>
      <c r="P2718" s="160">
        <f t="shared" si="1351"/>
        <v>7.1122283354339288E-3</v>
      </c>
      <c r="Q2718" s="160">
        <f t="shared" si="1351"/>
        <v>-7.13354419382356E-3</v>
      </c>
      <c r="R2718" s="160">
        <f t="shared" si="1351"/>
        <v>7.8109523696325844E-3</v>
      </c>
      <c r="S2718" s="160">
        <f t="shared" si="1351"/>
        <v>-4.2388592472489828E-3</v>
      </c>
      <c r="T2718" s="160">
        <f t="shared" si="1351"/>
        <v>2.340317432453165E-3</v>
      </c>
    </row>
    <row r="2719" spans="1:20" ht="52" thickBot="1" x14ac:dyDescent="0.25">
      <c r="A2719" s="60" t="s">
        <v>24</v>
      </c>
      <c r="B2719" s="160"/>
      <c r="C2719" s="160"/>
      <c r="D2719" s="160"/>
      <c r="E2719" s="160"/>
      <c r="F2719" s="160"/>
      <c r="G2719" s="160">
        <f>G2717-B2717</f>
        <v>3.6219160856668153E-2</v>
      </c>
      <c r="H2719" s="160">
        <f t="shared" ref="H2719:K2719" si="1352">H2717-C2717</f>
        <v>2.5984689617557205E-2</v>
      </c>
      <c r="I2719" s="160">
        <f t="shared" si="1352"/>
        <v>2.5901618941631566E-2</v>
      </c>
      <c r="J2719" s="160">
        <f t="shared" si="1352"/>
        <v>3.0131658464048139E-2</v>
      </c>
      <c r="K2719" s="160">
        <f t="shared" si="1352"/>
        <v>3.0597226904195307E-2</v>
      </c>
      <c r="L2719" s="160">
        <f t="shared" ref="L2719:T2719" si="1353">L2717-G2717</f>
        <v>2.5210850002455598E-2</v>
      </c>
      <c r="M2719" s="160">
        <f t="shared" si="1353"/>
        <v>2.7583501177124436E-2</v>
      </c>
      <c r="N2719" s="160">
        <f t="shared" si="1353"/>
        <v>1.4686782874319876E-2</v>
      </c>
      <c r="O2719" s="160">
        <f t="shared" si="1353"/>
        <v>6.9130608474196609E-4</v>
      </c>
      <c r="P2719" s="160">
        <f t="shared" si="1353"/>
        <v>4.0754966870308607E-3</v>
      </c>
      <c r="Q2719" s="160">
        <f t="shared" si="1353"/>
        <v>-5.6774316402586067E-3</v>
      </c>
      <c r="R2719" s="160">
        <f t="shared" si="1353"/>
        <v>4.50704328265078E-4</v>
      </c>
      <c r="S2719" s="160">
        <f t="shared" si="1353"/>
        <v>1.3856200631268134E-3</v>
      </c>
      <c r="T2719" s="160">
        <f t="shared" si="1353"/>
        <v>5.8910946964471356E-3</v>
      </c>
    </row>
    <row r="2720" spans="1:20" ht="52" thickBot="1" x14ac:dyDescent="0.25">
      <c r="A2720" s="60" t="s">
        <v>25</v>
      </c>
      <c r="B2720" s="160"/>
      <c r="C2720" s="160"/>
      <c r="D2720" s="160"/>
      <c r="E2720" s="160"/>
      <c r="F2720" s="160"/>
      <c r="G2720" s="160"/>
      <c r="H2720" s="160"/>
      <c r="I2720" s="160"/>
      <c r="J2720" s="160"/>
      <c r="K2720" s="160"/>
      <c r="L2720" s="160">
        <f t="shared" ref="L2720:T2720" si="1354">L2717-B2717</f>
        <v>6.1430010859123751E-2</v>
      </c>
      <c r="M2720" s="160">
        <f t="shared" si="1354"/>
        <v>5.3568190794681642E-2</v>
      </c>
      <c r="N2720" s="160">
        <f t="shared" si="1354"/>
        <v>4.0588401815951441E-2</v>
      </c>
      <c r="O2720" s="160">
        <f t="shared" si="1354"/>
        <v>3.0822964548790105E-2</v>
      </c>
      <c r="P2720" s="160">
        <f t="shared" si="1354"/>
        <v>3.4672723591226168E-2</v>
      </c>
      <c r="Q2720" s="160">
        <f t="shared" si="1354"/>
        <v>1.9533418362196991E-2</v>
      </c>
      <c r="R2720" s="160">
        <f t="shared" si="1354"/>
        <v>2.8034205505389515E-2</v>
      </c>
      <c r="S2720" s="160">
        <f t="shared" si="1354"/>
        <v>1.6072402937446689E-2</v>
      </c>
      <c r="T2720" s="160">
        <f t="shared" si="1354"/>
        <v>6.5824007811891017E-3</v>
      </c>
    </row>
    <row r="2721" spans="1:21" ht="16" x14ac:dyDescent="0.2">
      <c r="A2721" s="4"/>
      <c r="B2721" s="6"/>
      <c r="C2721" s="6"/>
      <c r="D2721" s="6"/>
      <c r="E2721" s="6"/>
      <c r="F2721" s="6"/>
      <c r="G2721" s="5"/>
      <c r="H2721" s="5"/>
      <c r="I2721" s="5"/>
      <c r="J2721" s="5"/>
      <c r="K2721" s="5"/>
      <c r="L2721" s="5"/>
    </row>
    <row r="2722" spans="1:21" ht="16" x14ac:dyDescent="0.2">
      <c r="A2722" s="7" t="s">
        <v>203</v>
      </c>
      <c r="B2722" s="7"/>
      <c r="C2722" s="7"/>
      <c r="D2722" s="7"/>
      <c r="E2722" s="7"/>
      <c r="F2722" s="7"/>
      <c r="G2722" s="8"/>
      <c r="H2722" s="8"/>
      <c r="I2722" s="8"/>
      <c r="J2722" s="8"/>
      <c r="K2722" s="8"/>
      <c r="L2722" s="8"/>
      <c r="M2722" s="9"/>
    </row>
    <row r="2723" spans="1:21" ht="17" thickBot="1" x14ac:dyDescent="0.25">
      <c r="A2723" s="10"/>
      <c r="B2723" s="8"/>
      <c r="C2723" s="8"/>
      <c r="D2723" s="8"/>
      <c r="E2723" s="8"/>
      <c r="F2723" s="8"/>
      <c r="G2723" s="8"/>
      <c r="H2723" s="8"/>
      <c r="I2723" s="8"/>
      <c r="J2723" s="8"/>
      <c r="K2723" s="8"/>
      <c r="L2723" s="8"/>
      <c r="M2723" s="9"/>
    </row>
    <row r="2724" spans="1:21" ht="35" thickBot="1" x14ac:dyDescent="0.25">
      <c r="A2724" s="70" t="s">
        <v>44</v>
      </c>
      <c r="B2724" s="70" t="s">
        <v>0</v>
      </c>
      <c r="C2724" s="70" t="s">
        <v>1</v>
      </c>
      <c r="D2724" s="70" t="s">
        <v>2</v>
      </c>
      <c r="E2724" s="70" t="s">
        <v>3</v>
      </c>
      <c r="F2724" s="70" t="s">
        <v>4</v>
      </c>
      <c r="G2724" s="70" t="s">
        <v>5</v>
      </c>
      <c r="H2724" s="70" t="s">
        <v>6</v>
      </c>
      <c r="I2724" s="70" t="s">
        <v>7</v>
      </c>
      <c r="J2724" s="70" t="s">
        <v>8</v>
      </c>
      <c r="K2724" s="70" t="s">
        <v>9</v>
      </c>
      <c r="L2724" s="70" t="s">
        <v>10</v>
      </c>
      <c r="M2724" s="70" t="s">
        <v>66</v>
      </c>
      <c r="N2724" s="70" t="s">
        <v>75</v>
      </c>
      <c r="O2724" s="70" t="s">
        <v>76</v>
      </c>
      <c r="P2724" s="70" t="s">
        <v>77</v>
      </c>
      <c r="Q2724" s="70" t="s">
        <v>78</v>
      </c>
      <c r="R2724" s="70" t="s">
        <v>79</v>
      </c>
      <c r="S2724" s="70" t="s">
        <v>81</v>
      </c>
      <c r="T2724" s="70" t="s">
        <v>87</v>
      </c>
      <c r="U2724" s="70" t="s">
        <v>52</v>
      </c>
    </row>
    <row r="2725" spans="1:21" ht="18" thickBot="1" x14ac:dyDescent="0.25">
      <c r="A2725" s="71" t="s">
        <v>28</v>
      </c>
      <c r="B2725" s="72"/>
      <c r="C2725" s="72">
        <f t="shared" ref="C2725:K2725" si="1355">-C2695</f>
        <v>-78</v>
      </c>
      <c r="D2725" s="72">
        <f t="shared" si="1355"/>
        <v>-83</v>
      </c>
      <c r="E2725" s="72">
        <f t="shared" si="1355"/>
        <v>-63</v>
      </c>
      <c r="F2725" s="72">
        <f t="shared" si="1355"/>
        <v>-82</v>
      </c>
      <c r="G2725" s="72">
        <f t="shared" si="1355"/>
        <v>-80</v>
      </c>
      <c r="H2725" s="72">
        <f t="shared" si="1355"/>
        <v>-66</v>
      </c>
      <c r="I2725" s="72">
        <f t="shared" si="1355"/>
        <v>-72</v>
      </c>
      <c r="J2725" s="72">
        <f t="shared" si="1355"/>
        <v>-80</v>
      </c>
      <c r="K2725" s="72">
        <f t="shared" si="1355"/>
        <v>-74</v>
      </c>
      <c r="L2725" s="72">
        <f t="shared" ref="L2725:Q2725" si="1356">-L2695</f>
        <v>-92</v>
      </c>
      <c r="M2725" s="72">
        <f t="shared" si="1356"/>
        <v>-86</v>
      </c>
      <c r="N2725" s="72">
        <f t="shared" si="1356"/>
        <v>-66</v>
      </c>
      <c r="O2725" s="72">
        <f t="shared" si="1356"/>
        <v>-73</v>
      </c>
      <c r="P2725" s="72">
        <f t="shared" si="1356"/>
        <v>-74</v>
      </c>
      <c r="Q2725" s="72">
        <f t="shared" si="1356"/>
        <v>-64</v>
      </c>
      <c r="R2725" s="72">
        <f t="shared" ref="R2725:S2725" si="1357">-R2695</f>
        <v>-91</v>
      </c>
      <c r="S2725" s="72">
        <f t="shared" si="1357"/>
        <v>-66</v>
      </c>
      <c r="T2725" s="76">
        <f t="shared" ref="T2725" si="1358">-T2695</f>
        <v>-77</v>
      </c>
      <c r="U2725" s="72">
        <f t="shared" ref="U2725:U2739" si="1359">_xlfn.AGGREGATE(1,6,C2725:S2725)</f>
        <v>-75.882352941176464</v>
      </c>
    </row>
    <row r="2726" spans="1:21" ht="18" thickBot="1" x14ac:dyDescent="0.25">
      <c r="A2726" s="78">
        <v>1</v>
      </c>
      <c r="B2726" s="48" t="s">
        <v>53</v>
      </c>
      <c r="C2726" s="106">
        <f t="shared" ref="C2726:T2737" si="1360">B2695-C2696</f>
        <v>8</v>
      </c>
      <c r="D2726" s="106">
        <f t="shared" si="1360"/>
        <v>11</v>
      </c>
      <c r="E2726" s="106">
        <f t="shared" si="1360"/>
        <v>3</v>
      </c>
      <c r="F2726" s="106">
        <f t="shared" si="1360"/>
        <v>4</v>
      </c>
      <c r="G2726" s="106">
        <f t="shared" si="1360"/>
        <v>4</v>
      </c>
      <c r="H2726" s="76">
        <f t="shared" si="1360"/>
        <v>6</v>
      </c>
      <c r="I2726" s="76">
        <f t="shared" si="1360"/>
        <v>3</v>
      </c>
      <c r="J2726" s="76">
        <f t="shared" si="1360"/>
        <v>6</v>
      </c>
      <c r="K2726" s="76">
        <f t="shared" si="1360"/>
        <v>6</v>
      </c>
      <c r="L2726" s="76">
        <f t="shared" si="1360"/>
        <v>8</v>
      </c>
      <c r="M2726" s="76">
        <f t="shared" si="1360"/>
        <v>1</v>
      </c>
      <c r="N2726" s="76">
        <f t="shared" si="1360"/>
        <v>5</v>
      </c>
      <c r="O2726" s="76">
        <f t="shared" si="1360"/>
        <v>2</v>
      </c>
      <c r="P2726" s="76">
        <f t="shared" si="1360"/>
        <v>2</v>
      </c>
      <c r="Q2726" s="76">
        <f t="shared" si="1360"/>
        <v>6</v>
      </c>
      <c r="R2726" s="76">
        <f t="shared" si="1360"/>
        <v>-2</v>
      </c>
      <c r="S2726" s="76">
        <f t="shared" si="1360"/>
        <v>6</v>
      </c>
      <c r="T2726" s="76">
        <f t="shared" si="1360"/>
        <v>0</v>
      </c>
      <c r="U2726" s="72">
        <f t="shared" si="1359"/>
        <v>4.6470588235294121</v>
      </c>
    </row>
    <row r="2727" spans="1:21" ht="18" thickBot="1" x14ac:dyDescent="0.25">
      <c r="A2727" s="78">
        <v>2</v>
      </c>
      <c r="B2727" s="48" t="s">
        <v>53</v>
      </c>
      <c r="C2727" s="79">
        <f t="shared" si="1360"/>
        <v>6</v>
      </c>
      <c r="D2727" s="79">
        <f t="shared" si="1360"/>
        <v>4</v>
      </c>
      <c r="E2727" s="79">
        <f t="shared" si="1360"/>
        <v>2</v>
      </c>
      <c r="F2727" s="79">
        <f t="shared" si="1360"/>
        <v>5</v>
      </c>
      <c r="G2727" s="79">
        <f t="shared" si="1360"/>
        <v>7</v>
      </c>
      <c r="H2727" s="72">
        <f t="shared" si="1360"/>
        <v>3</v>
      </c>
      <c r="I2727" s="72">
        <f t="shared" si="1360"/>
        <v>1</v>
      </c>
      <c r="J2727" s="72">
        <f t="shared" si="1360"/>
        <v>3</v>
      </c>
      <c r="K2727" s="72">
        <f t="shared" si="1360"/>
        <v>6</v>
      </c>
      <c r="L2727" s="72">
        <f t="shared" si="1360"/>
        <v>7</v>
      </c>
      <c r="M2727" s="72">
        <f t="shared" si="1360"/>
        <v>7</v>
      </c>
      <c r="N2727" s="72">
        <f t="shared" si="1360"/>
        <v>0</v>
      </c>
      <c r="O2727" s="72">
        <f t="shared" si="1360"/>
        <v>6</v>
      </c>
      <c r="P2727" s="72">
        <f t="shared" si="1360"/>
        <v>3</v>
      </c>
      <c r="Q2727" s="72">
        <f t="shared" si="1360"/>
        <v>-1</v>
      </c>
      <c r="R2727" s="72">
        <f t="shared" si="1360"/>
        <v>-2</v>
      </c>
      <c r="S2727" s="72">
        <f t="shared" si="1360"/>
        <v>7</v>
      </c>
      <c r="T2727" s="76">
        <f t="shared" si="1360"/>
        <v>6</v>
      </c>
      <c r="U2727" s="72">
        <f t="shared" si="1359"/>
        <v>3.7647058823529411</v>
      </c>
    </row>
    <row r="2728" spans="1:21" ht="18" thickBot="1" x14ac:dyDescent="0.25">
      <c r="A2728" s="78">
        <v>3</v>
      </c>
      <c r="B2728" s="48" t="s">
        <v>53</v>
      </c>
      <c r="C2728" s="79">
        <f t="shared" si="1360"/>
        <v>2</v>
      </c>
      <c r="D2728" s="79">
        <f t="shared" si="1360"/>
        <v>3</v>
      </c>
      <c r="E2728" s="79">
        <f t="shared" si="1360"/>
        <v>8</v>
      </c>
      <c r="F2728" s="79">
        <f t="shared" si="1360"/>
        <v>5</v>
      </c>
      <c r="G2728" s="79">
        <f t="shared" si="1360"/>
        <v>4</v>
      </c>
      <c r="H2728" s="72">
        <f t="shared" si="1360"/>
        <v>7</v>
      </c>
      <c r="I2728" s="72">
        <f t="shared" si="1360"/>
        <v>3</v>
      </c>
      <c r="J2728" s="72">
        <f t="shared" si="1360"/>
        <v>4</v>
      </c>
      <c r="K2728" s="72">
        <f t="shared" si="1360"/>
        <v>12</v>
      </c>
      <c r="L2728" s="72">
        <f t="shared" si="1360"/>
        <v>5</v>
      </c>
      <c r="M2728" s="72">
        <f t="shared" si="1360"/>
        <v>7</v>
      </c>
      <c r="N2728" s="72">
        <f t="shared" si="1360"/>
        <v>6</v>
      </c>
      <c r="O2728" s="72">
        <f t="shared" si="1360"/>
        <v>7</v>
      </c>
      <c r="P2728" s="72">
        <f t="shared" si="1360"/>
        <v>5</v>
      </c>
      <c r="Q2728" s="72">
        <f t="shared" si="1360"/>
        <v>1</v>
      </c>
      <c r="R2728" s="72">
        <f t="shared" si="1360"/>
        <v>2</v>
      </c>
      <c r="S2728" s="72">
        <f t="shared" si="1360"/>
        <v>5</v>
      </c>
      <c r="T2728" s="76">
        <f t="shared" si="1360"/>
        <v>7</v>
      </c>
      <c r="U2728" s="72">
        <f t="shared" si="1359"/>
        <v>5.0588235294117645</v>
      </c>
    </row>
    <row r="2729" spans="1:21" ht="18" thickBot="1" x14ac:dyDescent="0.25">
      <c r="A2729" s="78">
        <v>4</v>
      </c>
      <c r="B2729" s="48" t="s">
        <v>53</v>
      </c>
      <c r="C2729" s="79">
        <f t="shared" si="1360"/>
        <v>5</v>
      </c>
      <c r="D2729" s="79">
        <f t="shared" si="1360"/>
        <v>8</v>
      </c>
      <c r="E2729" s="79">
        <f t="shared" si="1360"/>
        <v>4</v>
      </c>
      <c r="F2729" s="79">
        <f t="shared" si="1360"/>
        <v>6</v>
      </c>
      <c r="G2729" s="79">
        <f t="shared" si="1360"/>
        <v>3</v>
      </c>
      <c r="H2729" s="72">
        <f t="shared" si="1360"/>
        <v>-1</v>
      </c>
      <c r="I2729" s="72">
        <f t="shared" si="1360"/>
        <v>1</v>
      </c>
      <c r="J2729" s="72">
        <f t="shared" si="1360"/>
        <v>6</v>
      </c>
      <c r="K2729" s="72">
        <f t="shared" si="1360"/>
        <v>8</v>
      </c>
      <c r="L2729" s="72">
        <f t="shared" si="1360"/>
        <v>2</v>
      </c>
      <c r="M2729" s="72">
        <f t="shared" si="1360"/>
        <v>3</v>
      </c>
      <c r="N2729" s="72">
        <f t="shared" si="1360"/>
        <v>6</v>
      </c>
      <c r="O2729" s="72">
        <f t="shared" si="1360"/>
        <v>1</v>
      </c>
      <c r="P2729" s="72">
        <f t="shared" si="1360"/>
        <v>6</v>
      </c>
      <c r="Q2729" s="72">
        <f t="shared" si="1360"/>
        <v>3</v>
      </c>
      <c r="R2729" s="72">
        <f t="shared" si="1360"/>
        <v>6</v>
      </c>
      <c r="S2729" s="72">
        <f t="shared" si="1360"/>
        <v>0</v>
      </c>
      <c r="T2729" s="76">
        <f t="shared" si="1360"/>
        <v>3</v>
      </c>
      <c r="U2729" s="72">
        <f t="shared" si="1359"/>
        <v>3.9411764705882355</v>
      </c>
    </row>
    <row r="2730" spans="1:21" ht="18" thickBot="1" x14ac:dyDescent="0.25">
      <c r="A2730" s="78">
        <v>5</v>
      </c>
      <c r="B2730" s="48" t="s">
        <v>53</v>
      </c>
      <c r="C2730" s="79">
        <f t="shared" si="1360"/>
        <v>5</v>
      </c>
      <c r="D2730" s="79">
        <f t="shared" si="1360"/>
        <v>2</v>
      </c>
      <c r="E2730" s="79">
        <f t="shared" si="1360"/>
        <v>-4</v>
      </c>
      <c r="F2730" s="79">
        <f t="shared" si="1360"/>
        <v>12</v>
      </c>
      <c r="G2730" s="79">
        <f t="shared" si="1360"/>
        <v>8</v>
      </c>
      <c r="H2730" s="72">
        <f t="shared" si="1360"/>
        <v>8</v>
      </c>
      <c r="I2730" s="72">
        <f t="shared" si="1360"/>
        <v>12</v>
      </c>
      <c r="J2730" s="72">
        <f t="shared" si="1360"/>
        <v>7</v>
      </c>
      <c r="K2730" s="72">
        <f t="shared" si="1360"/>
        <v>6</v>
      </c>
      <c r="L2730" s="72">
        <f t="shared" si="1360"/>
        <v>0</v>
      </c>
      <c r="M2730" s="72">
        <f t="shared" si="1360"/>
        <v>0</v>
      </c>
      <c r="N2730" s="72">
        <f t="shared" si="1360"/>
        <v>4</v>
      </c>
      <c r="O2730" s="72">
        <f t="shared" si="1360"/>
        <v>4</v>
      </c>
      <c r="P2730" s="72">
        <f t="shared" si="1360"/>
        <v>2</v>
      </c>
      <c r="Q2730" s="72">
        <f t="shared" si="1360"/>
        <v>6</v>
      </c>
      <c r="R2730" s="72">
        <f t="shared" si="1360"/>
        <v>1</v>
      </c>
      <c r="S2730" s="72">
        <f t="shared" si="1360"/>
        <v>1</v>
      </c>
      <c r="T2730" s="76">
        <f t="shared" si="1360"/>
        <v>-1</v>
      </c>
      <c r="U2730" s="72">
        <f t="shared" si="1359"/>
        <v>4.3529411764705879</v>
      </c>
    </row>
    <row r="2731" spans="1:21" ht="18" thickBot="1" x14ac:dyDescent="0.25">
      <c r="A2731" s="78">
        <v>6</v>
      </c>
      <c r="B2731" s="48" t="s">
        <v>53</v>
      </c>
      <c r="C2731" s="79">
        <f t="shared" si="1360"/>
        <v>-27</v>
      </c>
      <c r="D2731" s="79">
        <f t="shared" si="1360"/>
        <v>-20</v>
      </c>
      <c r="E2731" s="79">
        <f t="shared" si="1360"/>
        <v>-16</v>
      </c>
      <c r="F2731" s="79">
        <f t="shared" si="1360"/>
        <v>-12</v>
      </c>
      <c r="G2731" s="79">
        <f t="shared" si="1360"/>
        <v>-18</v>
      </c>
      <c r="H2731" s="72">
        <f t="shared" si="1360"/>
        <v>-26</v>
      </c>
      <c r="I2731" s="72">
        <f t="shared" si="1360"/>
        <v>-25</v>
      </c>
      <c r="J2731" s="72">
        <f t="shared" si="1360"/>
        <v>-25</v>
      </c>
      <c r="K2731" s="72">
        <f t="shared" si="1360"/>
        <v>-29</v>
      </c>
      <c r="L2731" s="72">
        <f t="shared" si="1360"/>
        <v>-30</v>
      </c>
      <c r="M2731" s="72">
        <f t="shared" si="1360"/>
        <v>-26</v>
      </c>
      <c r="N2731" s="72">
        <f t="shared" si="1360"/>
        <v>-26</v>
      </c>
      <c r="O2731" s="72">
        <f t="shared" si="1360"/>
        <v>-32</v>
      </c>
      <c r="P2731" s="72">
        <f t="shared" si="1360"/>
        <v>-36</v>
      </c>
      <c r="Q2731" s="72">
        <f t="shared" si="1360"/>
        <v>-21</v>
      </c>
      <c r="R2731" s="72">
        <f t="shared" si="1360"/>
        <v>-30</v>
      </c>
      <c r="S2731" s="72">
        <f t="shared" si="1360"/>
        <v>-23</v>
      </c>
      <c r="T2731" s="76">
        <f t="shared" si="1360"/>
        <v>-23</v>
      </c>
      <c r="U2731" s="72">
        <f t="shared" si="1359"/>
        <v>-24.823529411764707</v>
      </c>
    </row>
    <row r="2732" spans="1:21" ht="18" thickBot="1" x14ac:dyDescent="0.25">
      <c r="A2732" s="78">
        <v>7</v>
      </c>
      <c r="B2732" s="48" t="s">
        <v>53</v>
      </c>
      <c r="C2732" s="79">
        <f t="shared" si="1360"/>
        <v>1</v>
      </c>
      <c r="D2732" s="79">
        <f t="shared" si="1360"/>
        <v>-1</v>
      </c>
      <c r="E2732" s="79">
        <f t="shared" si="1360"/>
        <v>-1</v>
      </c>
      <c r="F2732" s="79">
        <f t="shared" si="1360"/>
        <v>-1</v>
      </c>
      <c r="G2732" s="79">
        <f t="shared" si="1360"/>
        <v>-1</v>
      </c>
      <c r="H2732" s="72">
        <f t="shared" si="1360"/>
        <v>6</v>
      </c>
      <c r="I2732" s="72">
        <f t="shared" si="1360"/>
        <v>6</v>
      </c>
      <c r="J2732" s="72">
        <f t="shared" si="1360"/>
        <v>9</v>
      </c>
      <c r="K2732" s="72">
        <f t="shared" si="1360"/>
        <v>0</v>
      </c>
      <c r="L2732" s="72">
        <f t="shared" si="1360"/>
        <v>-1</v>
      </c>
      <c r="M2732" s="72">
        <f t="shared" si="1360"/>
        <v>14</v>
      </c>
      <c r="N2732" s="72">
        <f t="shared" si="1360"/>
        <v>11</v>
      </c>
      <c r="O2732" s="72">
        <f t="shared" si="1360"/>
        <v>3</v>
      </c>
      <c r="P2732" s="72">
        <f t="shared" si="1360"/>
        <v>2</v>
      </c>
      <c r="Q2732" s="72">
        <f t="shared" si="1360"/>
        <v>8</v>
      </c>
      <c r="R2732" s="72">
        <f t="shared" si="1360"/>
        <v>1</v>
      </c>
      <c r="S2732" s="72">
        <f t="shared" si="1360"/>
        <v>19</v>
      </c>
      <c r="T2732" s="76">
        <f t="shared" si="1360"/>
        <v>0</v>
      </c>
      <c r="U2732" s="72">
        <f t="shared" si="1359"/>
        <v>4.4117647058823533</v>
      </c>
    </row>
    <row r="2733" spans="1:21" ht="18" thickBot="1" x14ac:dyDescent="0.25">
      <c r="A2733" s="78">
        <v>8</v>
      </c>
      <c r="B2733" s="48" t="s">
        <v>53</v>
      </c>
      <c r="C2733" s="79">
        <f t="shared" si="1360"/>
        <v>0</v>
      </c>
      <c r="D2733" s="79">
        <f t="shared" si="1360"/>
        <v>2</v>
      </c>
      <c r="E2733" s="79">
        <f t="shared" si="1360"/>
        <v>0</v>
      </c>
      <c r="F2733" s="79">
        <f t="shared" si="1360"/>
        <v>14</v>
      </c>
      <c r="G2733" s="79">
        <f t="shared" si="1360"/>
        <v>10</v>
      </c>
      <c r="H2733" s="72">
        <f t="shared" si="1360"/>
        <v>8</v>
      </c>
      <c r="I2733" s="72">
        <f t="shared" si="1360"/>
        <v>-1</v>
      </c>
      <c r="J2733" s="72">
        <f t="shared" si="1360"/>
        <v>3</v>
      </c>
      <c r="K2733" s="72">
        <f t="shared" si="1360"/>
        <v>5</v>
      </c>
      <c r="L2733" s="72">
        <f t="shared" si="1360"/>
        <v>9</v>
      </c>
      <c r="M2733" s="72">
        <f t="shared" si="1360"/>
        <v>6</v>
      </c>
      <c r="N2733" s="72">
        <f t="shared" si="1360"/>
        <v>-1</v>
      </c>
      <c r="O2733" s="72">
        <f t="shared" si="1360"/>
        <v>5</v>
      </c>
      <c r="P2733" s="72">
        <f t="shared" si="1360"/>
        <v>1</v>
      </c>
      <c r="Q2733" s="72">
        <f t="shared" si="1360"/>
        <v>2</v>
      </c>
      <c r="R2733" s="72">
        <f t="shared" si="1360"/>
        <v>2</v>
      </c>
      <c r="S2733" s="72">
        <f t="shared" si="1360"/>
        <v>5</v>
      </c>
      <c r="T2733" s="76">
        <f t="shared" si="1360"/>
        <v>7</v>
      </c>
      <c r="U2733" s="72">
        <f t="shared" si="1359"/>
        <v>4.117647058823529</v>
      </c>
    </row>
    <row r="2734" spans="1:21" ht="18" thickBot="1" x14ac:dyDescent="0.25">
      <c r="A2734" s="78">
        <v>9</v>
      </c>
      <c r="B2734" s="48" t="s">
        <v>53</v>
      </c>
      <c r="C2734" s="79">
        <f t="shared" si="1360"/>
        <v>-2</v>
      </c>
      <c r="D2734" s="79">
        <f t="shared" si="1360"/>
        <v>5</v>
      </c>
      <c r="E2734" s="79">
        <f t="shared" si="1360"/>
        <v>-2</v>
      </c>
      <c r="F2734" s="79">
        <f t="shared" si="1360"/>
        <v>19</v>
      </c>
      <c r="G2734" s="79">
        <f t="shared" si="1360"/>
        <v>-4</v>
      </c>
      <c r="H2734" s="72">
        <f t="shared" si="1360"/>
        <v>4</v>
      </c>
      <c r="I2734" s="72">
        <f t="shared" si="1360"/>
        <v>6</v>
      </c>
      <c r="J2734" s="72">
        <f t="shared" si="1360"/>
        <v>1</v>
      </c>
      <c r="K2734" s="72">
        <f t="shared" si="1360"/>
        <v>5</v>
      </c>
      <c r="L2734" s="72">
        <f t="shared" si="1360"/>
        <v>6</v>
      </c>
      <c r="M2734" s="72">
        <f t="shared" si="1360"/>
        <v>7</v>
      </c>
      <c r="N2734" s="72">
        <f t="shared" si="1360"/>
        <v>9</v>
      </c>
      <c r="O2734" s="72">
        <f t="shared" si="1360"/>
        <v>7</v>
      </c>
      <c r="P2734" s="72">
        <f t="shared" si="1360"/>
        <v>7</v>
      </c>
      <c r="Q2734" s="72">
        <f t="shared" si="1360"/>
        <v>17</v>
      </c>
      <c r="R2734" s="72">
        <f t="shared" si="1360"/>
        <v>14</v>
      </c>
      <c r="S2734" s="72">
        <f t="shared" si="1360"/>
        <v>11</v>
      </c>
      <c r="T2734" s="76">
        <f t="shared" si="1360"/>
        <v>14</v>
      </c>
      <c r="U2734" s="72">
        <f t="shared" si="1359"/>
        <v>6.4705882352941178</v>
      </c>
    </row>
    <row r="2735" spans="1:21" ht="18" thickBot="1" x14ac:dyDescent="0.25">
      <c r="A2735" s="78">
        <v>10</v>
      </c>
      <c r="B2735" s="48" t="s">
        <v>53</v>
      </c>
      <c r="C2735" s="79">
        <f t="shared" si="1360"/>
        <v>7</v>
      </c>
      <c r="D2735" s="79">
        <f t="shared" si="1360"/>
        <v>1</v>
      </c>
      <c r="E2735" s="79">
        <f t="shared" si="1360"/>
        <v>0</v>
      </c>
      <c r="F2735" s="79">
        <f t="shared" si="1360"/>
        <v>12</v>
      </c>
      <c r="G2735" s="79">
        <f t="shared" si="1360"/>
        <v>6</v>
      </c>
      <c r="H2735" s="72">
        <f t="shared" si="1360"/>
        <v>21</v>
      </c>
      <c r="I2735" s="72">
        <f t="shared" si="1360"/>
        <v>8</v>
      </c>
      <c r="J2735" s="72">
        <f t="shared" si="1360"/>
        <v>-1</v>
      </c>
      <c r="K2735" s="72">
        <f t="shared" si="1360"/>
        <v>4</v>
      </c>
      <c r="L2735" s="72">
        <f t="shared" si="1360"/>
        <v>8</v>
      </c>
      <c r="M2735" s="72">
        <f t="shared" si="1360"/>
        <v>7</v>
      </c>
      <c r="N2735" s="72">
        <f t="shared" si="1360"/>
        <v>5</v>
      </c>
      <c r="O2735" s="72">
        <f t="shared" si="1360"/>
        <v>6</v>
      </c>
      <c r="P2735" s="72">
        <f t="shared" si="1360"/>
        <v>5</v>
      </c>
      <c r="Q2735" s="72">
        <f t="shared" si="1360"/>
        <v>3</v>
      </c>
      <c r="R2735" s="72">
        <f t="shared" si="1360"/>
        <v>4</v>
      </c>
      <c r="S2735" s="72">
        <f t="shared" si="1360"/>
        <v>11</v>
      </c>
      <c r="T2735" s="76">
        <f t="shared" si="1360"/>
        <v>7</v>
      </c>
      <c r="U2735" s="72">
        <f t="shared" si="1359"/>
        <v>6.2941176470588234</v>
      </c>
    </row>
    <row r="2736" spans="1:21" ht="18" thickBot="1" x14ac:dyDescent="0.25">
      <c r="A2736" s="78">
        <v>11</v>
      </c>
      <c r="B2736" s="48" t="s">
        <v>53</v>
      </c>
      <c r="C2736" s="79">
        <f t="shared" si="1360"/>
        <v>7</v>
      </c>
      <c r="D2736" s="79">
        <f t="shared" si="1360"/>
        <v>4</v>
      </c>
      <c r="E2736" s="79">
        <f t="shared" si="1360"/>
        <v>4</v>
      </c>
      <c r="F2736" s="79">
        <f t="shared" si="1360"/>
        <v>11</v>
      </c>
      <c r="G2736" s="79">
        <f t="shared" si="1360"/>
        <v>4</v>
      </c>
      <c r="H2736" s="72">
        <f t="shared" si="1360"/>
        <v>6</v>
      </c>
      <c r="I2736" s="72">
        <f t="shared" si="1360"/>
        <v>1</v>
      </c>
      <c r="J2736" s="72">
        <f t="shared" si="1360"/>
        <v>1</v>
      </c>
      <c r="K2736" s="72">
        <f t="shared" si="1360"/>
        <v>1</v>
      </c>
      <c r="L2736" s="72">
        <f t="shared" si="1360"/>
        <v>8</v>
      </c>
      <c r="M2736" s="72">
        <f t="shared" si="1360"/>
        <v>6</v>
      </c>
      <c r="N2736" s="72">
        <f t="shared" si="1360"/>
        <v>6</v>
      </c>
      <c r="O2736" s="72">
        <f t="shared" si="1360"/>
        <v>10</v>
      </c>
      <c r="P2736" s="72">
        <f t="shared" si="1360"/>
        <v>3</v>
      </c>
      <c r="Q2736" s="72">
        <f t="shared" si="1360"/>
        <v>7</v>
      </c>
      <c r="R2736" s="72">
        <f t="shared" si="1360"/>
        <v>0</v>
      </c>
      <c r="S2736" s="72">
        <f t="shared" si="1360"/>
        <v>3</v>
      </c>
      <c r="T2736" s="76">
        <f t="shared" si="1360"/>
        <v>4</v>
      </c>
      <c r="U2736" s="72">
        <f t="shared" si="1359"/>
        <v>4.8235294117647056</v>
      </c>
    </row>
    <row r="2737" spans="1:21" ht="18" thickBot="1" x14ac:dyDescent="0.25">
      <c r="A2737" s="78">
        <v>12</v>
      </c>
      <c r="B2737" s="48" t="s">
        <v>53</v>
      </c>
      <c r="C2737" s="79">
        <f t="shared" si="1360"/>
        <v>3</v>
      </c>
      <c r="D2737" s="79">
        <f t="shared" si="1360"/>
        <v>2</v>
      </c>
      <c r="E2737" s="79">
        <f t="shared" si="1360"/>
        <v>5</v>
      </c>
      <c r="F2737" s="79">
        <f t="shared" si="1360"/>
        <v>3</v>
      </c>
      <c r="G2737" s="79">
        <f t="shared" si="1360"/>
        <v>-2</v>
      </c>
      <c r="H2737" s="72">
        <f t="shared" si="1360"/>
        <v>2</v>
      </c>
      <c r="I2737" s="72">
        <f t="shared" si="1360"/>
        <v>0</v>
      </c>
      <c r="J2737" s="72">
        <f t="shared" si="1360"/>
        <v>-1</v>
      </c>
      <c r="K2737" s="72">
        <f t="shared" si="1360"/>
        <v>1</v>
      </c>
      <c r="L2737" s="72">
        <f t="shared" si="1360"/>
        <v>13</v>
      </c>
      <c r="M2737" s="72">
        <f t="shared" si="1360"/>
        <v>1</v>
      </c>
      <c r="N2737" s="72">
        <f t="shared" si="1360"/>
        <v>3</v>
      </c>
      <c r="O2737" s="72">
        <f t="shared" si="1360"/>
        <v>4</v>
      </c>
      <c r="P2737" s="72">
        <f t="shared" si="1360"/>
        <v>-2</v>
      </c>
      <c r="Q2737" s="72">
        <f t="shared" si="1360"/>
        <v>0</v>
      </c>
      <c r="R2737" s="72">
        <f t="shared" si="1360"/>
        <v>0</v>
      </c>
      <c r="S2737" s="72">
        <f t="shared" si="1360"/>
        <v>1</v>
      </c>
      <c r="T2737" s="76">
        <f t="shared" si="1360"/>
        <v>0</v>
      </c>
      <c r="U2737" s="72">
        <f t="shared" si="1359"/>
        <v>1.9411764705882353</v>
      </c>
    </row>
    <row r="2738" spans="1:21" ht="18" thickBot="1" x14ac:dyDescent="0.25">
      <c r="A2738" s="47" t="s">
        <v>47</v>
      </c>
      <c r="B2738" s="48" t="s">
        <v>59</v>
      </c>
      <c r="C2738" s="75" t="s">
        <v>46</v>
      </c>
      <c r="D2738" s="75" t="s">
        <v>46</v>
      </c>
      <c r="E2738" s="75" t="s">
        <v>46</v>
      </c>
      <c r="F2738" s="79">
        <f t="shared" ref="F2738:T2738" si="1361">B2696-F2700</f>
        <v>25</v>
      </c>
      <c r="G2738" s="79">
        <f t="shared" si="1361"/>
        <v>26</v>
      </c>
      <c r="H2738" s="79">
        <f t="shared" si="1361"/>
        <v>18</v>
      </c>
      <c r="I2738" s="79">
        <f t="shared" si="1361"/>
        <v>20</v>
      </c>
      <c r="J2738" s="79">
        <f t="shared" si="1361"/>
        <v>22</v>
      </c>
      <c r="K2738" s="79">
        <f t="shared" si="1361"/>
        <v>18</v>
      </c>
      <c r="L2738" s="79">
        <f t="shared" si="1361"/>
        <v>13</v>
      </c>
      <c r="M2738" s="79">
        <f t="shared" si="1361"/>
        <v>17</v>
      </c>
      <c r="N2738" s="79">
        <f t="shared" si="1361"/>
        <v>18</v>
      </c>
      <c r="O2738" s="79">
        <f t="shared" si="1361"/>
        <v>24</v>
      </c>
      <c r="P2738" s="79">
        <f t="shared" si="1361"/>
        <v>16</v>
      </c>
      <c r="Q2738" s="79">
        <f t="shared" si="1361"/>
        <v>19</v>
      </c>
      <c r="R2738" s="79">
        <f t="shared" si="1361"/>
        <v>15</v>
      </c>
      <c r="S2738" s="79">
        <f t="shared" si="1361"/>
        <v>11</v>
      </c>
      <c r="T2738" s="106">
        <f t="shared" si="1361"/>
        <v>0</v>
      </c>
      <c r="U2738" s="72">
        <f t="shared" si="1359"/>
        <v>18.714285714285715</v>
      </c>
    </row>
    <row r="2739" spans="1:21" ht="18" thickBot="1" x14ac:dyDescent="0.25">
      <c r="A2739" s="47" t="s">
        <v>54</v>
      </c>
      <c r="B2739" s="48" t="s">
        <v>59</v>
      </c>
      <c r="C2739" s="75" t="s">
        <v>46</v>
      </c>
      <c r="D2739" s="75" t="s">
        <v>46</v>
      </c>
      <c r="E2739" s="75" t="s">
        <v>46</v>
      </c>
      <c r="F2739" s="75" t="s">
        <v>46</v>
      </c>
      <c r="G2739" s="75">
        <f t="shared" ref="G2739:T2739" si="1362">B2702-G2707</f>
        <v>14</v>
      </c>
      <c r="H2739" s="75">
        <f t="shared" si="1362"/>
        <v>18</v>
      </c>
      <c r="I2739" s="75">
        <f t="shared" si="1362"/>
        <v>31</v>
      </c>
      <c r="J2739" s="75">
        <f t="shared" si="1362"/>
        <v>31</v>
      </c>
      <c r="K2739" s="75">
        <f t="shared" si="1362"/>
        <v>24</v>
      </c>
      <c r="L2739" s="75">
        <f t="shared" si="1362"/>
        <v>27</v>
      </c>
      <c r="M2739" s="75">
        <f t="shared" si="1362"/>
        <v>13</v>
      </c>
      <c r="N2739" s="75">
        <f t="shared" si="1362"/>
        <v>25</v>
      </c>
      <c r="O2739" s="75">
        <f t="shared" si="1362"/>
        <v>28</v>
      </c>
      <c r="P2739" s="75">
        <f t="shared" si="1362"/>
        <v>29</v>
      </c>
      <c r="Q2739" s="75">
        <f t="shared" si="1362"/>
        <v>24</v>
      </c>
      <c r="R2739" s="75">
        <f t="shared" si="1362"/>
        <v>18</v>
      </c>
      <c r="S2739" s="75">
        <f t="shared" si="1362"/>
        <v>16</v>
      </c>
      <c r="T2739" s="106">
        <f t="shared" si="1362"/>
        <v>25</v>
      </c>
      <c r="U2739" s="72">
        <f t="shared" si="1359"/>
        <v>22.923076923076923</v>
      </c>
    </row>
    <row r="2740" spans="1:21" ht="16" x14ac:dyDescent="0.2">
      <c r="A2740" s="32"/>
      <c r="B2740" s="33"/>
      <c r="C2740" s="34"/>
      <c r="D2740" s="34"/>
      <c r="E2740" s="34"/>
      <c r="F2740" s="34"/>
      <c r="G2740" s="34"/>
      <c r="H2740" s="34"/>
      <c r="I2740" s="34"/>
      <c r="J2740" s="34"/>
      <c r="K2740" s="34"/>
      <c r="L2740" s="34"/>
      <c r="M2740" s="34"/>
    </row>
    <row r="2741" spans="1:21" ht="16" x14ac:dyDescent="0.2">
      <c r="A2741" s="7" t="s">
        <v>204</v>
      </c>
      <c r="B2741" s="7"/>
      <c r="C2741" s="7"/>
      <c r="D2741" s="7"/>
      <c r="E2741" s="7"/>
      <c r="F2741" s="7"/>
      <c r="G2741" s="7"/>
      <c r="H2741" s="8"/>
      <c r="I2741" s="8"/>
      <c r="J2741" s="8"/>
      <c r="K2741" s="8"/>
      <c r="L2741" s="8"/>
      <c r="M2741" s="9"/>
    </row>
    <row r="2742" spans="1:21" ht="17" thickBot="1" x14ac:dyDescent="0.25">
      <c r="A2742" s="10"/>
      <c r="B2742" s="8"/>
      <c r="C2742" s="8"/>
      <c r="D2742" s="8"/>
      <c r="E2742" s="8"/>
      <c r="F2742" s="8"/>
      <c r="G2742" s="8"/>
      <c r="H2742" s="8"/>
      <c r="I2742" s="8"/>
      <c r="J2742" s="8"/>
      <c r="K2742" s="8"/>
      <c r="L2742" s="8"/>
      <c r="M2742" s="9"/>
    </row>
    <row r="2743" spans="1:21" ht="35" thickBot="1" x14ac:dyDescent="0.25">
      <c r="A2743" s="70" t="s">
        <v>44</v>
      </c>
      <c r="B2743" s="70" t="s">
        <v>0</v>
      </c>
      <c r="C2743" s="70" t="s">
        <v>1</v>
      </c>
      <c r="D2743" s="70" t="s">
        <v>2</v>
      </c>
      <c r="E2743" s="70" t="s">
        <v>3</v>
      </c>
      <c r="F2743" s="70" t="s">
        <v>4</v>
      </c>
      <c r="G2743" s="70" t="s">
        <v>5</v>
      </c>
      <c r="H2743" s="70" t="s">
        <v>6</v>
      </c>
      <c r="I2743" s="70" t="s">
        <v>7</v>
      </c>
      <c r="J2743" s="70" t="s">
        <v>8</v>
      </c>
      <c r="K2743" s="70" t="s">
        <v>9</v>
      </c>
      <c r="L2743" s="70" t="s">
        <v>10</v>
      </c>
      <c r="M2743" s="70" t="s">
        <v>66</v>
      </c>
      <c r="N2743" s="70" t="s">
        <v>75</v>
      </c>
      <c r="O2743" s="70" t="s">
        <v>76</v>
      </c>
      <c r="P2743" s="70" t="s">
        <v>77</v>
      </c>
      <c r="Q2743" s="70" t="s">
        <v>78</v>
      </c>
      <c r="R2743" s="70" t="s">
        <v>79</v>
      </c>
      <c r="S2743" s="70" t="s">
        <v>81</v>
      </c>
      <c r="T2743" s="70" t="s">
        <v>87</v>
      </c>
      <c r="U2743" s="70" t="s">
        <v>52</v>
      </c>
    </row>
    <row r="2744" spans="1:21" ht="18" thickBot="1" x14ac:dyDescent="0.25">
      <c r="A2744" s="78">
        <v>1</v>
      </c>
      <c r="B2744" s="93" t="s">
        <v>42</v>
      </c>
      <c r="C2744" s="45">
        <f t="shared" ref="C2744:T2755" si="1363">(B2695-C2696)/B2695</f>
        <v>8.8888888888888892E-2</v>
      </c>
      <c r="D2744" s="45">
        <f t="shared" si="1363"/>
        <v>0.14102564102564102</v>
      </c>
      <c r="E2744" s="45">
        <f t="shared" si="1363"/>
        <v>3.614457831325301E-2</v>
      </c>
      <c r="F2744" s="45">
        <f t="shared" si="1363"/>
        <v>6.3492063492063489E-2</v>
      </c>
      <c r="G2744" s="45">
        <f t="shared" si="1363"/>
        <v>4.878048780487805E-2</v>
      </c>
      <c r="H2744" s="45">
        <f t="shared" si="1363"/>
        <v>7.4999999999999997E-2</v>
      </c>
      <c r="I2744" s="45">
        <f t="shared" si="1363"/>
        <v>4.5454545454545456E-2</v>
      </c>
      <c r="J2744" s="45">
        <f t="shared" si="1363"/>
        <v>8.3333333333333329E-2</v>
      </c>
      <c r="K2744" s="45">
        <f t="shared" si="1363"/>
        <v>7.4999999999999997E-2</v>
      </c>
      <c r="L2744" s="45">
        <f t="shared" si="1363"/>
        <v>0.10810810810810811</v>
      </c>
      <c r="M2744" s="45">
        <f t="shared" si="1363"/>
        <v>1.0869565217391304E-2</v>
      </c>
      <c r="N2744" s="45">
        <f t="shared" si="1363"/>
        <v>5.8139534883720929E-2</v>
      </c>
      <c r="O2744" s="45">
        <f t="shared" si="1363"/>
        <v>3.0303030303030304E-2</v>
      </c>
      <c r="P2744" s="45">
        <f t="shared" si="1363"/>
        <v>2.7397260273972601E-2</v>
      </c>
      <c r="Q2744" s="45">
        <f t="shared" si="1363"/>
        <v>8.1081081081081086E-2</v>
      </c>
      <c r="R2744" s="45">
        <f t="shared" si="1363"/>
        <v>-3.125E-2</v>
      </c>
      <c r="S2744" s="45">
        <f t="shared" si="1363"/>
        <v>6.5934065934065936E-2</v>
      </c>
      <c r="T2744" s="96">
        <f t="shared" si="1363"/>
        <v>0</v>
      </c>
      <c r="U2744" s="44">
        <f t="shared" ref="U2744:U2759" si="1364">_xlfn.AGGREGATE(1,6,C2744:S2744)</f>
        <v>5.9276599065527853E-2</v>
      </c>
    </row>
    <row r="2745" spans="1:21" ht="18" thickBot="1" x14ac:dyDescent="0.25">
      <c r="A2745" s="78">
        <v>2</v>
      </c>
      <c r="B2745" s="93" t="s">
        <v>42</v>
      </c>
      <c r="C2745" s="45">
        <f t="shared" si="1363"/>
        <v>7.4999999999999997E-2</v>
      </c>
      <c r="D2745" s="45">
        <f t="shared" si="1363"/>
        <v>4.878048780487805E-2</v>
      </c>
      <c r="E2745" s="45">
        <f t="shared" si="1363"/>
        <v>2.9850746268656716E-2</v>
      </c>
      <c r="F2745" s="45">
        <f t="shared" si="1363"/>
        <v>6.25E-2</v>
      </c>
      <c r="G2745" s="45">
        <f t="shared" si="1363"/>
        <v>0.11864406779661017</v>
      </c>
      <c r="H2745" s="45">
        <f t="shared" si="1363"/>
        <v>3.8461538461538464E-2</v>
      </c>
      <c r="I2745" s="45">
        <f t="shared" si="1363"/>
        <v>1.3513513513513514E-2</v>
      </c>
      <c r="J2745" s="45">
        <f t="shared" si="1363"/>
        <v>4.7619047619047616E-2</v>
      </c>
      <c r="K2745" s="45">
        <f t="shared" si="1363"/>
        <v>9.0909090909090912E-2</v>
      </c>
      <c r="L2745" s="45">
        <f t="shared" si="1363"/>
        <v>9.45945945945946E-2</v>
      </c>
      <c r="M2745" s="45">
        <f t="shared" si="1363"/>
        <v>0.10606060606060606</v>
      </c>
      <c r="N2745" s="45">
        <f t="shared" si="1363"/>
        <v>0</v>
      </c>
      <c r="O2745" s="45">
        <f t="shared" si="1363"/>
        <v>7.407407407407407E-2</v>
      </c>
      <c r="P2745" s="45">
        <f t="shared" si="1363"/>
        <v>4.6875E-2</v>
      </c>
      <c r="Q2745" s="45">
        <f t="shared" si="1363"/>
        <v>-1.4084507042253521E-2</v>
      </c>
      <c r="R2745" s="45">
        <f t="shared" si="1363"/>
        <v>-2.9411764705882353E-2</v>
      </c>
      <c r="S2745" s="45">
        <f t="shared" si="1363"/>
        <v>0.10606060606060606</v>
      </c>
      <c r="T2745" s="96">
        <f t="shared" si="1363"/>
        <v>7.0588235294117646E-2</v>
      </c>
      <c r="U2745" s="44">
        <f t="shared" si="1364"/>
        <v>5.3496888318534136E-2</v>
      </c>
    </row>
    <row r="2746" spans="1:21" ht="18" thickBot="1" x14ac:dyDescent="0.25">
      <c r="A2746" s="78">
        <v>3</v>
      </c>
      <c r="B2746" s="93" t="s">
        <v>42</v>
      </c>
      <c r="C2746" s="45">
        <f t="shared" si="1363"/>
        <v>2.9850746268656716E-2</v>
      </c>
      <c r="D2746" s="45">
        <f t="shared" si="1363"/>
        <v>4.0540540540540543E-2</v>
      </c>
      <c r="E2746" s="45">
        <f t="shared" si="1363"/>
        <v>0.10256410256410256</v>
      </c>
      <c r="F2746" s="45">
        <f t="shared" si="1363"/>
        <v>7.6923076923076927E-2</v>
      </c>
      <c r="G2746" s="45">
        <f t="shared" si="1363"/>
        <v>5.3333333333333337E-2</v>
      </c>
      <c r="H2746" s="45">
        <f t="shared" si="1363"/>
        <v>0.13461538461538461</v>
      </c>
      <c r="I2746" s="45">
        <f t="shared" si="1363"/>
        <v>0.04</v>
      </c>
      <c r="J2746" s="45">
        <f t="shared" si="1363"/>
        <v>5.4794520547945202E-2</v>
      </c>
      <c r="K2746" s="45">
        <f t="shared" si="1363"/>
        <v>0.2</v>
      </c>
      <c r="L2746" s="45">
        <f t="shared" si="1363"/>
        <v>8.3333333333333329E-2</v>
      </c>
      <c r="M2746" s="45">
        <f t="shared" si="1363"/>
        <v>0.1044776119402985</v>
      </c>
      <c r="N2746" s="45">
        <f t="shared" si="1363"/>
        <v>0.10169491525423729</v>
      </c>
      <c r="O2746" s="45">
        <f t="shared" si="1363"/>
        <v>7.6923076923076927E-2</v>
      </c>
      <c r="P2746" s="45">
        <f t="shared" si="1363"/>
        <v>6.6666666666666666E-2</v>
      </c>
      <c r="Q2746" s="45">
        <f t="shared" si="1363"/>
        <v>1.6393442622950821E-2</v>
      </c>
      <c r="R2746" s="45">
        <f t="shared" si="1363"/>
        <v>2.7777777777777776E-2</v>
      </c>
      <c r="S2746" s="45">
        <f t="shared" si="1363"/>
        <v>7.1428571428571425E-2</v>
      </c>
      <c r="T2746" s="96">
        <f t="shared" si="1363"/>
        <v>0.11864406779661017</v>
      </c>
      <c r="U2746" s="44">
        <f t="shared" si="1364"/>
        <v>7.5371594161173672E-2</v>
      </c>
    </row>
    <row r="2747" spans="1:21" ht="18" thickBot="1" x14ac:dyDescent="0.25">
      <c r="A2747" s="78">
        <v>4</v>
      </c>
      <c r="B2747" s="93" t="s">
        <v>42</v>
      </c>
      <c r="C2747" s="45">
        <f t="shared" si="1363"/>
        <v>8.1967213114754092E-2</v>
      </c>
      <c r="D2747" s="45">
        <f t="shared" si="1363"/>
        <v>0.12307692307692308</v>
      </c>
      <c r="E2747" s="45">
        <f t="shared" si="1363"/>
        <v>5.6338028169014086E-2</v>
      </c>
      <c r="F2747" s="45">
        <f t="shared" si="1363"/>
        <v>8.5714285714285715E-2</v>
      </c>
      <c r="G2747" s="45">
        <f t="shared" si="1363"/>
        <v>0.05</v>
      </c>
      <c r="H2747" s="45">
        <f t="shared" si="1363"/>
        <v>-1.4084507042253521E-2</v>
      </c>
      <c r="I2747" s="45">
        <f t="shared" si="1363"/>
        <v>2.2222222222222223E-2</v>
      </c>
      <c r="J2747" s="45">
        <f t="shared" si="1363"/>
        <v>8.3333333333333329E-2</v>
      </c>
      <c r="K2747" s="45">
        <f t="shared" si="1363"/>
        <v>0.11594202898550725</v>
      </c>
      <c r="L2747" s="45">
        <f t="shared" si="1363"/>
        <v>4.1666666666666664E-2</v>
      </c>
      <c r="M2747" s="45">
        <f t="shared" si="1363"/>
        <v>5.4545454545454543E-2</v>
      </c>
      <c r="N2747" s="45">
        <f t="shared" si="1363"/>
        <v>0.1</v>
      </c>
      <c r="O2747" s="45">
        <f t="shared" si="1363"/>
        <v>1.8867924528301886E-2</v>
      </c>
      <c r="P2747" s="45">
        <f t="shared" si="1363"/>
        <v>7.1428571428571425E-2</v>
      </c>
      <c r="Q2747" s="45">
        <f t="shared" si="1363"/>
        <v>4.2857142857142858E-2</v>
      </c>
      <c r="R2747" s="45">
        <f t="shared" si="1363"/>
        <v>0.1</v>
      </c>
      <c r="S2747" s="45">
        <f t="shared" si="1363"/>
        <v>0</v>
      </c>
      <c r="T2747" s="96">
        <f t="shared" si="1363"/>
        <v>4.6153846153846156E-2</v>
      </c>
      <c r="U2747" s="44">
        <f t="shared" si="1364"/>
        <v>6.0816193388230799E-2</v>
      </c>
    </row>
    <row r="2748" spans="1:21" ht="18" thickBot="1" x14ac:dyDescent="0.25">
      <c r="A2748" s="78">
        <v>5</v>
      </c>
      <c r="B2748" s="93" t="s">
        <v>42</v>
      </c>
      <c r="C2748" s="45">
        <f t="shared" si="1363"/>
        <v>9.0909090909090912E-2</v>
      </c>
      <c r="D2748" s="45">
        <f t="shared" si="1363"/>
        <v>3.5714285714285712E-2</v>
      </c>
      <c r="E2748" s="45">
        <f t="shared" si="1363"/>
        <v>-7.0175438596491224E-2</v>
      </c>
      <c r="F2748" s="45">
        <f t="shared" si="1363"/>
        <v>0.17910447761194029</v>
      </c>
      <c r="G2748" s="45">
        <f t="shared" si="1363"/>
        <v>0.125</v>
      </c>
      <c r="H2748" s="45">
        <f t="shared" si="1363"/>
        <v>0.14035087719298245</v>
      </c>
      <c r="I2748" s="45">
        <f t="shared" si="1363"/>
        <v>0.16666666666666666</v>
      </c>
      <c r="J2748" s="45">
        <f t="shared" si="1363"/>
        <v>0.15909090909090909</v>
      </c>
      <c r="K2748" s="45">
        <f t="shared" si="1363"/>
        <v>9.0909090909090912E-2</v>
      </c>
      <c r="L2748" s="45">
        <f t="shared" si="1363"/>
        <v>0</v>
      </c>
      <c r="M2748" s="45">
        <f t="shared" si="1363"/>
        <v>0</v>
      </c>
      <c r="N2748" s="45">
        <f t="shared" si="1363"/>
        <v>7.6923076923076927E-2</v>
      </c>
      <c r="O2748" s="45">
        <f t="shared" si="1363"/>
        <v>7.407407407407407E-2</v>
      </c>
      <c r="P2748" s="45">
        <f t="shared" si="1363"/>
        <v>3.8461538461538464E-2</v>
      </c>
      <c r="Q2748" s="45">
        <f t="shared" si="1363"/>
        <v>7.6923076923076927E-2</v>
      </c>
      <c r="R2748" s="45">
        <f t="shared" si="1363"/>
        <v>1.4925373134328358E-2</v>
      </c>
      <c r="S2748" s="45">
        <f t="shared" si="1363"/>
        <v>1.8518518518518517E-2</v>
      </c>
      <c r="T2748" s="96">
        <f t="shared" si="1363"/>
        <v>-1.4285714285714285E-2</v>
      </c>
      <c r="U2748" s="44">
        <f t="shared" si="1364"/>
        <v>7.161150691371107E-2</v>
      </c>
    </row>
    <row r="2749" spans="1:21" ht="18" thickBot="1" x14ac:dyDescent="0.25">
      <c r="A2749" s="78">
        <v>6</v>
      </c>
      <c r="B2749" s="93" t="s">
        <v>42</v>
      </c>
      <c r="C2749" s="45">
        <f t="shared" si="1363"/>
        <v>-0.9642857142857143</v>
      </c>
      <c r="D2749" s="45">
        <f t="shared" si="1363"/>
        <v>-0.4</v>
      </c>
      <c r="E2749" s="45">
        <f t="shared" si="1363"/>
        <v>-0.29629629629629628</v>
      </c>
      <c r="F2749" s="45">
        <f t="shared" si="1363"/>
        <v>-0.19672131147540983</v>
      </c>
      <c r="G2749" s="45">
        <f t="shared" si="1363"/>
        <v>-0.32727272727272727</v>
      </c>
      <c r="H2749" s="45">
        <f t="shared" si="1363"/>
        <v>-0.4642857142857143</v>
      </c>
      <c r="I2749" s="45">
        <f t="shared" si="1363"/>
        <v>-0.51020408163265307</v>
      </c>
      <c r="J2749" s="45">
        <f t="shared" si="1363"/>
        <v>-0.41666666666666669</v>
      </c>
      <c r="K2749" s="45">
        <f t="shared" si="1363"/>
        <v>-0.78378378378378377</v>
      </c>
      <c r="L2749" s="45">
        <f t="shared" si="1363"/>
        <v>-0.5</v>
      </c>
      <c r="M2749" s="45">
        <f t="shared" si="1363"/>
        <v>-0.42622950819672129</v>
      </c>
      <c r="N2749" s="45">
        <f t="shared" si="1363"/>
        <v>-0.56521739130434778</v>
      </c>
      <c r="O2749" s="45">
        <f t="shared" si="1363"/>
        <v>-0.66666666666666663</v>
      </c>
      <c r="P2749" s="45">
        <f t="shared" si="1363"/>
        <v>-0.72</v>
      </c>
      <c r="Q2749" s="45">
        <f t="shared" si="1363"/>
        <v>-0.42</v>
      </c>
      <c r="R2749" s="45">
        <f t="shared" si="1363"/>
        <v>-0.41666666666666669</v>
      </c>
      <c r="S2749" s="45">
        <f t="shared" si="1363"/>
        <v>-0.34848484848484851</v>
      </c>
      <c r="T2749" s="96">
        <f t="shared" si="1363"/>
        <v>-0.43396226415094341</v>
      </c>
      <c r="U2749" s="44">
        <f t="shared" si="1364"/>
        <v>-0.49545772805989496</v>
      </c>
    </row>
    <row r="2750" spans="1:21" ht="18" thickBot="1" x14ac:dyDescent="0.25">
      <c r="A2750" s="78">
        <v>7</v>
      </c>
      <c r="B2750" s="93" t="s">
        <v>42</v>
      </c>
      <c r="C2750" s="45">
        <f t="shared" si="1363"/>
        <v>1.6129032258064516E-2</v>
      </c>
      <c r="D2750" s="45">
        <f t="shared" si="1363"/>
        <v>-1.8181818181818181E-2</v>
      </c>
      <c r="E2750" s="45">
        <f t="shared" si="1363"/>
        <v>-1.4285714285714285E-2</v>
      </c>
      <c r="F2750" s="45">
        <f t="shared" si="1363"/>
        <v>-1.4285714285714285E-2</v>
      </c>
      <c r="G2750" s="45">
        <f t="shared" si="1363"/>
        <v>-1.3698630136986301E-2</v>
      </c>
      <c r="H2750" s="45">
        <f t="shared" si="1363"/>
        <v>8.2191780821917804E-2</v>
      </c>
      <c r="I2750" s="45">
        <f t="shared" si="1363"/>
        <v>7.3170731707317069E-2</v>
      </c>
      <c r="J2750" s="45">
        <f t="shared" si="1363"/>
        <v>0.12162162162162163</v>
      </c>
      <c r="K2750" s="45">
        <f t="shared" si="1363"/>
        <v>0</v>
      </c>
      <c r="L2750" s="45">
        <f t="shared" si="1363"/>
        <v>-1.5151515151515152E-2</v>
      </c>
      <c r="M2750" s="45">
        <f t="shared" si="1363"/>
        <v>0.15555555555555556</v>
      </c>
      <c r="N2750" s="45">
        <f t="shared" si="1363"/>
        <v>0.12643678160919541</v>
      </c>
      <c r="O2750" s="45">
        <f t="shared" si="1363"/>
        <v>4.1666666666666664E-2</v>
      </c>
      <c r="P2750" s="45">
        <f t="shared" si="1363"/>
        <v>2.5000000000000001E-2</v>
      </c>
      <c r="Q2750" s="45">
        <f t="shared" si="1363"/>
        <v>9.3023255813953487E-2</v>
      </c>
      <c r="R2750" s="45">
        <f t="shared" si="1363"/>
        <v>1.4084507042253521E-2</v>
      </c>
      <c r="S2750" s="45">
        <f t="shared" si="1363"/>
        <v>0.18627450980392157</v>
      </c>
      <c r="T2750" s="96">
        <f t="shared" si="1363"/>
        <v>0</v>
      </c>
      <c r="U2750" s="44">
        <f t="shared" si="1364"/>
        <v>5.0561826521101118E-2</v>
      </c>
    </row>
    <row r="2751" spans="1:21" ht="18" thickBot="1" x14ac:dyDescent="0.25">
      <c r="A2751" s="78">
        <v>8</v>
      </c>
      <c r="B2751" s="93" t="s">
        <v>42</v>
      </c>
      <c r="C2751" s="45">
        <f t="shared" si="1363"/>
        <v>0</v>
      </c>
      <c r="D2751" s="45">
        <f t="shared" si="1363"/>
        <v>3.2786885245901641E-2</v>
      </c>
      <c r="E2751" s="45">
        <f t="shared" si="1363"/>
        <v>0</v>
      </c>
      <c r="F2751" s="45">
        <f t="shared" si="1363"/>
        <v>0.19718309859154928</v>
      </c>
      <c r="G2751" s="45">
        <f t="shared" si="1363"/>
        <v>0.14084507042253522</v>
      </c>
      <c r="H2751" s="45">
        <f t="shared" si="1363"/>
        <v>0.10810810810810811</v>
      </c>
      <c r="I2751" s="45">
        <f t="shared" si="1363"/>
        <v>-1.4925373134328358E-2</v>
      </c>
      <c r="J2751" s="45">
        <f t="shared" si="1363"/>
        <v>3.9473684210526314E-2</v>
      </c>
      <c r="K2751" s="45">
        <f t="shared" si="1363"/>
        <v>7.6923076923076927E-2</v>
      </c>
      <c r="L2751" s="45">
        <f t="shared" si="1363"/>
        <v>0.10588235294117647</v>
      </c>
      <c r="M2751" s="45">
        <f t="shared" si="1363"/>
        <v>8.9552238805970144E-2</v>
      </c>
      <c r="N2751" s="45">
        <f t="shared" si="1363"/>
        <v>-1.3157894736842105E-2</v>
      </c>
      <c r="O2751" s="45">
        <f t="shared" si="1363"/>
        <v>6.5789473684210523E-2</v>
      </c>
      <c r="P2751" s="45">
        <f t="shared" si="1363"/>
        <v>1.4492753623188406E-2</v>
      </c>
      <c r="Q2751" s="45">
        <f t="shared" si="1363"/>
        <v>2.564102564102564E-2</v>
      </c>
      <c r="R2751" s="45">
        <f t="shared" si="1363"/>
        <v>2.564102564102564E-2</v>
      </c>
      <c r="S2751" s="45">
        <f t="shared" si="1363"/>
        <v>7.1428571428571425E-2</v>
      </c>
      <c r="T2751" s="96">
        <f t="shared" si="1363"/>
        <v>8.4337349397590355E-2</v>
      </c>
      <c r="U2751" s="44">
        <f t="shared" si="1364"/>
        <v>5.6803770435040889E-2</v>
      </c>
    </row>
    <row r="2752" spans="1:21" ht="18" thickBot="1" x14ac:dyDescent="0.25">
      <c r="A2752" s="78">
        <v>9</v>
      </c>
      <c r="B2752" s="93" t="s">
        <v>42</v>
      </c>
      <c r="C2752" s="45">
        <f t="shared" si="1363"/>
        <v>-4.3478260869565216E-2</v>
      </c>
      <c r="D2752" s="45">
        <f t="shared" si="1363"/>
        <v>9.8039215686274508E-2</v>
      </c>
      <c r="E2752" s="45">
        <f t="shared" si="1363"/>
        <v>-3.3898305084745763E-2</v>
      </c>
      <c r="F2752" s="45">
        <f t="shared" si="1363"/>
        <v>0.3392857142857143</v>
      </c>
      <c r="G2752" s="45">
        <f t="shared" si="1363"/>
        <v>-7.0175438596491224E-2</v>
      </c>
      <c r="H2752" s="45">
        <f t="shared" si="1363"/>
        <v>6.5573770491803282E-2</v>
      </c>
      <c r="I2752" s="45">
        <f t="shared" si="1363"/>
        <v>9.0909090909090912E-2</v>
      </c>
      <c r="J2752" s="45">
        <f t="shared" si="1363"/>
        <v>1.4705882352941176E-2</v>
      </c>
      <c r="K2752" s="45">
        <f t="shared" si="1363"/>
        <v>6.8493150684931503E-2</v>
      </c>
      <c r="L2752" s="45">
        <f t="shared" si="1363"/>
        <v>0.1</v>
      </c>
      <c r="M2752" s="45">
        <f t="shared" si="1363"/>
        <v>9.2105263157894732E-2</v>
      </c>
      <c r="N2752" s="45">
        <f t="shared" si="1363"/>
        <v>0.14754098360655737</v>
      </c>
      <c r="O2752" s="45">
        <f t="shared" si="1363"/>
        <v>9.0909090909090912E-2</v>
      </c>
      <c r="P2752" s="45">
        <f t="shared" si="1363"/>
        <v>9.8591549295774641E-2</v>
      </c>
      <c r="Q2752" s="45">
        <f t="shared" si="1363"/>
        <v>0.25</v>
      </c>
      <c r="R2752" s="45">
        <f t="shared" si="1363"/>
        <v>0.18421052631578946</v>
      </c>
      <c r="S2752" s="45">
        <f t="shared" si="1363"/>
        <v>0.14473684210526316</v>
      </c>
      <c r="T2752" s="96">
        <f t="shared" si="1363"/>
        <v>0.2153846153846154</v>
      </c>
      <c r="U2752" s="44">
        <f t="shared" si="1364"/>
        <v>9.6326416191195516E-2</v>
      </c>
    </row>
    <row r="2753" spans="1:21" ht="18" thickBot="1" x14ac:dyDescent="0.25">
      <c r="A2753" s="78">
        <v>10</v>
      </c>
      <c r="B2753" s="93" t="s">
        <v>42</v>
      </c>
      <c r="C2753" s="45">
        <f t="shared" si="1363"/>
        <v>0.2</v>
      </c>
      <c r="D2753" s="45">
        <f t="shared" si="1363"/>
        <v>2.0833333333333332E-2</v>
      </c>
      <c r="E2753" s="45">
        <f t="shared" si="1363"/>
        <v>0</v>
      </c>
      <c r="F2753" s="45">
        <f t="shared" si="1363"/>
        <v>0.19672131147540983</v>
      </c>
      <c r="G2753" s="45">
        <f t="shared" si="1363"/>
        <v>0.16216216216216217</v>
      </c>
      <c r="H2753" s="45">
        <f t="shared" si="1363"/>
        <v>0.34426229508196721</v>
      </c>
      <c r="I2753" s="45">
        <f t="shared" si="1363"/>
        <v>0.14035087719298245</v>
      </c>
      <c r="J2753" s="45">
        <f t="shared" si="1363"/>
        <v>-1.6666666666666666E-2</v>
      </c>
      <c r="K2753" s="45">
        <f t="shared" si="1363"/>
        <v>5.9701492537313432E-2</v>
      </c>
      <c r="L2753" s="45">
        <f t="shared" si="1363"/>
        <v>0.11764705882352941</v>
      </c>
      <c r="M2753" s="45">
        <f t="shared" si="1363"/>
        <v>0.12962962962962962</v>
      </c>
      <c r="N2753" s="45">
        <f t="shared" si="1363"/>
        <v>7.2463768115942032E-2</v>
      </c>
      <c r="O2753" s="45">
        <f t="shared" si="1363"/>
        <v>0.11538461538461539</v>
      </c>
      <c r="P2753" s="45">
        <f t="shared" si="1363"/>
        <v>7.1428571428571425E-2</v>
      </c>
      <c r="Q2753" s="45">
        <f t="shared" si="1363"/>
        <v>4.6875E-2</v>
      </c>
      <c r="R2753" s="45">
        <f t="shared" si="1363"/>
        <v>7.8431372549019607E-2</v>
      </c>
      <c r="S2753" s="45">
        <f t="shared" si="1363"/>
        <v>0.17741935483870969</v>
      </c>
      <c r="T2753" s="96">
        <f t="shared" si="1363"/>
        <v>0.1076923076923077</v>
      </c>
      <c r="U2753" s="44">
        <f t="shared" si="1364"/>
        <v>0.11274377505214817</v>
      </c>
    </row>
    <row r="2754" spans="1:21" ht="18" thickBot="1" x14ac:dyDescent="0.25">
      <c r="A2754" s="78">
        <v>11</v>
      </c>
      <c r="B2754" s="93" t="s">
        <v>42</v>
      </c>
      <c r="C2754" s="45">
        <f t="shared" si="1363"/>
        <v>0.1891891891891892</v>
      </c>
      <c r="D2754" s="45">
        <f t="shared" si="1363"/>
        <v>0.14285714285714285</v>
      </c>
      <c r="E2754" s="45">
        <f t="shared" si="1363"/>
        <v>8.5106382978723402E-2</v>
      </c>
      <c r="F2754" s="45">
        <f t="shared" si="1363"/>
        <v>0.2391304347826087</v>
      </c>
      <c r="G2754" s="45">
        <f t="shared" si="1363"/>
        <v>8.1632653061224483E-2</v>
      </c>
      <c r="H2754" s="45">
        <f t="shared" si="1363"/>
        <v>0.19354838709677419</v>
      </c>
      <c r="I2754" s="45">
        <f t="shared" si="1363"/>
        <v>2.5000000000000001E-2</v>
      </c>
      <c r="J2754" s="45">
        <f t="shared" si="1363"/>
        <v>2.0408163265306121E-2</v>
      </c>
      <c r="K2754" s="45">
        <f t="shared" si="1363"/>
        <v>1.6393442622950821E-2</v>
      </c>
      <c r="L2754" s="45">
        <f t="shared" si="1363"/>
        <v>0.12698412698412698</v>
      </c>
      <c r="M2754" s="45">
        <f t="shared" si="1363"/>
        <v>0.1</v>
      </c>
      <c r="N2754" s="45">
        <f t="shared" si="1363"/>
        <v>0.1276595744680851</v>
      </c>
      <c r="O2754" s="45">
        <f t="shared" si="1363"/>
        <v>0.15625</v>
      </c>
      <c r="P2754" s="45">
        <f t="shared" si="1363"/>
        <v>6.5217391304347824E-2</v>
      </c>
      <c r="Q2754" s="45">
        <f t="shared" si="1363"/>
        <v>0.1076923076923077</v>
      </c>
      <c r="R2754" s="45">
        <f t="shared" si="1363"/>
        <v>0</v>
      </c>
      <c r="S2754" s="45">
        <f t="shared" si="1363"/>
        <v>6.3829787234042548E-2</v>
      </c>
      <c r="T2754" s="96">
        <f t="shared" si="1363"/>
        <v>7.8431372549019607E-2</v>
      </c>
      <c r="U2754" s="44">
        <f t="shared" si="1364"/>
        <v>0.10240582256099</v>
      </c>
    </row>
    <row r="2755" spans="1:21" ht="18" thickBot="1" x14ac:dyDescent="0.25">
      <c r="A2755" s="78">
        <v>12</v>
      </c>
      <c r="B2755" s="93" t="s">
        <v>42</v>
      </c>
      <c r="C2755" s="45">
        <f t="shared" si="1363"/>
        <v>0.12</v>
      </c>
      <c r="D2755" s="45">
        <f t="shared" si="1363"/>
        <v>6.6666666666666666E-2</v>
      </c>
      <c r="E2755" s="45">
        <f t="shared" si="1363"/>
        <v>0.20833333333333334</v>
      </c>
      <c r="F2755" s="45">
        <f t="shared" si="1363"/>
        <v>6.9767441860465115E-2</v>
      </c>
      <c r="G2755" s="45">
        <f t="shared" si="1363"/>
        <v>-5.7142857142857141E-2</v>
      </c>
      <c r="H2755" s="45">
        <f t="shared" si="1363"/>
        <v>4.4444444444444446E-2</v>
      </c>
      <c r="I2755" s="45">
        <f t="shared" si="1363"/>
        <v>0</v>
      </c>
      <c r="J2755" s="45">
        <f t="shared" si="1363"/>
        <v>-2.564102564102564E-2</v>
      </c>
      <c r="K2755" s="45">
        <f t="shared" si="1363"/>
        <v>2.0833333333333332E-2</v>
      </c>
      <c r="L2755" s="45">
        <f t="shared" si="1363"/>
        <v>0.21666666666666667</v>
      </c>
      <c r="M2755" s="45">
        <f t="shared" si="1363"/>
        <v>1.8181818181818181E-2</v>
      </c>
      <c r="N2755" s="45">
        <f t="shared" si="1363"/>
        <v>5.5555555555555552E-2</v>
      </c>
      <c r="O2755" s="45">
        <f t="shared" si="1363"/>
        <v>9.7560975609756101E-2</v>
      </c>
      <c r="P2755" s="45">
        <f t="shared" si="1363"/>
        <v>-3.7037037037037035E-2</v>
      </c>
      <c r="Q2755" s="45">
        <f t="shared" si="1363"/>
        <v>0</v>
      </c>
      <c r="R2755" s="45">
        <f t="shared" si="1363"/>
        <v>0</v>
      </c>
      <c r="S2755" s="45">
        <f t="shared" si="1363"/>
        <v>1.6393442622950821E-2</v>
      </c>
      <c r="T2755" s="96">
        <f t="shared" si="1363"/>
        <v>0</v>
      </c>
      <c r="U2755" s="44">
        <f t="shared" si="1364"/>
        <v>4.7916632850239435E-2</v>
      </c>
    </row>
    <row r="2756" spans="1:21" ht="18" thickBot="1" x14ac:dyDescent="0.25">
      <c r="A2756" s="47" t="s">
        <v>47</v>
      </c>
      <c r="B2756" s="48" t="s">
        <v>57</v>
      </c>
      <c r="C2756" s="75" t="s">
        <v>46</v>
      </c>
      <c r="D2756" s="75" t="s">
        <v>46</v>
      </c>
      <c r="E2756" s="75" t="s">
        <v>46</v>
      </c>
      <c r="F2756" s="45">
        <f t="shared" ref="F2756:T2756" si="1365">(B2696-F2700)/B2696</f>
        <v>0.3125</v>
      </c>
      <c r="G2756" s="45">
        <f t="shared" si="1365"/>
        <v>0.31707317073170732</v>
      </c>
      <c r="H2756" s="45">
        <f t="shared" si="1365"/>
        <v>0.26865671641791045</v>
      </c>
      <c r="I2756" s="45">
        <f t="shared" si="1365"/>
        <v>0.25</v>
      </c>
      <c r="J2756" s="45">
        <f t="shared" si="1365"/>
        <v>0.3728813559322034</v>
      </c>
      <c r="K2756" s="45">
        <f t="shared" si="1365"/>
        <v>0.23076923076923078</v>
      </c>
      <c r="L2756" s="45">
        <f t="shared" si="1365"/>
        <v>0.17567567567567569</v>
      </c>
      <c r="M2756" s="45">
        <f t="shared" si="1365"/>
        <v>0.26984126984126983</v>
      </c>
      <c r="N2756" s="45">
        <f t="shared" si="1365"/>
        <v>0.27272727272727271</v>
      </c>
      <c r="O2756" s="45">
        <f t="shared" si="1365"/>
        <v>0.32432432432432434</v>
      </c>
      <c r="P2756" s="45">
        <f t="shared" si="1365"/>
        <v>0.24242424242424243</v>
      </c>
      <c r="Q2756" s="45">
        <f t="shared" si="1365"/>
        <v>0.2087912087912088</v>
      </c>
      <c r="R2756" s="45">
        <f t="shared" si="1365"/>
        <v>0.18518518518518517</v>
      </c>
      <c r="S2756" s="45">
        <f t="shared" si="1365"/>
        <v>0.171875</v>
      </c>
      <c r="T2756" s="96">
        <f t="shared" si="1365"/>
        <v>0</v>
      </c>
      <c r="U2756" s="44">
        <f t="shared" si="1364"/>
        <v>0.25733747520144507</v>
      </c>
    </row>
    <row r="2757" spans="1:21" ht="35" thickBot="1" x14ac:dyDescent="0.25">
      <c r="A2757" s="47" t="s">
        <v>48</v>
      </c>
      <c r="B2757" s="48"/>
      <c r="C2757" s="49"/>
      <c r="D2757" s="49"/>
      <c r="E2757" s="49"/>
      <c r="F2757" s="49"/>
      <c r="G2757" s="49"/>
      <c r="H2757" s="49"/>
      <c r="I2757" s="49"/>
      <c r="J2757" s="49">
        <f t="shared" ref="J2757:T2757" si="1366">AVERAGE(F2756:J2756)</f>
        <v>0.30422224861636427</v>
      </c>
      <c r="K2757" s="49">
        <f t="shared" si="1366"/>
        <v>0.28787609477021042</v>
      </c>
      <c r="L2757" s="49">
        <f t="shared" si="1366"/>
        <v>0.25959659575900407</v>
      </c>
      <c r="M2757" s="49">
        <f t="shared" si="1366"/>
        <v>0.25983350644367592</v>
      </c>
      <c r="N2757" s="49">
        <f t="shared" si="1366"/>
        <v>0.26437896098913044</v>
      </c>
      <c r="O2757" s="49">
        <f t="shared" si="1366"/>
        <v>0.25466755466755464</v>
      </c>
      <c r="P2757" s="49">
        <f t="shared" si="1366"/>
        <v>0.256998556998557</v>
      </c>
      <c r="Q2757" s="49">
        <f t="shared" si="1366"/>
        <v>0.26362166362166362</v>
      </c>
      <c r="R2757" s="49">
        <f t="shared" si="1366"/>
        <v>0.24669044669044665</v>
      </c>
      <c r="S2757" s="49">
        <f t="shared" si="1366"/>
        <v>0.22651999214499216</v>
      </c>
      <c r="T2757" s="96">
        <f t="shared" si="1366"/>
        <v>0.16165512728012729</v>
      </c>
      <c r="U2757" s="44">
        <f t="shared" si="1364"/>
        <v>0.26244056207015987</v>
      </c>
    </row>
    <row r="2758" spans="1:21" ht="18" thickBot="1" x14ac:dyDescent="0.25">
      <c r="A2758" s="47" t="s">
        <v>54</v>
      </c>
      <c r="B2758" s="48" t="s">
        <v>57</v>
      </c>
      <c r="C2758" s="75" t="s">
        <v>46</v>
      </c>
      <c r="D2758" s="75" t="s">
        <v>46</v>
      </c>
      <c r="E2758" s="75" t="s">
        <v>46</v>
      </c>
      <c r="F2758" s="75" t="s">
        <v>46</v>
      </c>
      <c r="G2758" s="111">
        <f t="shared" ref="G2758:T2758" si="1367">(B2702-G2707)/B2702</f>
        <v>0.27450980392156865</v>
      </c>
      <c r="H2758" s="111">
        <f t="shared" si="1367"/>
        <v>0.29508196721311475</v>
      </c>
      <c r="I2758" s="111">
        <f t="shared" si="1367"/>
        <v>0.5535714285714286</v>
      </c>
      <c r="J2758" s="111">
        <f t="shared" si="1367"/>
        <v>0.43661971830985913</v>
      </c>
      <c r="K2758" s="111">
        <f t="shared" si="1367"/>
        <v>0.3380281690140845</v>
      </c>
      <c r="L2758" s="111">
        <f t="shared" si="1367"/>
        <v>0.36486486486486486</v>
      </c>
      <c r="M2758" s="111">
        <f t="shared" si="1367"/>
        <v>0.19402985074626866</v>
      </c>
      <c r="N2758" s="111">
        <f t="shared" si="1367"/>
        <v>0.32894736842105265</v>
      </c>
      <c r="O2758" s="111">
        <f t="shared" si="1367"/>
        <v>0.43076923076923079</v>
      </c>
      <c r="P2758" s="111">
        <f t="shared" si="1367"/>
        <v>0.3411764705882353</v>
      </c>
      <c r="Q2758" s="111">
        <f t="shared" si="1367"/>
        <v>0.35820895522388058</v>
      </c>
      <c r="R2758" s="111">
        <f t="shared" si="1367"/>
        <v>0.23684210526315788</v>
      </c>
      <c r="S2758" s="111">
        <f t="shared" si="1367"/>
        <v>0.21052631578947367</v>
      </c>
      <c r="T2758" s="107">
        <f t="shared" si="1367"/>
        <v>0.36231884057971014</v>
      </c>
      <c r="U2758" s="44">
        <f t="shared" si="1364"/>
        <v>0.33562894220740158</v>
      </c>
    </row>
    <row r="2759" spans="1:21" ht="35" thickBot="1" x14ac:dyDescent="0.25">
      <c r="A2759" s="51" t="s">
        <v>50</v>
      </c>
      <c r="B2759" s="52"/>
      <c r="C2759" s="52"/>
      <c r="D2759" s="52"/>
      <c r="E2759" s="52"/>
      <c r="F2759" s="52"/>
      <c r="G2759" s="52"/>
      <c r="H2759" s="52"/>
      <c r="I2759" s="52"/>
      <c r="J2759" s="49"/>
      <c r="K2759" s="49">
        <f t="shared" ref="K2759:T2759" si="1368">AVERAGE(G2758:K2758)</f>
        <v>0.37956221740601109</v>
      </c>
      <c r="L2759" s="49">
        <f t="shared" si="1368"/>
        <v>0.3976332295946704</v>
      </c>
      <c r="M2759" s="49">
        <f t="shared" si="1368"/>
        <v>0.37742280630130115</v>
      </c>
      <c r="N2759" s="49">
        <f t="shared" si="1368"/>
        <v>0.33249799427122595</v>
      </c>
      <c r="O2759" s="49">
        <f t="shared" si="1368"/>
        <v>0.33132789676310026</v>
      </c>
      <c r="P2759" s="49">
        <f t="shared" si="1368"/>
        <v>0.3319575570779304</v>
      </c>
      <c r="Q2759" s="49">
        <f t="shared" si="1368"/>
        <v>0.33062637514973359</v>
      </c>
      <c r="R2759" s="49">
        <f t="shared" si="1368"/>
        <v>0.3391888260531114</v>
      </c>
      <c r="S2759" s="49">
        <f t="shared" si="1368"/>
        <v>0.31550461552679565</v>
      </c>
      <c r="T2759" s="96">
        <f t="shared" si="1368"/>
        <v>0.30181453748889153</v>
      </c>
      <c r="U2759" s="44">
        <f t="shared" si="1364"/>
        <v>0.34841350201598664</v>
      </c>
    </row>
    <row r="2761" spans="1:21" ht="16" x14ac:dyDescent="0.2">
      <c r="A2761" s="140" t="s">
        <v>205</v>
      </c>
      <c r="B2761" s="141"/>
      <c r="C2761" s="141"/>
      <c r="D2761" s="141"/>
      <c r="E2761" s="141"/>
      <c r="F2761" s="141"/>
      <c r="G2761" s="141"/>
      <c r="H2761" s="141"/>
      <c r="I2761" s="141"/>
      <c r="J2761" s="141"/>
      <c r="K2761" s="141"/>
      <c r="L2761" s="141"/>
      <c r="M2761" s="142"/>
    </row>
    <row r="2762" spans="1:21" ht="17" thickBot="1" x14ac:dyDescent="0.25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</row>
    <row r="2763" spans="1:21" ht="18" thickBot="1" x14ac:dyDescent="0.25">
      <c r="A2763" s="54"/>
      <c r="B2763" s="54" t="s">
        <v>0</v>
      </c>
      <c r="C2763" s="54" t="s">
        <v>1</v>
      </c>
      <c r="D2763" s="54" t="s">
        <v>2</v>
      </c>
      <c r="E2763" s="54" t="s">
        <v>3</v>
      </c>
      <c r="F2763" s="54" t="s">
        <v>4</v>
      </c>
      <c r="G2763" s="54" t="s">
        <v>5</v>
      </c>
      <c r="H2763" s="54" t="s">
        <v>6</v>
      </c>
      <c r="I2763" s="54" t="s">
        <v>7</v>
      </c>
      <c r="J2763" s="54" t="s">
        <v>8</v>
      </c>
      <c r="K2763" s="54" t="s">
        <v>9</v>
      </c>
      <c r="L2763" s="54" t="s">
        <v>10</v>
      </c>
      <c r="M2763" s="54" t="s">
        <v>66</v>
      </c>
      <c r="N2763" s="54" t="s">
        <v>75</v>
      </c>
      <c r="O2763" s="54" t="s">
        <v>76</v>
      </c>
      <c r="P2763" s="54" t="s">
        <v>77</v>
      </c>
      <c r="Q2763" s="54" t="s">
        <v>78</v>
      </c>
      <c r="R2763" s="54" t="s">
        <v>79</v>
      </c>
      <c r="S2763" s="54" t="s">
        <v>81</v>
      </c>
      <c r="T2763" s="54" t="s">
        <v>87</v>
      </c>
    </row>
    <row r="2764" spans="1:21" ht="18" thickBot="1" x14ac:dyDescent="0.25">
      <c r="A2764" s="38" t="s">
        <v>11</v>
      </c>
      <c r="B2764" s="147">
        <v>97</v>
      </c>
      <c r="C2764" s="147">
        <v>94</v>
      </c>
      <c r="D2764" s="147">
        <v>101</v>
      </c>
      <c r="E2764" s="147">
        <v>94</v>
      </c>
      <c r="F2764" s="156">
        <v>101</v>
      </c>
      <c r="G2764" s="156">
        <v>100</v>
      </c>
      <c r="H2764" s="156">
        <v>109</v>
      </c>
      <c r="I2764" s="156">
        <v>75</v>
      </c>
      <c r="J2764" s="156">
        <v>113</v>
      </c>
      <c r="K2764" s="156">
        <v>95</v>
      </c>
      <c r="L2764" s="156">
        <v>116</v>
      </c>
      <c r="M2764" s="156">
        <v>128</v>
      </c>
      <c r="N2764" s="156">
        <v>101</v>
      </c>
      <c r="O2764" s="156">
        <v>113</v>
      </c>
      <c r="P2764" s="156">
        <v>105</v>
      </c>
      <c r="Q2764" s="156">
        <v>106</v>
      </c>
      <c r="R2764" s="156">
        <v>112</v>
      </c>
      <c r="S2764" s="156">
        <v>105</v>
      </c>
      <c r="T2764" s="185">
        <v>101</v>
      </c>
    </row>
    <row r="2765" spans="1:21" ht="17" thickBot="1" x14ac:dyDescent="0.25">
      <c r="A2765" s="38">
        <v>1</v>
      </c>
      <c r="B2765" s="147">
        <v>92</v>
      </c>
      <c r="C2765" s="147">
        <v>96</v>
      </c>
      <c r="D2765" s="147">
        <v>101</v>
      </c>
      <c r="E2765" s="147">
        <v>102</v>
      </c>
      <c r="F2765" s="156">
        <v>99</v>
      </c>
      <c r="G2765" s="156">
        <v>111</v>
      </c>
      <c r="H2765" s="156">
        <v>96</v>
      </c>
      <c r="I2765" s="156">
        <v>124</v>
      </c>
      <c r="J2765" s="156">
        <v>75</v>
      </c>
      <c r="K2765" s="156">
        <v>115</v>
      </c>
      <c r="L2765" s="156">
        <v>104</v>
      </c>
      <c r="M2765" s="156">
        <v>120</v>
      </c>
      <c r="N2765" s="187">
        <v>126</v>
      </c>
      <c r="O2765" s="187">
        <v>99</v>
      </c>
      <c r="P2765" s="187">
        <v>115</v>
      </c>
      <c r="Q2765" s="187">
        <v>113</v>
      </c>
      <c r="R2765" s="187">
        <v>101</v>
      </c>
      <c r="S2765" s="187">
        <v>104</v>
      </c>
      <c r="T2765" s="195">
        <v>109</v>
      </c>
    </row>
    <row r="2766" spans="1:21" ht="17" thickBot="1" x14ac:dyDescent="0.25">
      <c r="A2766" s="38">
        <v>2</v>
      </c>
      <c r="B2766" s="147">
        <v>79</v>
      </c>
      <c r="C2766" s="147">
        <v>82</v>
      </c>
      <c r="D2766" s="147">
        <v>95</v>
      </c>
      <c r="E2766" s="147">
        <v>93</v>
      </c>
      <c r="F2766" s="156">
        <v>100</v>
      </c>
      <c r="G2766" s="156">
        <v>92</v>
      </c>
      <c r="H2766" s="156">
        <v>108</v>
      </c>
      <c r="I2766" s="156">
        <v>92</v>
      </c>
      <c r="J2766" s="156">
        <v>111</v>
      </c>
      <c r="K2766" s="156">
        <v>74</v>
      </c>
      <c r="L2766" s="156">
        <v>108</v>
      </c>
      <c r="M2766" s="156">
        <v>95</v>
      </c>
      <c r="N2766" s="187">
        <v>118</v>
      </c>
      <c r="O2766" s="187">
        <v>121</v>
      </c>
      <c r="P2766" s="187">
        <v>101</v>
      </c>
      <c r="Q2766" s="187">
        <v>115</v>
      </c>
      <c r="R2766" s="187">
        <v>112</v>
      </c>
      <c r="S2766" s="187">
        <v>90</v>
      </c>
      <c r="T2766" s="195">
        <v>105</v>
      </c>
    </row>
    <row r="2767" spans="1:21" ht="17" thickBot="1" x14ac:dyDescent="0.25">
      <c r="A2767" s="38">
        <v>3</v>
      </c>
      <c r="B2767" s="147">
        <v>65</v>
      </c>
      <c r="C2767" s="147">
        <v>73</v>
      </c>
      <c r="D2767" s="147">
        <v>76</v>
      </c>
      <c r="E2767" s="147">
        <v>89</v>
      </c>
      <c r="F2767" s="156">
        <v>94</v>
      </c>
      <c r="G2767" s="156">
        <v>102</v>
      </c>
      <c r="H2767" s="156">
        <v>90</v>
      </c>
      <c r="I2767" s="156">
        <v>106</v>
      </c>
      <c r="J2767" s="156">
        <v>92</v>
      </c>
      <c r="K2767" s="156">
        <v>116</v>
      </c>
      <c r="L2767" s="156">
        <v>72</v>
      </c>
      <c r="M2767" s="156">
        <v>104</v>
      </c>
      <c r="N2767" s="187">
        <v>92</v>
      </c>
      <c r="O2767" s="187">
        <v>113</v>
      </c>
      <c r="P2767" s="187">
        <v>117</v>
      </c>
      <c r="Q2767" s="187">
        <v>101</v>
      </c>
      <c r="R2767" s="187">
        <v>115</v>
      </c>
      <c r="S2767" s="187">
        <v>102</v>
      </c>
      <c r="T2767" s="195">
        <v>97</v>
      </c>
    </row>
    <row r="2768" spans="1:21" ht="17" thickBot="1" x14ac:dyDescent="0.25">
      <c r="A2768" s="38">
        <v>4</v>
      </c>
      <c r="B2768" s="147">
        <v>66</v>
      </c>
      <c r="C2768" s="147">
        <v>62</v>
      </c>
      <c r="D2768" s="147">
        <v>65</v>
      </c>
      <c r="E2768" s="147">
        <v>33</v>
      </c>
      <c r="F2768" s="156">
        <v>96</v>
      </c>
      <c r="G2768" s="156">
        <v>88</v>
      </c>
      <c r="H2768" s="156">
        <v>101</v>
      </c>
      <c r="I2768" s="156">
        <v>86</v>
      </c>
      <c r="J2768" s="156">
        <v>103</v>
      </c>
      <c r="K2768" s="156">
        <v>88</v>
      </c>
      <c r="L2768" s="156">
        <v>112</v>
      </c>
      <c r="M2768" s="156">
        <v>70</v>
      </c>
      <c r="N2768" s="187">
        <v>103</v>
      </c>
      <c r="O2768" s="187">
        <v>93</v>
      </c>
      <c r="P2768" s="187">
        <v>112</v>
      </c>
      <c r="Q2768" s="187">
        <v>114</v>
      </c>
      <c r="R2768" s="187">
        <v>94</v>
      </c>
      <c r="S2768" s="187">
        <v>111</v>
      </c>
      <c r="T2768" s="195">
        <v>101</v>
      </c>
    </row>
    <row r="2769" spans="1:20" ht="17" thickBot="1" x14ac:dyDescent="0.25">
      <c r="A2769" s="38">
        <v>5</v>
      </c>
      <c r="B2769" s="147">
        <v>58</v>
      </c>
      <c r="C2769" s="147">
        <v>64</v>
      </c>
      <c r="D2769" s="147">
        <v>60</v>
      </c>
      <c r="E2769" s="147">
        <v>53</v>
      </c>
      <c r="F2769" s="156">
        <v>71</v>
      </c>
      <c r="G2769" s="156">
        <v>86</v>
      </c>
      <c r="H2769" s="156">
        <v>85</v>
      </c>
      <c r="I2769" s="156">
        <v>96</v>
      </c>
      <c r="J2769" s="156">
        <v>80</v>
      </c>
      <c r="K2769" s="156">
        <v>105</v>
      </c>
      <c r="L2769" s="156">
        <v>86</v>
      </c>
      <c r="M2769" s="156">
        <v>107</v>
      </c>
      <c r="N2769" s="187">
        <v>72</v>
      </c>
      <c r="O2769" s="187">
        <v>101</v>
      </c>
      <c r="P2769" s="187">
        <v>92</v>
      </c>
      <c r="Q2769" s="187">
        <v>109</v>
      </c>
      <c r="R2769" s="187">
        <v>112</v>
      </c>
      <c r="S2769" s="187">
        <v>86</v>
      </c>
      <c r="T2769" s="195">
        <v>110</v>
      </c>
    </row>
    <row r="2770" spans="1:20" ht="17" thickBot="1" x14ac:dyDescent="0.25">
      <c r="A2770" s="38">
        <v>6</v>
      </c>
      <c r="B2770" s="147">
        <v>59</v>
      </c>
      <c r="C2770" s="147">
        <v>54</v>
      </c>
      <c r="D2770" s="147">
        <v>66</v>
      </c>
      <c r="E2770" s="147">
        <v>35</v>
      </c>
      <c r="F2770" s="156">
        <v>61</v>
      </c>
      <c r="G2770" s="156">
        <v>67</v>
      </c>
      <c r="H2770" s="156">
        <v>88</v>
      </c>
      <c r="I2770" s="156">
        <v>85</v>
      </c>
      <c r="J2770" s="156">
        <v>95</v>
      </c>
      <c r="K2770" s="156">
        <v>76</v>
      </c>
      <c r="L2770" s="156">
        <v>102</v>
      </c>
      <c r="M2770" s="156">
        <v>84</v>
      </c>
      <c r="N2770" s="187">
        <v>105</v>
      </c>
      <c r="O2770" s="187">
        <v>72</v>
      </c>
      <c r="P2770" s="187">
        <v>101</v>
      </c>
      <c r="Q2770" s="187">
        <v>87</v>
      </c>
      <c r="R2770" s="187">
        <v>102</v>
      </c>
      <c r="S2770" s="187">
        <v>101</v>
      </c>
      <c r="T2770" s="195">
        <v>88</v>
      </c>
    </row>
    <row r="2771" spans="1:20" ht="17" thickBot="1" x14ac:dyDescent="0.25">
      <c r="A2771" s="38">
        <v>7</v>
      </c>
      <c r="B2771" s="147">
        <v>52</v>
      </c>
      <c r="C2771" s="147">
        <v>52</v>
      </c>
      <c r="D2771" s="147">
        <v>55</v>
      </c>
      <c r="E2771" s="147">
        <v>44</v>
      </c>
      <c r="F2771" s="156">
        <v>62</v>
      </c>
      <c r="G2771" s="156">
        <v>57</v>
      </c>
      <c r="H2771" s="156">
        <v>63</v>
      </c>
      <c r="I2771" s="156">
        <v>88</v>
      </c>
      <c r="J2771" s="156">
        <v>86</v>
      </c>
      <c r="K2771" s="156">
        <v>97</v>
      </c>
      <c r="L2771" s="156">
        <v>76</v>
      </c>
      <c r="M2771" s="156">
        <v>100</v>
      </c>
      <c r="N2771" s="187">
        <v>85</v>
      </c>
      <c r="O2771" s="187">
        <v>102</v>
      </c>
      <c r="P2771" s="187">
        <v>68</v>
      </c>
      <c r="Q2771" s="187">
        <v>102</v>
      </c>
      <c r="R2771" s="187">
        <v>84</v>
      </c>
      <c r="S2771" s="187">
        <v>100</v>
      </c>
      <c r="T2771" s="195">
        <v>97</v>
      </c>
    </row>
    <row r="2772" spans="1:20" ht="17" thickBot="1" x14ac:dyDescent="0.25">
      <c r="A2772" s="38">
        <v>8</v>
      </c>
      <c r="B2772" s="147">
        <v>50</v>
      </c>
      <c r="C2772" s="147">
        <v>49</v>
      </c>
      <c r="D2772" s="147">
        <v>48</v>
      </c>
      <c r="E2772" s="147">
        <v>51</v>
      </c>
      <c r="F2772" s="156">
        <v>63</v>
      </c>
      <c r="G2772" s="156">
        <v>61</v>
      </c>
      <c r="H2772" s="156">
        <v>59</v>
      </c>
      <c r="I2772" s="156">
        <v>66</v>
      </c>
      <c r="J2772" s="156">
        <v>88</v>
      </c>
      <c r="K2772" s="156">
        <v>77</v>
      </c>
      <c r="L2772" s="156">
        <v>92</v>
      </c>
      <c r="M2772" s="156">
        <v>74</v>
      </c>
      <c r="N2772" s="187">
        <v>95</v>
      </c>
      <c r="O2772" s="187">
        <v>90</v>
      </c>
      <c r="P2772" s="187">
        <v>101</v>
      </c>
      <c r="Q2772" s="187">
        <v>63</v>
      </c>
      <c r="R2772" s="187">
        <v>108</v>
      </c>
      <c r="S2772" s="187">
        <v>87</v>
      </c>
      <c r="T2772" s="195">
        <v>99</v>
      </c>
    </row>
    <row r="2773" spans="1:20" ht="17" thickBot="1" x14ac:dyDescent="0.25">
      <c r="A2773" s="38">
        <v>9</v>
      </c>
      <c r="B2773" s="147">
        <v>51</v>
      </c>
      <c r="C2773" s="147">
        <v>46</v>
      </c>
      <c r="D2773" s="147">
        <v>50</v>
      </c>
      <c r="E2773" s="147">
        <v>44</v>
      </c>
      <c r="F2773" s="156">
        <v>49</v>
      </c>
      <c r="G2773" s="156">
        <v>62</v>
      </c>
      <c r="H2773" s="156">
        <v>60</v>
      </c>
      <c r="I2773" s="156">
        <v>52</v>
      </c>
      <c r="J2773" s="156">
        <v>63</v>
      </c>
      <c r="K2773" s="156">
        <v>86</v>
      </c>
      <c r="L2773" s="156">
        <v>75</v>
      </c>
      <c r="M2773" s="156">
        <v>84</v>
      </c>
      <c r="N2773" s="187">
        <v>76</v>
      </c>
      <c r="O2773" s="187">
        <v>97</v>
      </c>
      <c r="P2773" s="187">
        <v>83</v>
      </c>
      <c r="Q2773" s="187">
        <v>93</v>
      </c>
      <c r="R2773" s="187">
        <v>63</v>
      </c>
      <c r="S2773" s="187">
        <v>105</v>
      </c>
      <c r="T2773" s="195">
        <v>80</v>
      </c>
    </row>
    <row r="2774" spans="1:20" ht="17" thickBot="1" x14ac:dyDescent="0.25">
      <c r="A2774" s="38">
        <v>10</v>
      </c>
      <c r="B2774" s="147">
        <v>46</v>
      </c>
      <c r="C2774" s="147">
        <v>46</v>
      </c>
      <c r="D2774" s="147">
        <v>44</v>
      </c>
      <c r="E2774" s="147">
        <v>51</v>
      </c>
      <c r="F2774" s="156">
        <v>41</v>
      </c>
      <c r="G2774" s="156">
        <v>49</v>
      </c>
      <c r="H2774" s="156">
        <v>57</v>
      </c>
      <c r="I2774" s="156">
        <v>60</v>
      </c>
      <c r="J2774" s="156">
        <v>46</v>
      </c>
      <c r="K2774" s="156">
        <v>63</v>
      </c>
      <c r="L2774" s="156">
        <v>87</v>
      </c>
      <c r="M2774" s="156">
        <v>72</v>
      </c>
      <c r="N2774" s="187">
        <v>85</v>
      </c>
      <c r="O2774" s="187">
        <v>73</v>
      </c>
      <c r="P2774" s="187">
        <v>91</v>
      </c>
      <c r="Q2774" s="187">
        <v>81</v>
      </c>
      <c r="R2774" s="187">
        <v>89</v>
      </c>
      <c r="S2774" s="187">
        <v>61</v>
      </c>
      <c r="T2774" s="195">
        <v>102</v>
      </c>
    </row>
    <row r="2775" spans="1:20" ht="17" thickBot="1" x14ac:dyDescent="0.25">
      <c r="A2775" s="38">
        <v>11</v>
      </c>
      <c r="B2775" s="147">
        <v>47</v>
      </c>
      <c r="C2775" s="147">
        <v>42</v>
      </c>
      <c r="D2775" s="147">
        <v>47</v>
      </c>
      <c r="E2775" s="147">
        <v>44</v>
      </c>
      <c r="F2775" s="156">
        <v>50</v>
      </c>
      <c r="G2775" s="156">
        <v>36</v>
      </c>
      <c r="H2775" s="156">
        <v>46</v>
      </c>
      <c r="I2775" s="156">
        <v>56</v>
      </c>
      <c r="J2775" s="156">
        <v>53</v>
      </c>
      <c r="K2775" s="156">
        <v>49</v>
      </c>
      <c r="L2775" s="156">
        <v>56</v>
      </c>
      <c r="M2775" s="156">
        <v>79</v>
      </c>
      <c r="N2775" s="187">
        <v>74</v>
      </c>
      <c r="O2775" s="187">
        <v>73</v>
      </c>
      <c r="P2775" s="187">
        <v>68</v>
      </c>
      <c r="Q2775" s="187">
        <v>87</v>
      </c>
      <c r="R2775" s="187">
        <v>68</v>
      </c>
      <c r="S2775" s="187">
        <v>83</v>
      </c>
      <c r="T2775" s="195">
        <v>57</v>
      </c>
    </row>
    <row r="2776" spans="1:20" ht="17" thickBot="1" x14ac:dyDescent="0.25">
      <c r="A2776" s="38">
        <v>12</v>
      </c>
      <c r="B2776" s="147">
        <v>37</v>
      </c>
      <c r="C2776" s="147">
        <v>42</v>
      </c>
      <c r="D2776" s="147">
        <v>38</v>
      </c>
      <c r="E2776" s="147">
        <v>43</v>
      </c>
      <c r="F2776" s="156">
        <v>42</v>
      </c>
      <c r="G2776" s="156">
        <v>40</v>
      </c>
      <c r="H2776" s="156">
        <v>31</v>
      </c>
      <c r="I2776" s="156">
        <v>45</v>
      </c>
      <c r="J2776" s="156">
        <v>51</v>
      </c>
      <c r="K2776" s="156">
        <v>52</v>
      </c>
      <c r="L2776" s="156">
        <v>46</v>
      </c>
      <c r="M2776" s="156">
        <v>55</v>
      </c>
      <c r="N2776" s="187">
        <v>75</v>
      </c>
      <c r="O2776" s="187">
        <v>65</v>
      </c>
      <c r="P2776" s="187">
        <v>66</v>
      </c>
      <c r="Q2776" s="187">
        <v>67</v>
      </c>
      <c r="R2776" s="187">
        <v>80</v>
      </c>
      <c r="S2776" s="187">
        <v>71</v>
      </c>
      <c r="T2776" s="195">
        <v>81</v>
      </c>
    </row>
    <row r="2777" spans="1:20" ht="18" thickBot="1" x14ac:dyDescent="0.25">
      <c r="A2777" s="38" t="s">
        <v>13</v>
      </c>
      <c r="B2777" s="147"/>
      <c r="C2777" s="147"/>
      <c r="D2777" s="147"/>
      <c r="E2777" s="147"/>
      <c r="F2777" s="156"/>
      <c r="G2777" s="156"/>
      <c r="H2777" s="156"/>
      <c r="I2777" s="156"/>
      <c r="J2777" s="156"/>
      <c r="K2777" s="156"/>
      <c r="L2777" s="156"/>
      <c r="M2777" s="156"/>
      <c r="N2777" s="156"/>
      <c r="O2777" s="156"/>
      <c r="P2777" s="156"/>
      <c r="Q2777" s="156"/>
      <c r="R2777" s="156"/>
      <c r="S2777" s="156"/>
      <c r="T2777" s="185"/>
    </row>
    <row r="2778" spans="1:20" ht="18" thickBot="1" x14ac:dyDescent="0.25">
      <c r="A2778" s="60" t="s">
        <v>14</v>
      </c>
      <c r="B2778" s="159">
        <f>SUM(B2764:B2776)</f>
        <v>799</v>
      </c>
      <c r="C2778" s="159">
        <f>SUM(C2764:C2776)</f>
        <v>802</v>
      </c>
      <c r="D2778" s="159">
        <f>SUM(D2764:D2776)</f>
        <v>846</v>
      </c>
      <c r="E2778" s="159">
        <f>SUM(E2764:E2776)</f>
        <v>776</v>
      </c>
      <c r="F2778" s="159">
        <f t="shared" ref="F2778:K2778" si="1369">SUM(F2764:F2776)</f>
        <v>929</v>
      </c>
      <c r="G2778" s="159">
        <f t="shared" si="1369"/>
        <v>951</v>
      </c>
      <c r="H2778" s="159">
        <f t="shared" si="1369"/>
        <v>993</v>
      </c>
      <c r="I2778" s="159">
        <f t="shared" si="1369"/>
        <v>1031</v>
      </c>
      <c r="J2778" s="159">
        <f t="shared" si="1369"/>
        <v>1056</v>
      </c>
      <c r="K2778" s="159">
        <f t="shared" si="1369"/>
        <v>1093</v>
      </c>
      <c r="L2778" s="159">
        <f t="shared" ref="L2778:Q2778" si="1370">SUM(L2764:L2776)</f>
        <v>1132</v>
      </c>
      <c r="M2778" s="159">
        <f t="shared" si="1370"/>
        <v>1172</v>
      </c>
      <c r="N2778" s="159">
        <f t="shared" si="1370"/>
        <v>1207</v>
      </c>
      <c r="O2778" s="159">
        <f t="shared" si="1370"/>
        <v>1212</v>
      </c>
      <c r="P2778" s="159">
        <f t="shared" si="1370"/>
        <v>1220</v>
      </c>
      <c r="Q2778" s="159">
        <f t="shared" si="1370"/>
        <v>1238</v>
      </c>
      <c r="R2778" s="159">
        <f t="shared" ref="R2778:S2778" si="1371">SUM(R2764:R2776)</f>
        <v>1240</v>
      </c>
      <c r="S2778" s="159">
        <f t="shared" si="1371"/>
        <v>1206</v>
      </c>
      <c r="T2778" s="162">
        <f t="shared" ref="T2778" si="1372">SUM(T2764:T2776)</f>
        <v>1227</v>
      </c>
    </row>
    <row r="2779" spans="1:20" ht="35" thickBot="1" x14ac:dyDescent="0.25">
      <c r="A2779" s="60" t="s">
        <v>51</v>
      </c>
      <c r="B2779" s="149"/>
      <c r="C2779" s="160">
        <f>((C2778-B2778)/B2778)</f>
        <v>3.7546933667083854E-3</v>
      </c>
      <c r="D2779" s="160">
        <f>((D2778-C2778)/C2778)</f>
        <v>5.4862842892768077E-2</v>
      </c>
      <c r="E2779" s="160">
        <f>((E2778-D2778)/D2778)</f>
        <v>-8.2742316784869971E-2</v>
      </c>
      <c r="F2779" s="160">
        <f>((F2778-E2778)/E2778)</f>
        <v>0.19716494845360824</v>
      </c>
      <c r="G2779" s="160">
        <f t="shared" ref="G2779:T2779" si="1373">((G2778-F2778)/F2778)</f>
        <v>2.3681377825618945E-2</v>
      </c>
      <c r="H2779" s="160">
        <f t="shared" si="1373"/>
        <v>4.4164037854889593E-2</v>
      </c>
      <c r="I2779" s="160">
        <f t="shared" si="1373"/>
        <v>3.8267875125881166E-2</v>
      </c>
      <c r="J2779" s="160">
        <f t="shared" si="1373"/>
        <v>2.4248302618816681E-2</v>
      </c>
      <c r="K2779" s="160">
        <f t="shared" si="1373"/>
        <v>3.5037878787878785E-2</v>
      </c>
      <c r="L2779" s="160">
        <f t="shared" si="1373"/>
        <v>3.5681610247026534E-2</v>
      </c>
      <c r="M2779" s="160">
        <f t="shared" si="1373"/>
        <v>3.5335689045936397E-2</v>
      </c>
      <c r="N2779" s="160">
        <f t="shared" si="1373"/>
        <v>2.9863481228668942E-2</v>
      </c>
      <c r="O2779" s="160">
        <f t="shared" si="1373"/>
        <v>4.1425020712510356E-3</v>
      </c>
      <c r="P2779" s="160">
        <f t="shared" si="1373"/>
        <v>6.6006600660066007E-3</v>
      </c>
      <c r="Q2779" s="160">
        <f t="shared" si="1373"/>
        <v>1.4754098360655738E-2</v>
      </c>
      <c r="R2779" s="160">
        <f t="shared" si="1373"/>
        <v>1.6155088852988692E-3</v>
      </c>
      <c r="S2779" s="160">
        <f t="shared" si="1373"/>
        <v>-2.7419354838709678E-2</v>
      </c>
      <c r="T2779" s="160">
        <f t="shared" si="1373"/>
        <v>1.7412935323383085E-2</v>
      </c>
    </row>
    <row r="2780" spans="1:20" ht="52" thickBot="1" x14ac:dyDescent="0.25">
      <c r="A2780" s="60" t="s">
        <v>16</v>
      </c>
      <c r="B2780" s="160"/>
      <c r="C2780" s="160"/>
      <c r="D2780" s="160"/>
      <c r="E2780" s="160"/>
      <c r="F2780" s="160"/>
      <c r="G2780" s="160">
        <f t="shared" ref="G2780:T2780" si="1374">(G2778-B2778)/B2778</f>
        <v>0.1902377972465582</v>
      </c>
      <c r="H2780" s="160">
        <f t="shared" si="1374"/>
        <v>0.23815461346633415</v>
      </c>
      <c r="I2780" s="160">
        <f t="shared" si="1374"/>
        <v>0.21867612293144209</v>
      </c>
      <c r="J2780" s="160">
        <f t="shared" si="1374"/>
        <v>0.36082474226804123</v>
      </c>
      <c r="K2780" s="160">
        <f t="shared" si="1374"/>
        <v>0.17653390742734124</v>
      </c>
      <c r="L2780" s="160">
        <f t="shared" si="1374"/>
        <v>0.19032597266035753</v>
      </c>
      <c r="M2780" s="160">
        <f t="shared" si="1374"/>
        <v>0.18026183282980865</v>
      </c>
      <c r="N2780" s="160">
        <f t="shared" si="1374"/>
        <v>0.17070805043646944</v>
      </c>
      <c r="O2780" s="160">
        <f t="shared" si="1374"/>
        <v>0.14772727272727273</v>
      </c>
      <c r="P2780" s="160">
        <f t="shared" si="1374"/>
        <v>0.1161939615736505</v>
      </c>
      <c r="Q2780" s="160">
        <f t="shared" si="1374"/>
        <v>9.3639575971731448E-2</v>
      </c>
      <c r="R2780" s="160">
        <f t="shared" si="1374"/>
        <v>5.8020477815699661E-2</v>
      </c>
      <c r="S2780" s="160">
        <f t="shared" si="1374"/>
        <v>-8.2850041425020708E-4</v>
      </c>
      <c r="T2780" s="160">
        <f t="shared" si="1374"/>
        <v>1.2376237623762377E-2</v>
      </c>
    </row>
    <row r="2781" spans="1:20" ht="52" thickBot="1" x14ac:dyDescent="0.25">
      <c r="A2781" s="60" t="s">
        <v>17</v>
      </c>
      <c r="B2781" s="160"/>
      <c r="C2781" s="160"/>
      <c r="D2781" s="160"/>
      <c r="E2781" s="160"/>
      <c r="F2781" s="160"/>
      <c r="G2781" s="160"/>
      <c r="H2781" s="160"/>
      <c r="I2781" s="160"/>
      <c r="J2781" s="160"/>
      <c r="K2781" s="160"/>
      <c r="L2781" s="160">
        <f t="shared" ref="L2781:T2781" si="1375">(L2778-B2778)/B2778</f>
        <v>0.41677096370463079</v>
      </c>
      <c r="M2781" s="160">
        <f t="shared" si="1375"/>
        <v>0.46134663341645887</v>
      </c>
      <c r="N2781" s="160">
        <f t="shared" si="1375"/>
        <v>0.42671394799054374</v>
      </c>
      <c r="O2781" s="160">
        <f t="shared" si="1375"/>
        <v>0.56185567010309279</v>
      </c>
      <c r="P2781" s="160">
        <f t="shared" si="1375"/>
        <v>0.31324004305705061</v>
      </c>
      <c r="Q2781" s="160">
        <f t="shared" si="1375"/>
        <v>0.30178759200841221</v>
      </c>
      <c r="R2781" s="160">
        <f t="shared" si="1375"/>
        <v>0.24874118831822759</v>
      </c>
      <c r="S2781" s="160">
        <f t="shared" si="1375"/>
        <v>0.16973811833171679</v>
      </c>
      <c r="T2781" s="160">
        <f t="shared" si="1375"/>
        <v>0.16193181818181818</v>
      </c>
    </row>
    <row r="2782" spans="1:20" ht="35" thickBot="1" x14ac:dyDescent="0.25">
      <c r="A2782" s="60" t="s">
        <v>18</v>
      </c>
      <c r="B2782" s="161">
        <v>16032</v>
      </c>
      <c r="C2782" s="161">
        <v>15823</v>
      </c>
      <c r="D2782" s="161">
        <v>15509</v>
      </c>
      <c r="E2782" s="161">
        <v>15069</v>
      </c>
      <c r="F2782" s="161">
        <v>15218</v>
      </c>
      <c r="G2782" s="92">
        <v>14956</v>
      </c>
      <c r="H2782" s="92">
        <v>15087</v>
      </c>
      <c r="I2782" s="92">
        <v>15121</v>
      </c>
      <c r="J2782" s="92">
        <v>15004</v>
      </c>
      <c r="K2782" s="92">
        <v>14792</v>
      </c>
      <c r="L2782" s="92">
        <v>14459</v>
      </c>
      <c r="M2782" s="92">
        <v>14504</v>
      </c>
      <c r="N2782" s="92">
        <v>14408</v>
      </c>
      <c r="O2782" s="92">
        <v>14410</v>
      </c>
      <c r="P2782" s="92">
        <v>14665</v>
      </c>
      <c r="Q2782" s="92">
        <v>15027</v>
      </c>
      <c r="R2782" s="92">
        <v>15338</v>
      </c>
      <c r="S2782" s="92">
        <v>15152</v>
      </c>
      <c r="T2782" s="92">
        <v>14871</v>
      </c>
    </row>
    <row r="2783" spans="1:20" ht="52" thickBot="1" x14ac:dyDescent="0.25">
      <c r="A2783" s="60" t="s">
        <v>19</v>
      </c>
      <c r="B2783" s="160"/>
      <c r="C2783" s="160">
        <f t="shared" ref="C2783:T2783" si="1376">(C2782-B2782)/B2782</f>
        <v>-1.3036427145708582E-2</v>
      </c>
      <c r="D2783" s="160">
        <f t="shared" si="1376"/>
        <v>-1.9844530114390444E-2</v>
      </c>
      <c r="E2783" s="160">
        <f t="shared" si="1376"/>
        <v>-2.8370623508930298E-2</v>
      </c>
      <c r="F2783" s="160">
        <f t="shared" si="1376"/>
        <v>9.8878492268896414E-3</v>
      </c>
      <c r="G2783" s="160">
        <f t="shared" si="1376"/>
        <v>-1.7216454198974898E-2</v>
      </c>
      <c r="H2783" s="160">
        <f t="shared" si="1376"/>
        <v>8.7590264776678251E-3</v>
      </c>
      <c r="I2783" s="160">
        <f t="shared" si="1376"/>
        <v>2.2535958109630807E-3</v>
      </c>
      <c r="J2783" s="160">
        <f t="shared" si="1376"/>
        <v>-7.7375834931552147E-3</v>
      </c>
      <c r="K2783" s="160">
        <f t="shared" si="1376"/>
        <v>-1.4129565449213543E-2</v>
      </c>
      <c r="L2783" s="160">
        <f t="shared" si="1376"/>
        <v>-2.2512168739859385E-2</v>
      </c>
      <c r="M2783" s="160">
        <f t="shared" si="1376"/>
        <v>3.1122484265855175E-3</v>
      </c>
      <c r="N2783" s="160">
        <f t="shared" si="1376"/>
        <v>-6.6188637617209042E-3</v>
      </c>
      <c r="O2783" s="160">
        <f t="shared" si="1376"/>
        <v>1.3881177123820101E-4</v>
      </c>
      <c r="P2783" s="160">
        <f t="shared" si="1376"/>
        <v>1.7696044413601664E-2</v>
      </c>
      <c r="Q2783" s="160">
        <f t="shared" si="1376"/>
        <v>2.4684623252642347E-2</v>
      </c>
      <c r="R2783" s="160">
        <f t="shared" si="1376"/>
        <v>2.0696080388633794E-2</v>
      </c>
      <c r="S2783" s="160">
        <f t="shared" si="1376"/>
        <v>-1.2126744034424305E-2</v>
      </c>
      <c r="T2783" s="160">
        <f t="shared" si="1376"/>
        <v>-1.8545406546990495E-2</v>
      </c>
    </row>
    <row r="2784" spans="1:20" ht="52" thickBot="1" x14ac:dyDescent="0.25">
      <c r="A2784" s="60" t="s">
        <v>20</v>
      </c>
      <c r="B2784" s="160"/>
      <c r="C2784" s="160"/>
      <c r="D2784" s="160"/>
      <c r="E2784" s="160"/>
      <c r="F2784" s="160"/>
      <c r="G2784" s="160">
        <f t="shared" ref="G2784:T2784" si="1377">(G2782-B2782)/B2782</f>
        <v>-6.7115768463073849E-2</v>
      </c>
      <c r="H2784" s="160">
        <f t="shared" si="1377"/>
        <v>-4.6514567401883332E-2</v>
      </c>
      <c r="I2784" s="160">
        <f t="shared" si="1377"/>
        <v>-2.5017731639693081E-2</v>
      </c>
      <c r="J2784" s="160">
        <f t="shared" si="1377"/>
        <v>-4.3134912734753466E-3</v>
      </c>
      <c r="K2784" s="160">
        <f t="shared" si="1377"/>
        <v>-2.7993165987646208E-2</v>
      </c>
      <c r="L2784" s="160">
        <f t="shared" si="1377"/>
        <v>-3.3230810377106179E-2</v>
      </c>
      <c r="M2784" s="160">
        <f t="shared" si="1377"/>
        <v>-3.8642539935043414E-2</v>
      </c>
      <c r="N2784" s="160">
        <f t="shared" si="1377"/>
        <v>-4.7152966073672378E-2</v>
      </c>
      <c r="O2784" s="160">
        <f t="shared" si="1377"/>
        <v>-3.9589442815249266E-2</v>
      </c>
      <c r="P2784" s="160">
        <f t="shared" si="1377"/>
        <v>-8.5857220118983231E-3</v>
      </c>
      <c r="Q2784" s="160">
        <f t="shared" si="1377"/>
        <v>3.9283491251123868E-2</v>
      </c>
      <c r="R2784" s="160">
        <f t="shared" si="1377"/>
        <v>5.7501378929950359E-2</v>
      </c>
      <c r="S2784" s="160">
        <f t="shared" si="1377"/>
        <v>5.1637978900610775E-2</v>
      </c>
      <c r="T2784" s="160">
        <f t="shared" si="1377"/>
        <v>3.1991672449687716E-2</v>
      </c>
    </row>
    <row r="2785" spans="1:21" ht="52" thickBot="1" x14ac:dyDescent="0.25">
      <c r="A2785" s="60" t="s">
        <v>21</v>
      </c>
      <c r="B2785" s="160"/>
      <c r="C2785" s="160"/>
      <c r="D2785" s="160"/>
      <c r="E2785" s="160"/>
      <c r="F2785" s="160"/>
      <c r="G2785" s="160"/>
      <c r="H2785" s="160"/>
      <c r="I2785" s="160"/>
      <c r="J2785" s="160"/>
      <c r="K2785" s="160"/>
      <c r="L2785" s="160">
        <f t="shared" ref="L2785:T2785" si="1378">(L2782-B2782)/B2782</f>
        <v>-9.8116267465069865E-2</v>
      </c>
      <c r="M2785" s="160">
        <f t="shared" si="1378"/>
        <v>-8.3359666308538208E-2</v>
      </c>
      <c r="N2785" s="160">
        <f t="shared" si="1378"/>
        <v>-7.0991037462118767E-2</v>
      </c>
      <c r="O2785" s="160">
        <f t="shared" si="1378"/>
        <v>-4.3732165372619286E-2</v>
      </c>
      <c r="P2785" s="160">
        <f t="shared" si="1378"/>
        <v>-3.6338546458141677E-2</v>
      </c>
      <c r="Q2785" s="160">
        <f t="shared" si="1378"/>
        <v>4.747258625300883E-3</v>
      </c>
      <c r="R2785" s="160">
        <f t="shared" si="1378"/>
        <v>1.6636839663286274E-2</v>
      </c>
      <c r="S2785" s="160">
        <f t="shared" si="1378"/>
        <v>2.050128959724886E-3</v>
      </c>
      <c r="T2785" s="160">
        <f t="shared" si="1378"/>
        <v>-8.8643028525726471E-3</v>
      </c>
    </row>
    <row r="2786" spans="1:21" ht="18" thickBot="1" x14ac:dyDescent="0.25">
      <c r="A2786" s="60" t="s">
        <v>22</v>
      </c>
      <c r="B2786" s="160">
        <f>B2778/B2782</f>
        <v>4.9837824351297404E-2</v>
      </c>
      <c r="C2786" s="160">
        <f>C2778/C2782</f>
        <v>5.0685710674334826E-2</v>
      </c>
      <c r="D2786" s="160">
        <f>D2778/D2782</f>
        <v>5.4548971564897804E-2</v>
      </c>
      <c r="E2786" s="160">
        <f>E2778/E2782</f>
        <v>5.1496449664874912E-2</v>
      </c>
      <c r="F2786" s="160">
        <f>F2778/F2782</f>
        <v>6.1046129583388092E-2</v>
      </c>
      <c r="G2786" s="160">
        <f t="shared" ref="G2786:L2786" si="1379">G2778/G2782</f>
        <v>6.3586520460016047E-2</v>
      </c>
      <c r="H2786" s="160">
        <f t="shared" si="1379"/>
        <v>6.5818254126068801E-2</v>
      </c>
      <c r="I2786" s="160">
        <f t="shared" si="1379"/>
        <v>6.8183321208914752E-2</v>
      </c>
      <c r="J2786" s="160">
        <f t="shared" si="1379"/>
        <v>7.0381231671554259E-2</v>
      </c>
      <c r="K2786" s="160">
        <f t="shared" si="1379"/>
        <v>7.3891292590589505E-2</v>
      </c>
      <c r="L2786" s="160">
        <f t="shared" si="1379"/>
        <v>7.829033819766236E-2</v>
      </c>
      <c r="M2786" s="160">
        <f t="shared" ref="M2786:N2786" si="1380">M2778/M2782</f>
        <v>8.080529509100938E-2</v>
      </c>
      <c r="N2786" s="160">
        <f t="shared" si="1380"/>
        <v>8.3772903942254298E-2</v>
      </c>
      <c r="O2786" s="160">
        <f t="shared" ref="O2786:P2786" si="1381">O2778/O2782</f>
        <v>8.4108258154059687E-2</v>
      </c>
      <c r="P2786" s="160">
        <f t="shared" si="1381"/>
        <v>8.3191271735424482E-2</v>
      </c>
      <c r="Q2786" s="160">
        <f t="shared" ref="Q2786:R2786" si="1382">Q2778/Q2782</f>
        <v>8.2385040260863782E-2</v>
      </c>
      <c r="R2786" s="160">
        <f t="shared" si="1382"/>
        <v>8.0844960229495375E-2</v>
      </c>
      <c r="S2786" s="160">
        <f t="shared" ref="S2786:T2786" si="1383">S2778/S2782</f>
        <v>7.9593453009503698E-2</v>
      </c>
      <c r="T2786" s="160">
        <f t="shared" si="1383"/>
        <v>8.2509582408714949E-2</v>
      </c>
    </row>
    <row r="2787" spans="1:21" ht="52" thickBot="1" x14ac:dyDescent="0.25">
      <c r="A2787" s="60" t="s">
        <v>23</v>
      </c>
      <c r="B2787" s="160"/>
      <c r="C2787" s="160">
        <f t="shared" ref="C2787:K2787" si="1384">(C2786-B2786)</f>
        <v>8.4788632303742228E-4</v>
      </c>
      <c r="D2787" s="160">
        <f t="shared" si="1384"/>
        <v>3.8632608905629778E-3</v>
      </c>
      <c r="E2787" s="160">
        <f t="shared" si="1384"/>
        <v>-3.052521900022892E-3</v>
      </c>
      <c r="F2787" s="160">
        <f t="shared" si="1384"/>
        <v>9.5496799185131806E-3</v>
      </c>
      <c r="G2787" s="160">
        <f t="shared" si="1384"/>
        <v>2.5403908766279543E-3</v>
      </c>
      <c r="H2787" s="160">
        <f t="shared" si="1384"/>
        <v>2.2317336660527543E-3</v>
      </c>
      <c r="I2787" s="160">
        <f t="shared" si="1384"/>
        <v>2.3650670828459508E-3</v>
      </c>
      <c r="J2787" s="160">
        <f t="shared" si="1384"/>
        <v>2.1979104626395074E-3</v>
      </c>
      <c r="K2787" s="160">
        <f t="shared" si="1384"/>
        <v>3.5100609190352461E-3</v>
      </c>
      <c r="L2787" s="160">
        <f t="shared" ref="L2787:T2787" si="1385">(L2786-K2786)</f>
        <v>4.3990456070728545E-3</v>
      </c>
      <c r="M2787" s="160">
        <f t="shared" si="1385"/>
        <v>2.5149568933470201E-3</v>
      </c>
      <c r="N2787" s="160">
        <f t="shared" si="1385"/>
        <v>2.9676088512449184E-3</v>
      </c>
      <c r="O2787" s="160">
        <f t="shared" si="1385"/>
        <v>3.3535421180538871E-4</v>
      </c>
      <c r="P2787" s="160">
        <f t="shared" si="1385"/>
        <v>-9.1698641863520447E-4</v>
      </c>
      <c r="Q2787" s="160">
        <f t="shared" si="1385"/>
        <v>-8.0623147456070077E-4</v>
      </c>
      <c r="R2787" s="160">
        <f t="shared" si="1385"/>
        <v>-1.5400800313684071E-3</v>
      </c>
      <c r="S2787" s="160">
        <f t="shared" si="1385"/>
        <v>-1.2515072199916766E-3</v>
      </c>
      <c r="T2787" s="160">
        <f t="shared" si="1385"/>
        <v>2.9161293992112508E-3</v>
      </c>
    </row>
    <row r="2788" spans="1:21" ht="52" thickBot="1" x14ac:dyDescent="0.25">
      <c r="A2788" s="60" t="s">
        <v>24</v>
      </c>
      <c r="B2788" s="160"/>
      <c r="C2788" s="160"/>
      <c r="D2788" s="160"/>
      <c r="E2788" s="160"/>
      <c r="F2788" s="160"/>
      <c r="G2788" s="160">
        <f>G2786-B2786</f>
        <v>1.3748696108718643E-2</v>
      </c>
      <c r="H2788" s="160">
        <f t="shared" ref="H2788:K2788" si="1386">H2786-C2786</f>
        <v>1.5132543451733975E-2</v>
      </c>
      <c r="I2788" s="160">
        <f t="shared" si="1386"/>
        <v>1.3634349644016948E-2</v>
      </c>
      <c r="J2788" s="160">
        <f t="shared" si="1386"/>
        <v>1.8884782006679347E-2</v>
      </c>
      <c r="K2788" s="160">
        <f t="shared" si="1386"/>
        <v>1.2845163007201413E-2</v>
      </c>
      <c r="L2788" s="160">
        <f t="shared" ref="L2788:T2788" si="1387">L2786-G2786</f>
        <v>1.4703817737646313E-2</v>
      </c>
      <c r="M2788" s="160">
        <f t="shared" si="1387"/>
        <v>1.4987040964940579E-2</v>
      </c>
      <c r="N2788" s="160">
        <f t="shared" si="1387"/>
        <v>1.5589582733339546E-2</v>
      </c>
      <c r="O2788" s="160">
        <f t="shared" si="1387"/>
        <v>1.3727026482505428E-2</v>
      </c>
      <c r="P2788" s="160">
        <f t="shared" si="1387"/>
        <v>9.2999791448349772E-3</v>
      </c>
      <c r="Q2788" s="160">
        <f t="shared" si="1387"/>
        <v>4.0947020632014219E-3</v>
      </c>
      <c r="R2788" s="160">
        <f t="shared" si="1387"/>
        <v>3.9665138485994733E-5</v>
      </c>
      <c r="S2788" s="160">
        <f t="shared" si="1387"/>
        <v>-4.1794509327506002E-3</v>
      </c>
      <c r="T2788" s="160">
        <f t="shared" si="1387"/>
        <v>-1.5986757453447381E-3</v>
      </c>
    </row>
    <row r="2789" spans="1:21" ht="52" thickBot="1" x14ac:dyDescent="0.25">
      <c r="A2789" s="60" t="s">
        <v>25</v>
      </c>
      <c r="B2789" s="160"/>
      <c r="C2789" s="160"/>
      <c r="D2789" s="160"/>
      <c r="E2789" s="160"/>
      <c r="F2789" s="160"/>
      <c r="G2789" s="160"/>
      <c r="H2789" s="160"/>
      <c r="I2789" s="160"/>
      <c r="J2789" s="160"/>
      <c r="K2789" s="160"/>
      <c r="L2789" s="160">
        <f t="shared" ref="L2789:T2789" si="1388">L2786-B2786</f>
        <v>2.8452513846364956E-2</v>
      </c>
      <c r="M2789" s="160">
        <f t="shared" si="1388"/>
        <v>3.0119584416674554E-2</v>
      </c>
      <c r="N2789" s="160">
        <f t="shared" si="1388"/>
        <v>2.9223932377356494E-2</v>
      </c>
      <c r="O2789" s="160">
        <f t="shared" si="1388"/>
        <v>3.2611808489184775E-2</v>
      </c>
      <c r="P2789" s="160">
        <f t="shared" si="1388"/>
        <v>2.214514215203639E-2</v>
      </c>
      <c r="Q2789" s="160">
        <f t="shared" si="1388"/>
        <v>1.8798519800847735E-2</v>
      </c>
      <c r="R2789" s="160">
        <f t="shared" si="1388"/>
        <v>1.5026706103426574E-2</v>
      </c>
      <c r="S2789" s="160">
        <f t="shared" si="1388"/>
        <v>1.1410131800588946E-2</v>
      </c>
      <c r="T2789" s="160">
        <f t="shared" si="1388"/>
        <v>1.212835073716069E-2</v>
      </c>
    </row>
    <row r="2790" spans="1:21" ht="16" x14ac:dyDescent="0.2">
      <c r="A2790" s="4"/>
      <c r="B2790" s="6"/>
      <c r="C2790" s="6"/>
      <c r="D2790" s="6"/>
      <c r="E2790" s="6"/>
      <c r="F2790" s="6"/>
      <c r="G2790" s="5"/>
      <c r="H2790" s="5"/>
      <c r="I2790" s="5"/>
      <c r="J2790" s="5"/>
      <c r="K2790" s="5"/>
      <c r="L2790" s="5"/>
    </row>
    <row r="2791" spans="1:21" ht="16" x14ac:dyDescent="0.2">
      <c r="A2791" s="7" t="s">
        <v>206</v>
      </c>
      <c r="B2791" s="7"/>
      <c r="C2791" s="7"/>
      <c r="D2791" s="7"/>
      <c r="E2791" s="7"/>
      <c r="F2791" s="7"/>
      <c r="G2791" s="8"/>
      <c r="H2791" s="8"/>
      <c r="I2791" s="8"/>
      <c r="J2791" s="8"/>
      <c r="K2791" s="8"/>
      <c r="L2791" s="8"/>
      <c r="M2791" s="9"/>
    </row>
    <row r="2792" spans="1:21" ht="17" thickBot="1" x14ac:dyDescent="0.25">
      <c r="A2792" s="10"/>
      <c r="B2792" s="8"/>
      <c r="C2792" s="8"/>
      <c r="D2792" s="8"/>
      <c r="E2792" s="8"/>
      <c r="F2792" s="8"/>
      <c r="G2792" s="8"/>
      <c r="H2792" s="8"/>
      <c r="I2792" s="8"/>
      <c r="J2792" s="8"/>
      <c r="K2792" s="8"/>
      <c r="L2792" s="8"/>
      <c r="M2792" s="9"/>
    </row>
    <row r="2793" spans="1:21" ht="35" thickBot="1" x14ac:dyDescent="0.25">
      <c r="A2793" s="80" t="s">
        <v>44</v>
      </c>
      <c r="B2793" s="80" t="s">
        <v>0</v>
      </c>
      <c r="C2793" s="80" t="s">
        <v>1</v>
      </c>
      <c r="D2793" s="80" t="s">
        <v>2</v>
      </c>
      <c r="E2793" s="80" t="s">
        <v>3</v>
      </c>
      <c r="F2793" s="80" t="s">
        <v>4</v>
      </c>
      <c r="G2793" s="80" t="s">
        <v>5</v>
      </c>
      <c r="H2793" s="80" t="s">
        <v>6</v>
      </c>
      <c r="I2793" s="80" t="s">
        <v>7</v>
      </c>
      <c r="J2793" s="80" t="s">
        <v>8</v>
      </c>
      <c r="K2793" s="80" t="s">
        <v>9</v>
      </c>
      <c r="L2793" s="80" t="s">
        <v>10</v>
      </c>
      <c r="M2793" s="80" t="s">
        <v>66</v>
      </c>
      <c r="N2793" s="80" t="s">
        <v>75</v>
      </c>
      <c r="O2793" s="80" t="s">
        <v>76</v>
      </c>
      <c r="P2793" s="80" t="s">
        <v>77</v>
      </c>
      <c r="Q2793" s="80" t="s">
        <v>78</v>
      </c>
      <c r="R2793" s="80" t="s">
        <v>79</v>
      </c>
      <c r="S2793" s="80" t="s">
        <v>81</v>
      </c>
      <c r="T2793" s="80" t="s">
        <v>87</v>
      </c>
      <c r="U2793" s="80" t="s">
        <v>52</v>
      </c>
    </row>
    <row r="2794" spans="1:21" ht="18" thickBot="1" x14ac:dyDescent="0.25">
      <c r="A2794" s="98" t="s">
        <v>28</v>
      </c>
      <c r="B2794" s="72"/>
      <c r="C2794" s="72">
        <f t="shared" ref="C2794:K2794" si="1389">-C2764</f>
        <v>-94</v>
      </c>
      <c r="D2794" s="72">
        <f t="shared" si="1389"/>
        <v>-101</v>
      </c>
      <c r="E2794" s="72">
        <f t="shared" si="1389"/>
        <v>-94</v>
      </c>
      <c r="F2794" s="72">
        <f t="shared" si="1389"/>
        <v>-101</v>
      </c>
      <c r="G2794" s="72">
        <f t="shared" si="1389"/>
        <v>-100</v>
      </c>
      <c r="H2794" s="72">
        <f t="shared" si="1389"/>
        <v>-109</v>
      </c>
      <c r="I2794" s="72">
        <f t="shared" si="1389"/>
        <v>-75</v>
      </c>
      <c r="J2794" s="72">
        <f t="shared" si="1389"/>
        <v>-113</v>
      </c>
      <c r="K2794" s="72">
        <f t="shared" si="1389"/>
        <v>-95</v>
      </c>
      <c r="L2794" s="72">
        <f t="shared" ref="L2794:Q2794" si="1390">-L2764</f>
        <v>-116</v>
      </c>
      <c r="M2794" s="72">
        <f t="shared" si="1390"/>
        <v>-128</v>
      </c>
      <c r="N2794" s="72">
        <f t="shared" si="1390"/>
        <v>-101</v>
      </c>
      <c r="O2794" s="72">
        <f t="shared" si="1390"/>
        <v>-113</v>
      </c>
      <c r="P2794" s="72">
        <f t="shared" si="1390"/>
        <v>-105</v>
      </c>
      <c r="Q2794" s="72">
        <f t="shared" si="1390"/>
        <v>-106</v>
      </c>
      <c r="R2794" s="72">
        <f t="shared" ref="R2794:S2794" si="1391">-R2764</f>
        <v>-112</v>
      </c>
      <c r="S2794" s="72">
        <f t="shared" si="1391"/>
        <v>-105</v>
      </c>
      <c r="T2794" s="76">
        <f t="shared" ref="T2794" si="1392">-T2764</f>
        <v>-101</v>
      </c>
      <c r="U2794" s="72">
        <f t="shared" ref="U2794:U2808" si="1393">_xlfn.AGGREGATE(1,6,C2794:S2794)</f>
        <v>-104</v>
      </c>
    </row>
    <row r="2795" spans="1:21" ht="18" thickBot="1" x14ac:dyDescent="0.25">
      <c r="A2795" s="81">
        <v>1</v>
      </c>
      <c r="B2795" s="85" t="s">
        <v>53</v>
      </c>
      <c r="C2795" s="99">
        <f t="shared" ref="C2795:T2806" si="1394">B2764-C2765</f>
        <v>1</v>
      </c>
      <c r="D2795" s="99">
        <f t="shared" si="1394"/>
        <v>-7</v>
      </c>
      <c r="E2795" s="99">
        <f t="shared" si="1394"/>
        <v>-1</v>
      </c>
      <c r="F2795" s="99">
        <f t="shared" si="1394"/>
        <v>-5</v>
      </c>
      <c r="G2795" s="99">
        <f t="shared" si="1394"/>
        <v>-10</v>
      </c>
      <c r="H2795" s="72">
        <f t="shared" si="1394"/>
        <v>4</v>
      </c>
      <c r="I2795" s="72">
        <f t="shared" si="1394"/>
        <v>-15</v>
      </c>
      <c r="J2795" s="72">
        <f t="shared" si="1394"/>
        <v>0</v>
      </c>
      <c r="K2795" s="72">
        <f t="shared" si="1394"/>
        <v>-2</v>
      </c>
      <c r="L2795" s="72">
        <f t="shared" si="1394"/>
        <v>-9</v>
      </c>
      <c r="M2795" s="72">
        <f t="shared" si="1394"/>
        <v>-4</v>
      </c>
      <c r="N2795" s="72">
        <f t="shared" si="1394"/>
        <v>2</v>
      </c>
      <c r="O2795" s="72">
        <f t="shared" si="1394"/>
        <v>2</v>
      </c>
      <c r="P2795" s="72">
        <f t="shared" si="1394"/>
        <v>-2</v>
      </c>
      <c r="Q2795" s="72">
        <f t="shared" si="1394"/>
        <v>-8</v>
      </c>
      <c r="R2795" s="72">
        <f t="shared" si="1394"/>
        <v>5</v>
      </c>
      <c r="S2795" s="72">
        <f t="shared" si="1394"/>
        <v>8</v>
      </c>
      <c r="T2795" s="76">
        <f t="shared" si="1394"/>
        <v>-4</v>
      </c>
      <c r="U2795" s="72">
        <f t="shared" si="1393"/>
        <v>-2.4117647058823528</v>
      </c>
    </row>
    <row r="2796" spans="1:21" ht="18" thickBot="1" x14ac:dyDescent="0.25">
      <c r="A2796" s="81">
        <v>2</v>
      </c>
      <c r="B2796" s="85" t="s">
        <v>53</v>
      </c>
      <c r="C2796" s="99">
        <f t="shared" si="1394"/>
        <v>10</v>
      </c>
      <c r="D2796" s="99">
        <f t="shared" si="1394"/>
        <v>1</v>
      </c>
      <c r="E2796" s="99">
        <f t="shared" si="1394"/>
        <v>8</v>
      </c>
      <c r="F2796" s="99">
        <f t="shared" si="1394"/>
        <v>2</v>
      </c>
      <c r="G2796" s="99">
        <f t="shared" si="1394"/>
        <v>7</v>
      </c>
      <c r="H2796" s="72">
        <f t="shared" si="1394"/>
        <v>3</v>
      </c>
      <c r="I2796" s="72">
        <f t="shared" si="1394"/>
        <v>4</v>
      </c>
      <c r="J2796" s="72">
        <f t="shared" si="1394"/>
        <v>13</v>
      </c>
      <c r="K2796" s="72">
        <f t="shared" si="1394"/>
        <v>1</v>
      </c>
      <c r="L2796" s="72">
        <f t="shared" si="1394"/>
        <v>7</v>
      </c>
      <c r="M2796" s="72">
        <f t="shared" si="1394"/>
        <v>9</v>
      </c>
      <c r="N2796" s="72">
        <f t="shared" si="1394"/>
        <v>2</v>
      </c>
      <c r="O2796" s="72">
        <f t="shared" si="1394"/>
        <v>5</v>
      </c>
      <c r="P2796" s="72">
        <f t="shared" si="1394"/>
        <v>-2</v>
      </c>
      <c r="Q2796" s="72">
        <f t="shared" si="1394"/>
        <v>0</v>
      </c>
      <c r="R2796" s="72">
        <f t="shared" si="1394"/>
        <v>1</v>
      </c>
      <c r="S2796" s="72">
        <f t="shared" si="1394"/>
        <v>11</v>
      </c>
      <c r="T2796" s="76">
        <f t="shared" si="1394"/>
        <v>-1</v>
      </c>
      <c r="U2796" s="72">
        <f t="shared" si="1393"/>
        <v>4.8235294117647056</v>
      </c>
    </row>
    <row r="2797" spans="1:21" ht="18" thickBot="1" x14ac:dyDescent="0.25">
      <c r="A2797" s="81">
        <v>3</v>
      </c>
      <c r="B2797" s="85" t="s">
        <v>53</v>
      </c>
      <c r="C2797" s="99">
        <f t="shared" si="1394"/>
        <v>6</v>
      </c>
      <c r="D2797" s="99">
        <f t="shared" si="1394"/>
        <v>6</v>
      </c>
      <c r="E2797" s="99">
        <f t="shared" si="1394"/>
        <v>6</v>
      </c>
      <c r="F2797" s="99">
        <f t="shared" si="1394"/>
        <v>-1</v>
      </c>
      <c r="G2797" s="99">
        <f t="shared" si="1394"/>
        <v>-2</v>
      </c>
      <c r="H2797" s="72">
        <f t="shared" si="1394"/>
        <v>2</v>
      </c>
      <c r="I2797" s="72">
        <f t="shared" si="1394"/>
        <v>2</v>
      </c>
      <c r="J2797" s="72">
        <f t="shared" si="1394"/>
        <v>0</v>
      </c>
      <c r="K2797" s="72">
        <f t="shared" si="1394"/>
        <v>-5</v>
      </c>
      <c r="L2797" s="72">
        <f t="shared" si="1394"/>
        <v>2</v>
      </c>
      <c r="M2797" s="72">
        <f t="shared" si="1394"/>
        <v>4</v>
      </c>
      <c r="N2797" s="72">
        <f t="shared" si="1394"/>
        <v>3</v>
      </c>
      <c r="O2797" s="72">
        <f t="shared" si="1394"/>
        <v>5</v>
      </c>
      <c r="P2797" s="72">
        <f t="shared" si="1394"/>
        <v>4</v>
      </c>
      <c r="Q2797" s="72">
        <f t="shared" si="1394"/>
        <v>0</v>
      </c>
      <c r="R2797" s="72">
        <f t="shared" si="1394"/>
        <v>0</v>
      </c>
      <c r="S2797" s="72">
        <f t="shared" si="1394"/>
        <v>10</v>
      </c>
      <c r="T2797" s="76">
        <f t="shared" si="1394"/>
        <v>-7</v>
      </c>
      <c r="U2797" s="72">
        <f t="shared" si="1393"/>
        <v>2.4705882352941178</v>
      </c>
    </row>
    <row r="2798" spans="1:21" ht="18" thickBot="1" x14ac:dyDescent="0.25">
      <c r="A2798" s="81">
        <v>4</v>
      </c>
      <c r="B2798" s="85" t="s">
        <v>53</v>
      </c>
      <c r="C2798" s="99">
        <f t="shared" si="1394"/>
        <v>3</v>
      </c>
      <c r="D2798" s="99">
        <f t="shared" si="1394"/>
        <v>8</v>
      </c>
      <c r="E2798" s="99">
        <f t="shared" si="1394"/>
        <v>43</v>
      </c>
      <c r="F2798" s="99">
        <f t="shared" si="1394"/>
        <v>-7</v>
      </c>
      <c r="G2798" s="99">
        <f t="shared" si="1394"/>
        <v>6</v>
      </c>
      <c r="H2798" s="72">
        <f t="shared" si="1394"/>
        <v>1</v>
      </c>
      <c r="I2798" s="72">
        <f t="shared" si="1394"/>
        <v>4</v>
      </c>
      <c r="J2798" s="72">
        <f t="shared" si="1394"/>
        <v>3</v>
      </c>
      <c r="K2798" s="72">
        <f t="shared" si="1394"/>
        <v>4</v>
      </c>
      <c r="L2798" s="72">
        <f t="shared" si="1394"/>
        <v>4</v>
      </c>
      <c r="M2798" s="72">
        <f t="shared" si="1394"/>
        <v>2</v>
      </c>
      <c r="N2798" s="72">
        <f t="shared" si="1394"/>
        <v>1</v>
      </c>
      <c r="O2798" s="72">
        <f t="shared" si="1394"/>
        <v>-1</v>
      </c>
      <c r="P2798" s="72">
        <f t="shared" si="1394"/>
        <v>1</v>
      </c>
      <c r="Q2798" s="72">
        <f t="shared" si="1394"/>
        <v>3</v>
      </c>
      <c r="R2798" s="72">
        <f t="shared" si="1394"/>
        <v>7</v>
      </c>
      <c r="S2798" s="72">
        <f t="shared" si="1394"/>
        <v>4</v>
      </c>
      <c r="T2798" s="76">
        <f t="shared" si="1394"/>
        <v>1</v>
      </c>
      <c r="U2798" s="72">
        <f t="shared" si="1393"/>
        <v>5.0588235294117645</v>
      </c>
    </row>
    <row r="2799" spans="1:21" ht="18" thickBot="1" x14ac:dyDescent="0.25">
      <c r="A2799" s="81">
        <v>5</v>
      </c>
      <c r="B2799" s="85" t="s">
        <v>53</v>
      </c>
      <c r="C2799" s="99">
        <f t="shared" si="1394"/>
        <v>2</v>
      </c>
      <c r="D2799" s="99">
        <f t="shared" si="1394"/>
        <v>2</v>
      </c>
      <c r="E2799" s="99">
        <f t="shared" si="1394"/>
        <v>12</v>
      </c>
      <c r="F2799" s="99">
        <f t="shared" si="1394"/>
        <v>-38</v>
      </c>
      <c r="G2799" s="99">
        <f t="shared" si="1394"/>
        <v>10</v>
      </c>
      <c r="H2799" s="72">
        <f t="shared" si="1394"/>
        <v>3</v>
      </c>
      <c r="I2799" s="72">
        <f t="shared" si="1394"/>
        <v>5</v>
      </c>
      <c r="J2799" s="72">
        <f t="shared" si="1394"/>
        <v>6</v>
      </c>
      <c r="K2799" s="72">
        <f t="shared" si="1394"/>
        <v>-2</v>
      </c>
      <c r="L2799" s="72">
        <f t="shared" si="1394"/>
        <v>2</v>
      </c>
      <c r="M2799" s="72">
        <f t="shared" si="1394"/>
        <v>5</v>
      </c>
      <c r="N2799" s="72">
        <f t="shared" si="1394"/>
        <v>-2</v>
      </c>
      <c r="O2799" s="72">
        <f t="shared" si="1394"/>
        <v>2</v>
      </c>
      <c r="P2799" s="72">
        <f t="shared" si="1394"/>
        <v>1</v>
      </c>
      <c r="Q2799" s="72">
        <f t="shared" si="1394"/>
        <v>3</v>
      </c>
      <c r="R2799" s="72">
        <f t="shared" si="1394"/>
        <v>2</v>
      </c>
      <c r="S2799" s="72">
        <f t="shared" si="1394"/>
        <v>8</v>
      </c>
      <c r="T2799" s="76">
        <f t="shared" si="1394"/>
        <v>1</v>
      </c>
      <c r="U2799" s="72">
        <f t="shared" si="1393"/>
        <v>1.2352941176470589</v>
      </c>
    </row>
    <row r="2800" spans="1:21" ht="18" thickBot="1" x14ac:dyDescent="0.25">
      <c r="A2800" s="81">
        <v>6</v>
      </c>
      <c r="B2800" s="85" t="s">
        <v>53</v>
      </c>
      <c r="C2800" s="99">
        <f t="shared" si="1394"/>
        <v>4</v>
      </c>
      <c r="D2800" s="99">
        <f t="shared" si="1394"/>
        <v>-2</v>
      </c>
      <c r="E2800" s="99">
        <f t="shared" si="1394"/>
        <v>25</v>
      </c>
      <c r="F2800" s="99">
        <f t="shared" si="1394"/>
        <v>-8</v>
      </c>
      <c r="G2800" s="99">
        <f t="shared" si="1394"/>
        <v>4</v>
      </c>
      <c r="H2800" s="72">
        <f t="shared" si="1394"/>
        <v>-2</v>
      </c>
      <c r="I2800" s="72">
        <f t="shared" si="1394"/>
        <v>0</v>
      </c>
      <c r="J2800" s="72">
        <f t="shared" si="1394"/>
        <v>1</v>
      </c>
      <c r="K2800" s="72">
        <f t="shared" si="1394"/>
        <v>4</v>
      </c>
      <c r="L2800" s="72">
        <f t="shared" si="1394"/>
        <v>3</v>
      </c>
      <c r="M2800" s="72">
        <f t="shared" si="1394"/>
        <v>2</v>
      </c>
      <c r="N2800" s="72">
        <f t="shared" si="1394"/>
        <v>2</v>
      </c>
      <c r="O2800" s="72">
        <f t="shared" si="1394"/>
        <v>0</v>
      </c>
      <c r="P2800" s="72">
        <f t="shared" si="1394"/>
        <v>0</v>
      </c>
      <c r="Q2800" s="72">
        <f t="shared" si="1394"/>
        <v>5</v>
      </c>
      <c r="R2800" s="72">
        <f t="shared" si="1394"/>
        <v>7</v>
      </c>
      <c r="S2800" s="72">
        <f t="shared" si="1394"/>
        <v>11</v>
      </c>
      <c r="T2800" s="76">
        <f t="shared" si="1394"/>
        <v>-2</v>
      </c>
      <c r="U2800" s="72">
        <f t="shared" si="1393"/>
        <v>3.2941176470588234</v>
      </c>
    </row>
    <row r="2801" spans="1:21" ht="18" thickBot="1" x14ac:dyDescent="0.25">
      <c r="A2801" s="81">
        <v>7</v>
      </c>
      <c r="B2801" s="85" t="s">
        <v>53</v>
      </c>
      <c r="C2801" s="99">
        <f t="shared" si="1394"/>
        <v>7</v>
      </c>
      <c r="D2801" s="99">
        <f t="shared" si="1394"/>
        <v>-1</v>
      </c>
      <c r="E2801" s="99">
        <f t="shared" si="1394"/>
        <v>22</v>
      </c>
      <c r="F2801" s="99">
        <f t="shared" si="1394"/>
        <v>-27</v>
      </c>
      <c r="G2801" s="99">
        <f t="shared" si="1394"/>
        <v>4</v>
      </c>
      <c r="H2801" s="72">
        <f t="shared" si="1394"/>
        <v>4</v>
      </c>
      <c r="I2801" s="72">
        <f t="shared" si="1394"/>
        <v>0</v>
      </c>
      <c r="J2801" s="72">
        <f t="shared" si="1394"/>
        <v>-1</v>
      </c>
      <c r="K2801" s="72">
        <f t="shared" si="1394"/>
        <v>-2</v>
      </c>
      <c r="L2801" s="72">
        <f t="shared" si="1394"/>
        <v>0</v>
      </c>
      <c r="M2801" s="72">
        <f t="shared" si="1394"/>
        <v>2</v>
      </c>
      <c r="N2801" s="72">
        <f t="shared" si="1394"/>
        <v>-1</v>
      </c>
      <c r="O2801" s="72">
        <f t="shared" si="1394"/>
        <v>3</v>
      </c>
      <c r="P2801" s="72">
        <f t="shared" si="1394"/>
        <v>4</v>
      </c>
      <c r="Q2801" s="72">
        <f t="shared" si="1394"/>
        <v>-1</v>
      </c>
      <c r="R2801" s="72">
        <f t="shared" si="1394"/>
        <v>3</v>
      </c>
      <c r="S2801" s="72">
        <f t="shared" si="1394"/>
        <v>2</v>
      </c>
      <c r="T2801" s="76">
        <f t="shared" si="1394"/>
        <v>4</v>
      </c>
      <c r="U2801" s="72">
        <f t="shared" si="1393"/>
        <v>1.0588235294117647</v>
      </c>
    </row>
    <row r="2802" spans="1:21" ht="18" thickBot="1" x14ac:dyDescent="0.25">
      <c r="A2802" s="81">
        <v>8</v>
      </c>
      <c r="B2802" s="85" t="s">
        <v>53</v>
      </c>
      <c r="C2802" s="99">
        <f t="shared" si="1394"/>
        <v>3</v>
      </c>
      <c r="D2802" s="99">
        <f t="shared" si="1394"/>
        <v>4</v>
      </c>
      <c r="E2802" s="99">
        <f t="shared" si="1394"/>
        <v>4</v>
      </c>
      <c r="F2802" s="99">
        <f t="shared" si="1394"/>
        <v>-19</v>
      </c>
      <c r="G2802" s="99">
        <f t="shared" si="1394"/>
        <v>1</v>
      </c>
      <c r="H2802" s="72">
        <f t="shared" si="1394"/>
        <v>-2</v>
      </c>
      <c r="I2802" s="72">
        <f t="shared" si="1394"/>
        <v>-3</v>
      </c>
      <c r="J2802" s="72">
        <f t="shared" si="1394"/>
        <v>0</v>
      </c>
      <c r="K2802" s="72">
        <f t="shared" si="1394"/>
        <v>9</v>
      </c>
      <c r="L2802" s="72">
        <f t="shared" si="1394"/>
        <v>5</v>
      </c>
      <c r="M2802" s="72">
        <f t="shared" si="1394"/>
        <v>2</v>
      </c>
      <c r="N2802" s="72">
        <f t="shared" si="1394"/>
        <v>5</v>
      </c>
      <c r="O2802" s="72">
        <f t="shared" si="1394"/>
        <v>-5</v>
      </c>
      <c r="P2802" s="72">
        <f t="shared" si="1394"/>
        <v>1</v>
      </c>
      <c r="Q2802" s="72">
        <f t="shared" si="1394"/>
        <v>5</v>
      </c>
      <c r="R2802" s="72">
        <f t="shared" si="1394"/>
        <v>-6</v>
      </c>
      <c r="S2802" s="72">
        <f t="shared" si="1394"/>
        <v>-3</v>
      </c>
      <c r="T2802" s="76">
        <f t="shared" si="1394"/>
        <v>1</v>
      </c>
      <c r="U2802" s="72">
        <f t="shared" si="1393"/>
        <v>5.8823529411764705E-2</v>
      </c>
    </row>
    <row r="2803" spans="1:21" ht="18" thickBot="1" x14ac:dyDescent="0.25">
      <c r="A2803" s="81">
        <v>9</v>
      </c>
      <c r="B2803" s="85" t="s">
        <v>53</v>
      </c>
      <c r="C2803" s="99">
        <f t="shared" si="1394"/>
        <v>4</v>
      </c>
      <c r="D2803" s="99">
        <f t="shared" si="1394"/>
        <v>-1</v>
      </c>
      <c r="E2803" s="99">
        <f t="shared" si="1394"/>
        <v>4</v>
      </c>
      <c r="F2803" s="99">
        <f t="shared" si="1394"/>
        <v>2</v>
      </c>
      <c r="G2803" s="99">
        <f t="shared" si="1394"/>
        <v>1</v>
      </c>
      <c r="H2803" s="72">
        <f t="shared" si="1394"/>
        <v>1</v>
      </c>
      <c r="I2803" s="72">
        <f t="shared" si="1394"/>
        <v>7</v>
      </c>
      <c r="J2803" s="72">
        <f t="shared" si="1394"/>
        <v>3</v>
      </c>
      <c r="K2803" s="72">
        <f t="shared" si="1394"/>
        <v>2</v>
      </c>
      <c r="L2803" s="72">
        <f t="shared" si="1394"/>
        <v>2</v>
      </c>
      <c r="M2803" s="72">
        <f t="shared" si="1394"/>
        <v>8</v>
      </c>
      <c r="N2803" s="72">
        <f t="shared" si="1394"/>
        <v>-2</v>
      </c>
      <c r="O2803" s="72">
        <f t="shared" si="1394"/>
        <v>-2</v>
      </c>
      <c r="P2803" s="72">
        <f t="shared" si="1394"/>
        <v>7</v>
      </c>
      <c r="Q2803" s="72">
        <f t="shared" si="1394"/>
        <v>8</v>
      </c>
      <c r="R2803" s="72">
        <f t="shared" si="1394"/>
        <v>0</v>
      </c>
      <c r="S2803" s="72">
        <f t="shared" si="1394"/>
        <v>3</v>
      </c>
      <c r="T2803" s="76">
        <f t="shared" si="1394"/>
        <v>7</v>
      </c>
      <c r="U2803" s="72">
        <f t="shared" si="1393"/>
        <v>2.7647058823529411</v>
      </c>
    </row>
    <row r="2804" spans="1:21" ht="18" thickBot="1" x14ac:dyDescent="0.25">
      <c r="A2804" s="81">
        <v>10</v>
      </c>
      <c r="B2804" s="85" t="s">
        <v>53</v>
      </c>
      <c r="C2804" s="99">
        <f t="shared" si="1394"/>
        <v>5</v>
      </c>
      <c r="D2804" s="99">
        <f t="shared" si="1394"/>
        <v>2</v>
      </c>
      <c r="E2804" s="99">
        <f t="shared" si="1394"/>
        <v>-1</v>
      </c>
      <c r="F2804" s="99">
        <f t="shared" si="1394"/>
        <v>3</v>
      </c>
      <c r="G2804" s="99">
        <f t="shared" si="1394"/>
        <v>0</v>
      </c>
      <c r="H2804" s="72">
        <f t="shared" si="1394"/>
        <v>5</v>
      </c>
      <c r="I2804" s="72">
        <f t="shared" si="1394"/>
        <v>0</v>
      </c>
      <c r="J2804" s="72">
        <f t="shared" si="1394"/>
        <v>6</v>
      </c>
      <c r="K2804" s="72">
        <f t="shared" si="1394"/>
        <v>0</v>
      </c>
      <c r="L2804" s="72">
        <f t="shared" si="1394"/>
        <v>-1</v>
      </c>
      <c r="M2804" s="72">
        <f t="shared" si="1394"/>
        <v>3</v>
      </c>
      <c r="N2804" s="72">
        <f t="shared" si="1394"/>
        <v>-1</v>
      </c>
      <c r="O2804" s="72">
        <f t="shared" si="1394"/>
        <v>3</v>
      </c>
      <c r="P2804" s="72">
        <f t="shared" si="1394"/>
        <v>6</v>
      </c>
      <c r="Q2804" s="72">
        <f t="shared" si="1394"/>
        <v>2</v>
      </c>
      <c r="R2804" s="72">
        <f t="shared" si="1394"/>
        <v>4</v>
      </c>
      <c r="S2804" s="72">
        <f t="shared" si="1394"/>
        <v>2</v>
      </c>
      <c r="T2804" s="76">
        <f t="shared" si="1394"/>
        <v>3</v>
      </c>
      <c r="U2804" s="72">
        <f t="shared" si="1393"/>
        <v>2.2352941176470589</v>
      </c>
    </row>
    <row r="2805" spans="1:21" ht="18" thickBot="1" x14ac:dyDescent="0.25">
      <c r="A2805" s="81">
        <v>11</v>
      </c>
      <c r="B2805" s="85" t="s">
        <v>53</v>
      </c>
      <c r="C2805" s="99">
        <f t="shared" si="1394"/>
        <v>4</v>
      </c>
      <c r="D2805" s="99">
        <f t="shared" si="1394"/>
        <v>-1</v>
      </c>
      <c r="E2805" s="99">
        <f t="shared" si="1394"/>
        <v>0</v>
      </c>
      <c r="F2805" s="99">
        <f t="shared" si="1394"/>
        <v>1</v>
      </c>
      <c r="G2805" s="99">
        <f t="shared" si="1394"/>
        <v>5</v>
      </c>
      <c r="H2805" s="72">
        <f t="shared" si="1394"/>
        <v>3</v>
      </c>
      <c r="I2805" s="72">
        <f t="shared" si="1394"/>
        <v>1</v>
      </c>
      <c r="J2805" s="72">
        <f t="shared" si="1394"/>
        <v>7</v>
      </c>
      <c r="K2805" s="72">
        <f t="shared" si="1394"/>
        <v>-3</v>
      </c>
      <c r="L2805" s="72">
        <f t="shared" si="1394"/>
        <v>7</v>
      </c>
      <c r="M2805" s="72">
        <f t="shared" si="1394"/>
        <v>8</v>
      </c>
      <c r="N2805" s="72">
        <f t="shared" si="1394"/>
        <v>-2</v>
      </c>
      <c r="O2805" s="72">
        <f t="shared" si="1394"/>
        <v>12</v>
      </c>
      <c r="P2805" s="72">
        <f t="shared" si="1394"/>
        <v>5</v>
      </c>
      <c r="Q2805" s="72">
        <f t="shared" si="1394"/>
        <v>4</v>
      </c>
      <c r="R2805" s="72">
        <f t="shared" si="1394"/>
        <v>13</v>
      </c>
      <c r="S2805" s="72">
        <f t="shared" si="1394"/>
        <v>6</v>
      </c>
      <c r="T2805" s="76">
        <f t="shared" si="1394"/>
        <v>4</v>
      </c>
      <c r="U2805" s="72">
        <f t="shared" si="1393"/>
        <v>4.117647058823529</v>
      </c>
    </row>
    <row r="2806" spans="1:21" ht="18" thickBot="1" x14ac:dyDescent="0.25">
      <c r="A2806" s="81">
        <v>12</v>
      </c>
      <c r="B2806" s="85" t="s">
        <v>53</v>
      </c>
      <c r="C2806" s="99">
        <f t="shared" si="1394"/>
        <v>5</v>
      </c>
      <c r="D2806" s="99">
        <f t="shared" si="1394"/>
        <v>4</v>
      </c>
      <c r="E2806" s="99">
        <f t="shared" si="1394"/>
        <v>4</v>
      </c>
      <c r="F2806" s="99">
        <f t="shared" si="1394"/>
        <v>2</v>
      </c>
      <c r="G2806" s="99">
        <f t="shared" si="1394"/>
        <v>10</v>
      </c>
      <c r="H2806" s="72">
        <f t="shared" si="1394"/>
        <v>5</v>
      </c>
      <c r="I2806" s="72">
        <f t="shared" si="1394"/>
        <v>1</v>
      </c>
      <c r="J2806" s="72">
        <f t="shared" si="1394"/>
        <v>5</v>
      </c>
      <c r="K2806" s="72">
        <f t="shared" si="1394"/>
        <v>1</v>
      </c>
      <c r="L2806" s="72">
        <f t="shared" si="1394"/>
        <v>3</v>
      </c>
      <c r="M2806" s="72">
        <f t="shared" si="1394"/>
        <v>1</v>
      </c>
      <c r="N2806" s="72">
        <f t="shared" si="1394"/>
        <v>4</v>
      </c>
      <c r="O2806" s="72">
        <f t="shared" si="1394"/>
        <v>9</v>
      </c>
      <c r="P2806" s="72">
        <f t="shared" si="1394"/>
        <v>7</v>
      </c>
      <c r="Q2806" s="72">
        <f t="shared" si="1394"/>
        <v>1</v>
      </c>
      <c r="R2806" s="72">
        <f t="shared" si="1394"/>
        <v>7</v>
      </c>
      <c r="S2806" s="72">
        <f t="shared" si="1394"/>
        <v>-3</v>
      </c>
      <c r="T2806" s="76">
        <f t="shared" si="1394"/>
        <v>2</v>
      </c>
      <c r="U2806" s="72">
        <f t="shared" si="1393"/>
        <v>3.8823529411764706</v>
      </c>
    </row>
    <row r="2807" spans="1:21" ht="18" thickBot="1" x14ac:dyDescent="0.25">
      <c r="A2807" s="84" t="s">
        <v>47</v>
      </c>
      <c r="B2807" s="85" t="s">
        <v>59</v>
      </c>
      <c r="C2807" s="95" t="s">
        <v>46</v>
      </c>
      <c r="D2807" s="95" t="s">
        <v>46</v>
      </c>
      <c r="E2807" s="95" t="s">
        <v>46</v>
      </c>
      <c r="F2807" s="99">
        <f t="shared" ref="F2807:T2807" si="1395">B2765-F2769</f>
        <v>21</v>
      </c>
      <c r="G2807" s="99">
        <f t="shared" si="1395"/>
        <v>10</v>
      </c>
      <c r="H2807" s="99">
        <f t="shared" si="1395"/>
        <v>16</v>
      </c>
      <c r="I2807" s="99">
        <f t="shared" si="1395"/>
        <v>6</v>
      </c>
      <c r="J2807" s="99">
        <f t="shared" si="1395"/>
        <v>19</v>
      </c>
      <c r="K2807" s="99">
        <f t="shared" si="1395"/>
        <v>6</v>
      </c>
      <c r="L2807" s="99">
        <f t="shared" si="1395"/>
        <v>10</v>
      </c>
      <c r="M2807" s="99">
        <f t="shared" si="1395"/>
        <v>17</v>
      </c>
      <c r="N2807" s="99">
        <f t="shared" si="1395"/>
        <v>3</v>
      </c>
      <c r="O2807" s="99">
        <f t="shared" si="1395"/>
        <v>14</v>
      </c>
      <c r="P2807" s="99">
        <f t="shared" si="1395"/>
        <v>12</v>
      </c>
      <c r="Q2807" s="99">
        <f t="shared" si="1395"/>
        <v>11</v>
      </c>
      <c r="R2807" s="99">
        <f t="shared" si="1395"/>
        <v>14</v>
      </c>
      <c r="S2807" s="99">
        <f t="shared" si="1395"/>
        <v>13</v>
      </c>
      <c r="T2807" s="100">
        <f t="shared" si="1395"/>
        <v>5</v>
      </c>
      <c r="U2807" s="72">
        <f t="shared" si="1393"/>
        <v>12.285714285714286</v>
      </c>
    </row>
    <row r="2808" spans="1:21" ht="18" thickBot="1" x14ac:dyDescent="0.25">
      <c r="A2808" s="84" t="s">
        <v>54</v>
      </c>
      <c r="B2808" s="85" t="s">
        <v>59</v>
      </c>
      <c r="C2808" s="95" t="s">
        <v>46</v>
      </c>
      <c r="D2808" s="95" t="s">
        <v>46</v>
      </c>
      <c r="E2808" s="95" t="s">
        <v>46</v>
      </c>
      <c r="F2808" s="95" t="s">
        <v>46</v>
      </c>
      <c r="G2808" s="95">
        <f t="shared" ref="G2808:T2808" si="1396">B2771-G2776</f>
        <v>12</v>
      </c>
      <c r="H2808" s="95">
        <f t="shared" si="1396"/>
        <v>21</v>
      </c>
      <c r="I2808" s="95">
        <f t="shared" si="1396"/>
        <v>10</v>
      </c>
      <c r="J2808" s="95">
        <f t="shared" si="1396"/>
        <v>-7</v>
      </c>
      <c r="K2808" s="95">
        <f t="shared" si="1396"/>
        <v>10</v>
      </c>
      <c r="L2808" s="95">
        <f t="shared" si="1396"/>
        <v>11</v>
      </c>
      <c r="M2808" s="95">
        <f t="shared" si="1396"/>
        <v>8</v>
      </c>
      <c r="N2808" s="95">
        <f t="shared" si="1396"/>
        <v>13</v>
      </c>
      <c r="O2808" s="95">
        <f t="shared" si="1396"/>
        <v>21</v>
      </c>
      <c r="P2808" s="95">
        <f t="shared" si="1396"/>
        <v>31</v>
      </c>
      <c r="Q2808" s="95">
        <f t="shared" si="1396"/>
        <v>9</v>
      </c>
      <c r="R2808" s="95">
        <f t="shared" si="1396"/>
        <v>20</v>
      </c>
      <c r="S2808" s="95">
        <f t="shared" si="1396"/>
        <v>14</v>
      </c>
      <c r="T2808" s="100">
        <f t="shared" si="1396"/>
        <v>21</v>
      </c>
      <c r="U2808" s="72">
        <f t="shared" si="1393"/>
        <v>13.307692307692308</v>
      </c>
    </row>
    <row r="2809" spans="1:21" ht="16" x14ac:dyDescent="0.2">
      <c r="A2809" s="32"/>
      <c r="B2809" s="33"/>
      <c r="C2809" s="34"/>
      <c r="D2809" s="34"/>
      <c r="E2809" s="34"/>
      <c r="F2809" s="34"/>
      <c r="G2809" s="34"/>
      <c r="H2809" s="34"/>
      <c r="I2809" s="34"/>
      <c r="J2809" s="34"/>
      <c r="K2809" s="34"/>
      <c r="L2809" s="34"/>
      <c r="M2809" s="34"/>
    </row>
    <row r="2810" spans="1:21" ht="16" x14ac:dyDescent="0.2">
      <c r="A2810" s="7" t="s">
        <v>207</v>
      </c>
      <c r="B2810" s="7"/>
      <c r="C2810" s="7"/>
      <c r="D2810" s="7"/>
      <c r="E2810" s="7"/>
      <c r="F2810" s="7"/>
      <c r="G2810" s="7"/>
      <c r="H2810" s="8"/>
      <c r="I2810" s="8"/>
      <c r="J2810" s="8"/>
      <c r="K2810" s="8"/>
      <c r="L2810" s="8"/>
      <c r="M2810" s="9"/>
    </row>
    <row r="2811" spans="1:21" ht="17" thickBot="1" x14ac:dyDescent="0.25">
      <c r="A2811" s="10"/>
      <c r="B2811" s="8"/>
      <c r="C2811" s="8"/>
      <c r="D2811" s="8"/>
      <c r="E2811" s="8"/>
      <c r="F2811" s="8"/>
      <c r="G2811" s="8"/>
      <c r="H2811" s="8"/>
      <c r="I2811" s="8"/>
      <c r="J2811" s="8"/>
      <c r="K2811" s="8"/>
      <c r="L2811" s="8"/>
      <c r="M2811" s="9"/>
    </row>
    <row r="2812" spans="1:21" ht="35" thickBot="1" x14ac:dyDescent="0.25">
      <c r="A2812" s="70" t="s">
        <v>44</v>
      </c>
      <c r="B2812" s="70" t="s">
        <v>0</v>
      </c>
      <c r="C2812" s="70" t="s">
        <v>1</v>
      </c>
      <c r="D2812" s="70" t="s">
        <v>2</v>
      </c>
      <c r="E2812" s="70" t="s">
        <v>3</v>
      </c>
      <c r="F2812" s="70" t="s">
        <v>4</v>
      </c>
      <c r="G2812" s="70" t="s">
        <v>5</v>
      </c>
      <c r="H2812" s="70" t="s">
        <v>6</v>
      </c>
      <c r="I2812" s="70" t="s">
        <v>7</v>
      </c>
      <c r="J2812" s="70" t="s">
        <v>8</v>
      </c>
      <c r="K2812" s="70" t="s">
        <v>9</v>
      </c>
      <c r="L2812" s="70" t="s">
        <v>10</v>
      </c>
      <c r="M2812" s="70" t="s">
        <v>66</v>
      </c>
      <c r="N2812" s="70" t="s">
        <v>75</v>
      </c>
      <c r="O2812" s="70" t="s">
        <v>76</v>
      </c>
      <c r="P2812" s="70" t="s">
        <v>77</v>
      </c>
      <c r="Q2812" s="70" t="s">
        <v>78</v>
      </c>
      <c r="R2812" s="70" t="s">
        <v>79</v>
      </c>
      <c r="S2812" s="70" t="s">
        <v>81</v>
      </c>
      <c r="T2812" s="70" t="s">
        <v>87</v>
      </c>
      <c r="U2812" s="70" t="s">
        <v>52</v>
      </c>
    </row>
    <row r="2813" spans="1:21" ht="18" thickBot="1" x14ac:dyDescent="0.25">
      <c r="A2813" s="78">
        <v>1</v>
      </c>
      <c r="B2813" s="93" t="s">
        <v>42</v>
      </c>
      <c r="C2813" s="45">
        <f t="shared" ref="C2813:T2824" si="1397">(B2764-C2765)/B2764</f>
        <v>1.0309278350515464E-2</v>
      </c>
      <c r="D2813" s="45">
        <f t="shared" si="1397"/>
        <v>-7.4468085106382975E-2</v>
      </c>
      <c r="E2813" s="45">
        <f t="shared" si="1397"/>
        <v>-9.9009900990099011E-3</v>
      </c>
      <c r="F2813" s="45">
        <f t="shared" si="1397"/>
        <v>-5.3191489361702128E-2</v>
      </c>
      <c r="G2813" s="45">
        <f t="shared" si="1397"/>
        <v>-9.9009900990099015E-2</v>
      </c>
      <c r="H2813" s="45">
        <f t="shared" si="1397"/>
        <v>0.04</v>
      </c>
      <c r="I2813" s="45">
        <f t="shared" si="1397"/>
        <v>-0.13761467889908258</v>
      </c>
      <c r="J2813" s="45">
        <f t="shared" si="1397"/>
        <v>0</v>
      </c>
      <c r="K2813" s="45">
        <f t="shared" si="1397"/>
        <v>-1.7699115044247787E-2</v>
      </c>
      <c r="L2813" s="45">
        <f t="shared" si="1397"/>
        <v>-9.4736842105263161E-2</v>
      </c>
      <c r="M2813" s="45">
        <f t="shared" si="1397"/>
        <v>-3.4482758620689655E-2</v>
      </c>
      <c r="N2813" s="45">
        <f t="shared" si="1397"/>
        <v>1.5625E-2</v>
      </c>
      <c r="O2813" s="45">
        <f t="shared" si="1397"/>
        <v>1.9801980198019802E-2</v>
      </c>
      <c r="P2813" s="45">
        <f t="shared" si="1397"/>
        <v>-1.7699115044247787E-2</v>
      </c>
      <c r="Q2813" s="45">
        <f t="shared" si="1397"/>
        <v>-7.6190476190476197E-2</v>
      </c>
      <c r="R2813" s="45">
        <f t="shared" si="1397"/>
        <v>4.716981132075472E-2</v>
      </c>
      <c r="S2813" s="45">
        <f t="shared" si="1397"/>
        <v>7.1428571428571425E-2</v>
      </c>
      <c r="T2813" s="96">
        <f t="shared" si="1397"/>
        <v>-3.8095238095238099E-2</v>
      </c>
      <c r="U2813" s="44">
        <f t="shared" ref="U2813:U2828" si="1398">_xlfn.AGGREGATE(1,6,C2813:S2813)</f>
        <v>-2.4156400597843519E-2</v>
      </c>
    </row>
    <row r="2814" spans="1:21" ht="18" thickBot="1" x14ac:dyDescent="0.25">
      <c r="A2814" s="78">
        <v>2</v>
      </c>
      <c r="B2814" s="93" t="s">
        <v>42</v>
      </c>
      <c r="C2814" s="45">
        <f t="shared" si="1397"/>
        <v>0.10869565217391304</v>
      </c>
      <c r="D2814" s="45">
        <f t="shared" si="1397"/>
        <v>1.0416666666666666E-2</v>
      </c>
      <c r="E2814" s="45">
        <f t="shared" si="1397"/>
        <v>7.9207920792079209E-2</v>
      </c>
      <c r="F2814" s="45">
        <f t="shared" si="1397"/>
        <v>1.9607843137254902E-2</v>
      </c>
      <c r="G2814" s="45">
        <f t="shared" si="1397"/>
        <v>7.0707070707070704E-2</v>
      </c>
      <c r="H2814" s="45">
        <f t="shared" si="1397"/>
        <v>2.7027027027027029E-2</v>
      </c>
      <c r="I2814" s="45">
        <f t="shared" si="1397"/>
        <v>4.1666666666666664E-2</v>
      </c>
      <c r="J2814" s="45">
        <f t="shared" si="1397"/>
        <v>0.10483870967741936</v>
      </c>
      <c r="K2814" s="45">
        <f t="shared" si="1397"/>
        <v>1.3333333333333334E-2</v>
      </c>
      <c r="L2814" s="45">
        <f t="shared" si="1397"/>
        <v>6.0869565217391307E-2</v>
      </c>
      <c r="M2814" s="45">
        <f t="shared" si="1397"/>
        <v>8.6538461538461536E-2</v>
      </c>
      <c r="N2814" s="45">
        <f t="shared" si="1397"/>
        <v>1.6666666666666666E-2</v>
      </c>
      <c r="O2814" s="45">
        <f t="shared" si="1397"/>
        <v>3.968253968253968E-2</v>
      </c>
      <c r="P2814" s="45">
        <f t="shared" si="1397"/>
        <v>-2.0202020202020204E-2</v>
      </c>
      <c r="Q2814" s="45">
        <f t="shared" si="1397"/>
        <v>0</v>
      </c>
      <c r="R2814" s="45">
        <f t="shared" si="1397"/>
        <v>8.8495575221238937E-3</v>
      </c>
      <c r="S2814" s="45">
        <f t="shared" si="1397"/>
        <v>0.10891089108910891</v>
      </c>
      <c r="T2814" s="96">
        <f t="shared" si="1397"/>
        <v>-9.6153846153846159E-3</v>
      </c>
      <c r="U2814" s="44">
        <f t="shared" si="1398"/>
        <v>4.5695091276217806E-2</v>
      </c>
    </row>
    <row r="2815" spans="1:21" ht="18" thickBot="1" x14ac:dyDescent="0.25">
      <c r="A2815" s="78">
        <v>3</v>
      </c>
      <c r="B2815" s="93" t="s">
        <v>42</v>
      </c>
      <c r="C2815" s="45">
        <f t="shared" si="1397"/>
        <v>7.5949367088607597E-2</v>
      </c>
      <c r="D2815" s="45">
        <f t="shared" si="1397"/>
        <v>7.3170731707317069E-2</v>
      </c>
      <c r="E2815" s="45">
        <f t="shared" si="1397"/>
        <v>6.3157894736842107E-2</v>
      </c>
      <c r="F2815" s="45">
        <f t="shared" si="1397"/>
        <v>-1.0752688172043012E-2</v>
      </c>
      <c r="G2815" s="45">
        <f t="shared" si="1397"/>
        <v>-0.02</v>
      </c>
      <c r="H2815" s="45">
        <f t="shared" si="1397"/>
        <v>2.1739130434782608E-2</v>
      </c>
      <c r="I2815" s="45">
        <f t="shared" si="1397"/>
        <v>1.8518518518518517E-2</v>
      </c>
      <c r="J2815" s="45">
        <f t="shared" si="1397"/>
        <v>0</v>
      </c>
      <c r="K2815" s="45">
        <f t="shared" si="1397"/>
        <v>-4.5045045045045043E-2</v>
      </c>
      <c r="L2815" s="45">
        <f t="shared" si="1397"/>
        <v>2.7027027027027029E-2</v>
      </c>
      <c r="M2815" s="45">
        <f t="shared" si="1397"/>
        <v>3.7037037037037035E-2</v>
      </c>
      <c r="N2815" s="45">
        <f t="shared" si="1397"/>
        <v>3.1578947368421054E-2</v>
      </c>
      <c r="O2815" s="45">
        <f t="shared" si="1397"/>
        <v>4.2372881355932202E-2</v>
      </c>
      <c r="P2815" s="45">
        <f t="shared" si="1397"/>
        <v>3.3057851239669422E-2</v>
      </c>
      <c r="Q2815" s="45">
        <f t="shared" si="1397"/>
        <v>0</v>
      </c>
      <c r="R2815" s="45">
        <f t="shared" si="1397"/>
        <v>0</v>
      </c>
      <c r="S2815" s="45">
        <f t="shared" si="1397"/>
        <v>8.9285714285714288E-2</v>
      </c>
      <c r="T2815" s="96">
        <f t="shared" si="1397"/>
        <v>-7.7777777777777779E-2</v>
      </c>
      <c r="U2815" s="44">
        <f t="shared" si="1398"/>
        <v>2.5711609857810642E-2</v>
      </c>
    </row>
    <row r="2816" spans="1:21" ht="18" thickBot="1" x14ac:dyDescent="0.25">
      <c r="A2816" s="78">
        <v>4</v>
      </c>
      <c r="B2816" s="93" t="s">
        <v>42</v>
      </c>
      <c r="C2816" s="45">
        <f t="shared" si="1397"/>
        <v>4.6153846153846156E-2</v>
      </c>
      <c r="D2816" s="45">
        <f t="shared" si="1397"/>
        <v>0.1095890410958904</v>
      </c>
      <c r="E2816" s="45">
        <f t="shared" si="1397"/>
        <v>0.56578947368421051</v>
      </c>
      <c r="F2816" s="45">
        <f t="shared" si="1397"/>
        <v>-7.8651685393258425E-2</v>
      </c>
      <c r="G2816" s="45">
        <f t="shared" si="1397"/>
        <v>6.3829787234042548E-2</v>
      </c>
      <c r="H2816" s="45">
        <f t="shared" si="1397"/>
        <v>9.8039215686274508E-3</v>
      </c>
      <c r="I2816" s="45">
        <f t="shared" si="1397"/>
        <v>4.4444444444444446E-2</v>
      </c>
      <c r="J2816" s="45">
        <f t="shared" si="1397"/>
        <v>2.8301886792452831E-2</v>
      </c>
      <c r="K2816" s="45">
        <f t="shared" si="1397"/>
        <v>4.3478260869565216E-2</v>
      </c>
      <c r="L2816" s="45">
        <f t="shared" si="1397"/>
        <v>3.4482758620689655E-2</v>
      </c>
      <c r="M2816" s="45">
        <f t="shared" si="1397"/>
        <v>2.7777777777777776E-2</v>
      </c>
      <c r="N2816" s="45">
        <f t="shared" si="1397"/>
        <v>9.6153846153846159E-3</v>
      </c>
      <c r="O2816" s="45">
        <f t="shared" si="1397"/>
        <v>-1.0869565217391304E-2</v>
      </c>
      <c r="P2816" s="45">
        <f t="shared" si="1397"/>
        <v>8.8495575221238937E-3</v>
      </c>
      <c r="Q2816" s="45">
        <f t="shared" si="1397"/>
        <v>2.564102564102564E-2</v>
      </c>
      <c r="R2816" s="45">
        <f t="shared" si="1397"/>
        <v>6.9306930693069313E-2</v>
      </c>
      <c r="S2816" s="45">
        <f t="shared" si="1397"/>
        <v>3.4782608695652174E-2</v>
      </c>
      <c r="T2816" s="96">
        <f t="shared" si="1397"/>
        <v>9.8039215686274508E-3</v>
      </c>
      <c r="U2816" s="44">
        <f t="shared" si="1398"/>
        <v>6.0725026752832506E-2</v>
      </c>
    </row>
    <row r="2817" spans="1:21" ht="18" thickBot="1" x14ac:dyDescent="0.25">
      <c r="A2817" s="78">
        <v>5</v>
      </c>
      <c r="B2817" s="93" t="s">
        <v>42</v>
      </c>
      <c r="C2817" s="45">
        <f t="shared" si="1397"/>
        <v>3.0303030303030304E-2</v>
      </c>
      <c r="D2817" s="45">
        <f t="shared" si="1397"/>
        <v>3.2258064516129031E-2</v>
      </c>
      <c r="E2817" s="45">
        <f t="shared" si="1397"/>
        <v>0.18461538461538463</v>
      </c>
      <c r="F2817" s="45">
        <f t="shared" si="1397"/>
        <v>-1.1515151515151516</v>
      </c>
      <c r="G2817" s="45">
        <f t="shared" si="1397"/>
        <v>0.10416666666666667</v>
      </c>
      <c r="H2817" s="45">
        <f t="shared" si="1397"/>
        <v>3.4090909090909088E-2</v>
      </c>
      <c r="I2817" s="45">
        <f t="shared" si="1397"/>
        <v>4.9504950495049507E-2</v>
      </c>
      <c r="J2817" s="45">
        <f t="shared" si="1397"/>
        <v>6.9767441860465115E-2</v>
      </c>
      <c r="K2817" s="45">
        <f t="shared" si="1397"/>
        <v>-1.9417475728155338E-2</v>
      </c>
      <c r="L2817" s="45">
        <f t="shared" si="1397"/>
        <v>2.2727272727272728E-2</v>
      </c>
      <c r="M2817" s="45">
        <f t="shared" si="1397"/>
        <v>4.4642857142857144E-2</v>
      </c>
      <c r="N2817" s="45">
        <f t="shared" si="1397"/>
        <v>-2.8571428571428571E-2</v>
      </c>
      <c r="O2817" s="45">
        <f t="shared" si="1397"/>
        <v>1.9417475728155338E-2</v>
      </c>
      <c r="P2817" s="45">
        <f t="shared" si="1397"/>
        <v>1.0752688172043012E-2</v>
      </c>
      <c r="Q2817" s="45">
        <f t="shared" si="1397"/>
        <v>2.6785714285714284E-2</v>
      </c>
      <c r="R2817" s="45">
        <f t="shared" si="1397"/>
        <v>1.7543859649122806E-2</v>
      </c>
      <c r="S2817" s="45">
        <f t="shared" si="1397"/>
        <v>8.5106382978723402E-2</v>
      </c>
      <c r="T2817" s="96">
        <f t="shared" si="1397"/>
        <v>9.0090090090090089E-3</v>
      </c>
      <c r="U2817" s="44">
        <f t="shared" si="1398"/>
        <v>-2.7518903387247797E-2</v>
      </c>
    </row>
    <row r="2818" spans="1:21" ht="18" thickBot="1" x14ac:dyDescent="0.25">
      <c r="A2818" s="78">
        <v>6</v>
      </c>
      <c r="B2818" s="93" t="s">
        <v>42</v>
      </c>
      <c r="C2818" s="45">
        <f t="shared" si="1397"/>
        <v>6.8965517241379309E-2</v>
      </c>
      <c r="D2818" s="45">
        <f t="shared" si="1397"/>
        <v>-3.125E-2</v>
      </c>
      <c r="E2818" s="45">
        <f t="shared" si="1397"/>
        <v>0.41666666666666669</v>
      </c>
      <c r="F2818" s="45">
        <f t="shared" si="1397"/>
        <v>-0.15094339622641509</v>
      </c>
      <c r="G2818" s="45">
        <f t="shared" si="1397"/>
        <v>5.6338028169014086E-2</v>
      </c>
      <c r="H2818" s="45">
        <f t="shared" si="1397"/>
        <v>-2.3255813953488372E-2</v>
      </c>
      <c r="I2818" s="45">
        <f t="shared" si="1397"/>
        <v>0</v>
      </c>
      <c r="J2818" s="45">
        <f t="shared" si="1397"/>
        <v>1.0416666666666666E-2</v>
      </c>
      <c r="K2818" s="45">
        <f t="shared" si="1397"/>
        <v>0.05</v>
      </c>
      <c r="L2818" s="45">
        <f t="shared" si="1397"/>
        <v>2.8571428571428571E-2</v>
      </c>
      <c r="M2818" s="45">
        <f t="shared" si="1397"/>
        <v>2.3255813953488372E-2</v>
      </c>
      <c r="N2818" s="45">
        <f t="shared" si="1397"/>
        <v>1.8691588785046728E-2</v>
      </c>
      <c r="O2818" s="45">
        <f t="shared" si="1397"/>
        <v>0</v>
      </c>
      <c r="P2818" s="45">
        <f t="shared" si="1397"/>
        <v>0</v>
      </c>
      <c r="Q2818" s="45">
        <f t="shared" si="1397"/>
        <v>5.434782608695652E-2</v>
      </c>
      <c r="R2818" s="45">
        <f t="shared" si="1397"/>
        <v>6.4220183486238536E-2</v>
      </c>
      <c r="S2818" s="45">
        <f t="shared" si="1397"/>
        <v>9.8214285714285712E-2</v>
      </c>
      <c r="T2818" s="96">
        <f t="shared" si="1397"/>
        <v>-2.3255813953488372E-2</v>
      </c>
      <c r="U2818" s="44">
        <f t="shared" si="1398"/>
        <v>4.0249340891839278E-2</v>
      </c>
    </row>
    <row r="2819" spans="1:21" ht="18" thickBot="1" x14ac:dyDescent="0.25">
      <c r="A2819" s="78">
        <v>7</v>
      </c>
      <c r="B2819" s="93" t="s">
        <v>42</v>
      </c>
      <c r="C2819" s="45">
        <f t="shared" si="1397"/>
        <v>0.11864406779661017</v>
      </c>
      <c r="D2819" s="45">
        <f t="shared" si="1397"/>
        <v>-1.8518518518518517E-2</v>
      </c>
      <c r="E2819" s="45">
        <f t="shared" si="1397"/>
        <v>0.33333333333333331</v>
      </c>
      <c r="F2819" s="45">
        <f t="shared" si="1397"/>
        <v>-0.77142857142857146</v>
      </c>
      <c r="G2819" s="45">
        <f t="shared" si="1397"/>
        <v>6.5573770491803282E-2</v>
      </c>
      <c r="H2819" s="45">
        <f t="shared" si="1397"/>
        <v>5.9701492537313432E-2</v>
      </c>
      <c r="I2819" s="45">
        <f t="shared" si="1397"/>
        <v>0</v>
      </c>
      <c r="J2819" s="45">
        <f t="shared" si="1397"/>
        <v>-1.1764705882352941E-2</v>
      </c>
      <c r="K2819" s="45">
        <f t="shared" si="1397"/>
        <v>-2.1052631578947368E-2</v>
      </c>
      <c r="L2819" s="45">
        <f t="shared" si="1397"/>
        <v>0</v>
      </c>
      <c r="M2819" s="45">
        <f t="shared" si="1397"/>
        <v>1.9607843137254902E-2</v>
      </c>
      <c r="N2819" s="45">
        <f t="shared" si="1397"/>
        <v>-1.1904761904761904E-2</v>
      </c>
      <c r="O2819" s="45">
        <f t="shared" si="1397"/>
        <v>2.8571428571428571E-2</v>
      </c>
      <c r="P2819" s="45">
        <f t="shared" si="1397"/>
        <v>5.5555555555555552E-2</v>
      </c>
      <c r="Q2819" s="45">
        <f t="shared" si="1397"/>
        <v>-9.9009900990099011E-3</v>
      </c>
      <c r="R2819" s="45">
        <f t="shared" si="1397"/>
        <v>3.4482758620689655E-2</v>
      </c>
      <c r="S2819" s="45">
        <f t="shared" si="1397"/>
        <v>1.9607843137254902E-2</v>
      </c>
      <c r="T2819" s="96">
        <f t="shared" si="1397"/>
        <v>3.9603960396039604E-2</v>
      </c>
      <c r="U2819" s="44">
        <f t="shared" si="1398"/>
        <v>-6.4407109547599045E-3</v>
      </c>
    </row>
    <row r="2820" spans="1:21" ht="18" thickBot="1" x14ac:dyDescent="0.25">
      <c r="A2820" s="78">
        <v>8</v>
      </c>
      <c r="B2820" s="93" t="s">
        <v>42</v>
      </c>
      <c r="C2820" s="45">
        <f t="shared" si="1397"/>
        <v>5.7692307692307696E-2</v>
      </c>
      <c r="D2820" s="45">
        <f t="shared" si="1397"/>
        <v>7.6923076923076927E-2</v>
      </c>
      <c r="E2820" s="45">
        <f t="shared" si="1397"/>
        <v>7.2727272727272724E-2</v>
      </c>
      <c r="F2820" s="45">
        <f t="shared" si="1397"/>
        <v>-0.43181818181818182</v>
      </c>
      <c r="G2820" s="45">
        <f t="shared" si="1397"/>
        <v>1.6129032258064516E-2</v>
      </c>
      <c r="H2820" s="45">
        <f t="shared" si="1397"/>
        <v>-3.5087719298245612E-2</v>
      </c>
      <c r="I2820" s="45">
        <f t="shared" si="1397"/>
        <v>-4.7619047619047616E-2</v>
      </c>
      <c r="J2820" s="45">
        <f t="shared" si="1397"/>
        <v>0</v>
      </c>
      <c r="K2820" s="45">
        <f t="shared" si="1397"/>
        <v>0.10465116279069768</v>
      </c>
      <c r="L2820" s="45">
        <f t="shared" si="1397"/>
        <v>5.1546391752577317E-2</v>
      </c>
      <c r="M2820" s="45">
        <f t="shared" si="1397"/>
        <v>2.6315789473684209E-2</v>
      </c>
      <c r="N2820" s="45">
        <f t="shared" si="1397"/>
        <v>0.05</v>
      </c>
      <c r="O2820" s="45">
        <f t="shared" si="1397"/>
        <v>-5.8823529411764705E-2</v>
      </c>
      <c r="P2820" s="45">
        <f t="shared" si="1397"/>
        <v>9.8039215686274508E-3</v>
      </c>
      <c r="Q2820" s="45">
        <f t="shared" si="1397"/>
        <v>7.3529411764705885E-2</v>
      </c>
      <c r="R2820" s="45">
        <f t="shared" si="1397"/>
        <v>-5.8823529411764705E-2</v>
      </c>
      <c r="S2820" s="45">
        <f t="shared" si="1397"/>
        <v>-3.5714285714285712E-2</v>
      </c>
      <c r="T2820" s="96">
        <f t="shared" si="1397"/>
        <v>0.01</v>
      </c>
      <c r="U2820" s="44">
        <f t="shared" si="1398"/>
        <v>-7.5628191954279856E-3</v>
      </c>
    </row>
    <row r="2821" spans="1:21" ht="18" thickBot="1" x14ac:dyDescent="0.25">
      <c r="A2821" s="78">
        <v>9</v>
      </c>
      <c r="B2821" s="93" t="s">
        <v>42</v>
      </c>
      <c r="C2821" s="45">
        <f t="shared" si="1397"/>
        <v>0.08</v>
      </c>
      <c r="D2821" s="45">
        <f t="shared" si="1397"/>
        <v>-2.0408163265306121E-2</v>
      </c>
      <c r="E2821" s="45">
        <f t="shared" si="1397"/>
        <v>8.3333333333333329E-2</v>
      </c>
      <c r="F2821" s="45">
        <f t="shared" si="1397"/>
        <v>3.9215686274509803E-2</v>
      </c>
      <c r="G2821" s="45">
        <f t="shared" si="1397"/>
        <v>1.5873015873015872E-2</v>
      </c>
      <c r="H2821" s="45">
        <f t="shared" si="1397"/>
        <v>1.6393442622950821E-2</v>
      </c>
      <c r="I2821" s="45">
        <f t="shared" si="1397"/>
        <v>0.11864406779661017</v>
      </c>
      <c r="J2821" s="45">
        <f t="shared" si="1397"/>
        <v>4.5454545454545456E-2</v>
      </c>
      <c r="K2821" s="45">
        <f t="shared" si="1397"/>
        <v>2.2727272727272728E-2</v>
      </c>
      <c r="L2821" s="45">
        <f t="shared" si="1397"/>
        <v>2.5974025974025976E-2</v>
      </c>
      <c r="M2821" s="45">
        <f t="shared" si="1397"/>
        <v>8.6956521739130432E-2</v>
      </c>
      <c r="N2821" s="45">
        <f t="shared" si="1397"/>
        <v>-2.7027027027027029E-2</v>
      </c>
      <c r="O2821" s="45">
        <f t="shared" si="1397"/>
        <v>-2.1052631578947368E-2</v>
      </c>
      <c r="P2821" s="45">
        <f t="shared" si="1397"/>
        <v>7.7777777777777779E-2</v>
      </c>
      <c r="Q2821" s="45">
        <f t="shared" si="1397"/>
        <v>7.9207920792079209E-2</v>
      </c>
      <c r="R2821" s="45">
        <f t="shared" si="1397"/>
        <v>0</v>
      </c>
      <c r="S2821" s="45">
        <f t="shared" si="1397"/>
        <v>2.7777777777777776E-2</v>
      </c>
      <c r="T2821" s="96">
        <f t="shared" si="1397"/>
        <v>8.0459770114942528E-2</v>
      </c>
      <c r="U2821" s="44">
        <f t="shared" si="1398"/>
        <v>3.8285150957161694E-2</v>
      </c>
    </row>
    <row r="2822" spans="1:21" ht="18" thickBot="1" x14ac:dyDescent="0.25">
      <c r="A2822" s="78">
        <v>10</v>
      </c>
      <c r="B2822" s="93" t="s">
        <v>42</v>
      </c>
      <c r="C2822" s="45">
        <f t="shared" si="1397"/>
        <v>9.8039215686274508E-2</v>
      </c>
      <c r="D2822" s="45">
        <f t="shared" si="1397"/>
        <v>4.3478260869565216E-2</v>
      </c>
      <c r="E2822" s="45">
        <f t="shared" si="1397"/>
        <v>-0.02</v>
      </c>
      <c r="F2822" s="45">
        <f t="shared" si="1397"/>
        <v>6.8181818181818177E-2</v>
      </c>
      <c r="G2822" s="45">
        <f t="shared" si="1397"/>
        <v>0</v>
      </c>
      <c r="H2822" s="45">
        <f t="shared" si="1397"/>
        <v>8.0645161290322578E-2</v>
      </c>
      <c r="I2822" s="45">
        <f t="shared" si="1397"/>
        <v>0</v>
      </c>
      <c r="J2822" s="45">
        <f t="shared" si="1397"/>
        <v>0.11538461538461539</v>
      </c>
      <c r="K2822" s="45">
        <f t="shared" si="1397"/>
        <v>0</v>
      </c>
      <c r="L2822" s="45">
        <f t="shared" si="1397"/>
        <v>-1.1627906976744186E-2</v>
      </c>
      <c r="M2822" s="45">
        <f t="shared" si="1397"/>
        <v>0.04</v>
      </c>
      <c r="N2822" s="45">
        <f t="shared" si="1397"/>
        <v>-1.1904761904761904E-2</v>
      </c>
      <c r="O2822" s="45">
        <f t="shared" si="1397"/>
        <v>3.9473684210526314E-2</v>
      </c>
      <c r="P2822" s="45">
        <f t="shared" si="1397"/>
        <v>6.1855670103092786E-2</v>
      </c>
      <c r="Q2822" s="45">
        <f t="shared" si="1397"/>
        <v>2.4096385542168676E-2</v>
      </c>
      <c r="R2822" s="45">
        <f t="shared" si="1397"/>
        <v>4.3010752688172046E-2</v>
      </c>
      <c r="S2822" s="45">
        <f t="shared" si="1397"/>
        <v>3.1746031746031744E-2</v>
      </c>
      <c r="T2822" s="96">
        <f t="shared" si="1397"/>
        <v>2.8571428571428571E-2</v>
      </c>
      <c r="U2822" s="44">
        <f t="shared" si="1398"/>
        <v>3.5434054518887127E-2</v>
      </c>
    </row>
    <row r="2823" spans="1:21" ht="18" thickBot="1" x14ac:dyDescent="0.25">
      <c r="A2823" s="78">
        <v>11</v>
      </c>
      <c r="B2823" s="93" t="s">
        <v>42</v>
      </c>
      <c r="C2823" s="45">
        <f t="shared" si="1397"/>
        <v>8.6956521739130432E-2</v>
      </c>
      <c r="D2823" s="45">
        <f t="shared" si="1397"/>
        <v>-2.1739130434782608E-2</v>
      </c>
      <c r="E2823" s="45">
        <f t="shared" si="1397"/>
        <v>0</v>
      </c>
      <c r="F2823" s="45">
        <f t="shared" si="1397"/>
        <v>1.9607843137254902E-2</v>
      </c>
      <c r="G2823" s="45">
        <f t="shared" si="1397"/>
        <v>0.12195121951219512</v>
      </c>
      <c r="H2823" s="45">
        <f t="shared" si="1397"/>
        <v>6.1224489795918366E-2</v>
      </c>
      <c r="I2823" s="45">
        <f t="shared" si="1397"/>
        <v>1.7543859649122806E-2</v>
      </c>
      <c r="J2823" s="45">
        <f t="shared" si="1397"/>
        <v>0.11666666666666667</v>
      </c>
      <c r="K2823" s="45">
        <f t="shared" si="1397"/>
        <v>-6.5217391304347824E-2</v>
      </c>
      <c r="L2823" s="45">
        <f t="shared" si="1397"/>
        <v>0.1111111111111111</v>
      </c>
      <c r="M2823" s="45">
        <f t="shared" si="1397"/>
        <v>9.1954022988505746E-2</v>
      </c>
      <c r="N2823" s="45">
        <f t="shared" si="1397"/>
        <v>-2.7777777777777776E-2</v>
      </c>
      <c r="O2823" s="45">
        <f t="shared" si="1397"/>
        <v>0.14117647058823529</v>
      </c>
      <c r="P2823" s="45">
        <f t="shared" si="1397"/>
        <v>6.8493150684931503E-2</v>
      </c>
      <c r="Q2823" s="45">
        <f t="shared" si="1397"/>
        <v>4.3956043956043959E-2</v>
      </c>
      <c r="R2823" s="45">
        <f t="shared" si="1397"/>
        <v>0.16049382716049382</v>
      </c>
      <c r="S2823" s="45">
        <f t="shared" si="1397"/>
        <v>6.741573033707865E-2</v>
      </c>
      <c r="T2823" s="96">
        <f t="shared" si="1397"/>
        <v>6.5573770491803282E-2</v>
      </c>
      <c r="U2823" s="44">
        <f t="shared" si="1398"/>
        <v>5.8459803400575293E-2</v>
      </c>
    </row>
    <row r="2824" spans="1:21" ht="18" thickBot="1" x14ac:dyDescent="0.25">
      <c r="A2824" s="78">
        <v>12</v>
      </c>
      <c r="B2824" s="93" t="s">
        <v>42</v>
      </c>
      <c r="C2824" s="45">
        <f t="shared" si="1397"/>
        <v>0.10638297872340426</v>
      </c>
      <c r="D2824" s="45">
        <f t="shared" si="1397"/>
        <v>9.5238095238095233E-2</v>
      </c>
      <c r="E2824" s="45">
        <f t="shared" si="1397"/>
        <v>8.5106382978723402E-2</v>
      </c>
      <c r="F2824" s="45">
        <f t="shared" si="1397"/>
        <v>4.5454545454545456E-2</v>
      </c>
      <c r="G2824" s="45">
        <f t="shared" si="1397"/>
        <v>0.2</v>
      </c>
      <c r="H2824" s="45">
        <f t="shared" si="1397"/>
        <v>0.1388888888888889</v>
      </c>
      <c r="I2824" s="45">
        <f t="shared" si="1397"/>
        <v>2.1739130434782608E-2</v>
      </c>
      <c r="J2824" s="45">
        <f t="shared" si="1397"/>
        <v>8.9285714285714288E-2</v>
      </c>
      <c r="K2824" s="45">
        <f t="shared" si="1397"/>
        <v>1.8867924528301886E-2</v>
      </c>
      <c r="L2824" s="45">
        <f t="shared" si="1397"/>
        <v>6.1224489795918366E-2</v>
      </c>
      <c r="M2824" s="45">
        <f t="shared" si="1397"/>
        <v>1.7857142857142856E-2</v>
      </c>
      <c r="N2824" s="45">
        <f t="shared" si="1397"/>
        <v>5.0632911392405063E-2</v>
      </c>
      <c r="O2824" s="45">
        <f t="shared" si="1397"/>
        <v>0.12162162162162163</v>
      </c>
      <c r="P2824" s="45">
        <f t="shared" si="1397"/>
        <v>9.5890410958904104E-2</v>
      </c>
      <c r="Q2824" s="45">
        <f t="shared" si="1397"/>
        <v>1.4705882352941176E-2</v>
      </c>
      <c r="R2824" s="45">
        <f t="shared" si="1397"/>
        <v>8.0459770114942528E-2</v>
      </c>
      <c r="S2824" s="45">
        <f t="shared" si="1397"/>
        <v>-4.4117647058823532E-2</v>
      </c>
      <c r="T2824" s="96">
        <f t="shared" si="1397"/>
        <v>2.4096385542168676E-2</v>
      </c>
      <c r="U2824" s="44">
        <f t="shared" si="1398"/>
        <v>7.0543426033382831E-2</v>
      </c>
    </row>
    <row r="2825" spans="1:21" ht="18" thickBot="1" x14ac:dyDescent="0.25">
      <c r="A2825" s="47" t="s">
        <v>47</v>
      </c>
      <c r="B2825" s="48" t="s">
        <v>57</v>
      </c>
      <c r="C2825" s="75" t="s">
        <v>46</v>
      </c>
      <c r="D2825" s="75" t="s">
        <v>46</v>
      </c>
      <c r="E2825" s="75" t="s">
        <v>46</v>
      </c>
      <c r="F2825" s="96">
        <f t="shared" ref="F2825:T2825" si="1399">(B2765-F2769)/B2765</f>
        <v>0.22826086956521738</v>
      </c>
      <c r="G2825" s="96">
        <f t="shared" si="1399"/>
        <v>0.10416666666666667</v>
      </c>
      <c r="H2825" s="96">
        <f t="shared" si="1399"/>
        <v>0.15841584158415842</v>
      </c>
      <c r="I2825" s="96">
        <f t="shared" si="1399"/>
        <v>5.8823529411764705E-2</v>
      </c>
      <c r="J2825" s="96">
        <f t="shared" si="1399"/>
        <v>0.19191919191919191</v>
      </c>
      <c r="K2825" s="96">
        <f t="shared" si="1399"/>
        <v>5.4054054054054057E-2</v>
      </c>
      <c r="L2825" s="96">
        <f t="shared" si="1399"/>
        <v>0.10416666666666667</v>
      </c>
      <c r="M2825" s="96">
        <f t="shared" si="1399"/>
        <v>0.13709677419354838</v>
      </c>
      <c r="N2825" s="96">
        <f t="shared" si="1399"/>
        <v>0.04</v>
      </c>
      <c r="O2825" s="96">
        <f t="shared" si="1399"/>
        <v>0.12173913043478261</v>
      </c>
      <c r="P2825" s="96">
        <f t="shared" si="1399"/>
        <v>0.11538461538461539</v>
      </c>
      <c r="Q2825" s="96">
        <f t="shared" si="1399"/>
        <v>9.166666666666666E-2</v>
      </c>
      <c r="R2825" s="96">
        <f t="shared" si="1399"/>
        <v>0.1111111111111111</v>
      </c>
      <c r="S2825" s="96">
        <f t="shared" si="1399"/>
        <v>0.13131313131313133</v>
      </c>
      <c r="T2825" s="96">
        <f t="shared" si="1399"/>
        <v>4.3478260869565216E-2</v>
      </c>
      <c r="U2825" s="44">
        <f t="shared" si="1398"/>
        <v>0.11772273206939823</v>
      </c>
    </row>
    <row r="2826" spans="1:21" ht="35" thickBot="1" x14ac:dyDescent="0.25">
      <c r="A2826" s="47" t="s">
        <v>48</v>
      </c>
      <c r="B2826" s="48"/>
      <c r="C2826" s="49"/>
      <c r="D2826" s="49"/>
      <c r="E2826" s="49"/>
      <c r="F2826" s="49"/>
      <c r="G2826" s="49"/>
      <c r="H2826" s="49"/>
      <c r="I2826" s="49"/>
      <c r="J2826" s="49">
        <f t="shared" ref="J2826:T2826" si="1400">AVERAGE(F2825:J2825)</f>
        <v>0.14831721982939983</v>
      </c>
      <c r="K2826" s="49">
        <f t="shared" si="1400"/>
        <v>0.11347585672716716</v>
      </c>
      <c r="L2826" s="49">
        <f t="shared" si="1400"/>
        <v>0.11347585672716713</v>
      </c>
      <c r="M2826" s="49">
        <f t="shared" si="1400"/>
        <v>0.10921204324904514</v>
      </c>
      <c r="N2826" s="49">
        <f t="shared" si="1400"/>
        <v>0.10544733736669221</v>
      </c>
      <c r="O2826" s="49">
        <f t="shared" si="1400"/>
        <v>9.141132506981034E-2</v>
      </c>
      <c r="P2826" s="49">
        <f t="shared" si="1400"/>
        <v>0.10367743733592261</v>
      </c>
      <c r="Q2826" s="49">
        <f t="shared" si="1400"/>
        <v>0.10117743733592262</v>
      </c>
      <c r="R2826" s="49">
        <f t="shared" si="1400"/>
        <v>9.5980304719435167E-2</v>
      </c>
      <c r="S2826" s="49">
        <f t="shared" si="1400"/>
        <v>0.11424293098206142</v>
      </c>
      <c r="T2826" s="96">
        <f t="shared" si="1400"/>
        <v>9.8590757069017945E-2</v>
      </c>
      <c r="U2826" s="44">
        <f t="shared" si="1398"/>
        <v>0.10964177493426237</v>
      </c>
    </row>
    <row r="2827" spans="1:21" ht="18" thickBot="1" x14ac:dyDescent="0.25">
      <c r="A2827" s="47" t="s">
        <v>54</v>
      </c>
      <c r="B2827" s="48" t="s">
        <v>57</v>
      </c>
      <c r="C2827" s="75" t="s">
        <v>46</v>
      </c>
      <c r="D2827" s="75" t="s">
        <v>46</v>
      </c>
      <c r="E2827" s="75" t="s">
        <v>46</v>
      </c>
      <c r="F2827" s="75" t="s">
        <v>46</v>
      </c>
      <c r="G2827" s="107">
        <f t="shared" ref="G2827:T2827" si="1401">(B2771-G2776)/B2771</f>
        <v>0.23076923076923078</v>
      </c>
      <c r="H2827" s="107">
        <f t="shared" si="1401"/>
        <v>0.40384615384615385</v>
      </c>
      <c r="I2827" s="107">
        <f t="shared" si="1401"/>
        <v>0.18181818181818182</v>
      </c>
      <c r="J2827" s="107">
        <f t="shared" si="1401"/>
        <v>-0.15909090909090909</v>
      </c>
      <c r="K2827" s="107">
        <f t="shared" si="1401"/>
        <v>0.16129032258064516</v>
      </c>
      <c r="L2827" s="107">
        <f t="shared" si="1401"/>
        <v>0.19298245614035087</v>
      </c>
      <c r="M2827" s="107">
        <f t="shared" si="1401"/>
        <v>0.12698412698412698</v>
      </c>
      <c r="N2827" s="107">
        <f t="shared" si="1401"/>
        <v>0.14772727272727273</v>
      </c>
      <c r="O2827" s="107">
        <f t="shared" si="1401"/>
        <v>0.2441860465116279</v>
      </c>
      <c r="P2827" s="107">
        <f t="shared" si="1401"/>
        <v>0.31958762886597936</v>
      </c>
      <c r="Q2827" s="107">
        <f t="shared" si="1401"/>
        <v>0.11842105263157894</v>
      </c>
      <c r="R2827" s="107">
        <f t="shared" si="1401"/>
        <v>0.2</v>
      </c>
      <c r="S2827" s="107">
        <f t="shared" si="1401"/>
        <v>0.16470588235294117</v>
      </c>
      <c r="T2827" s="107">
        <f t="shared" si="1401"/>
        <v>0.20588235294117646</v>
      </c>
      <c r="U2827" s="44">
        <f t="shared" si="1398"/>
        <v>0.17947903431824466</v>
      </c>
    </row>
    <row r="2828" spans="1:21" ht="35" thickBot="1" x14ac:dyDescent="0.25">
      <c r="A2828" s="51" t="s">
        <v>50</v>
      </c>
      <c r="B2828" s="52"/>
      <c r="C2828" s="52"/>
      <c r="D2828" s="52"/>
      <c r="E2828" s="52"/>
      <c r="F2828" s="52"/>
      <c r="G2828" s="52"/>
      <c r="H2828" s="52"/>
      <c r="I2828" s="52"/>
      <c r="J2828" s="49"/>
      <c r="K2828" s="49">
        <f t="shared" ref="K2828:T2828" si="1402">AVERAGE(G2827:K2827)</f>
        <v>0.16372659598466049</v>
      </c>
      <c r="L2828" s="49">
        <f t="shared" si="1402"/>
        <v>0.15616924105888449</v>
      </c>
      <c r="M2828" s="49">
        <f t="shared" si="1402"/>
        <v>0.10079683568647915</v>
      </c>
      <c r="N2828" s="49">
        <f t="shared" si="1402"/>
        <v>9.3978653868297332E-2</v>
      </c>
      <c r="O2828" s="49">
        <f t="shared" si="1402"/>
        <v>0.17463404498880472</v>
      </c>
      <c r="P2828" s="49">
        <f t="shared" si="1402"/>
        <v>0.20629350624587159</v>
      </c>
      <c r="Q2828" s="49">
        <f t="shared" si="1402"/>
        <v>0.19138122554411718</v>
      </c>
      <c r="R2828" s="49">
        <f t="shared" si="1402"/>
        <v>0.20598440014729177</v>
      </c>
      <c r="S2828" s="49">
        <f t="shared" si="1402"/>
        <v>0.20938012207242548</v>
      </c>
      <c r="T2828" s="96">
        <f t="shared" si="1402"/>
        <v>0.2017193833583352</v>
      </c>
      <c r="U2828" s="44">
        <f t="shared" si="1398"/>
        <v>0.16692718062187023</v>
      </c>
    </row>
    <row r="2830" spans="1:21" ht="16" x14ac:dyDescent="0.2">
      <c r="A2830" s="140" t="s">
        <v>208</v>
      </c>
      <c r="B2830" s="141"/>
      <c r="C2830" s="141"/>
      <c r="D2830" s="141"/>
      <c r="E2830" s="141"/>
      <c r="F2830" s="141"/>
      <c r="G2830" s="141"/>
      <c r="H2830" s="141"/>
      <c r="I2830" s="141"/>
      <c r="J2830" s="141"/>
      <c r="K2830" s="141"/>
      <c r="L2830" s="141"/>
      <c r="M2830" s="142"/>
    </row>
    <row r="2831" spans="1:21" ht="17" thickBot="1" x14ac:dyDescent="0.25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</row>
    <row r="2832" spans="1:21" ht="18" thickBot="1" x14ac:dyDescent="0.25">
      <c r="A2832" s="54"/>
      <c r="B2832" s="54" t="s">
        <v>0</v>
      </c>
      <c r="C2832" s="54" t="s">
        <v>1</v>
      </c>
      <c r="D2832" s="54" t="s">
        <v>2</v>
      </c>
      <c r="E2832" s="54" t="s">
        <v>3</v>
      </c>
      <c r="F2832" s="54" t="s">
        <v>4</v>
      </c>
      <c r="G2832" s="54" t="s">
        <v>5</v>
      </c>
      <c r="H2832" s="54" t="s">
        <v>6</v>
      </c>
      <c r="I2832" s="54" t="s">
        <v>7</v>
      </c>
      <c r="J2832" s="54" t="s">
        <v>8</v>
      </c>
      <c r="K2832" s="54" t="s">
        <v>9</v>
      </c>
      <c r="L2832" s="54" t="s">
        <v>10</v>
      </c>
      <c r="M2832" s="54" t="s">
        <v>66</v>
      </c>
      <c r="N2832" s="54" t="s">
        <v>75</v>
      </c>
      <c r="O2832" s="54" t="s">
        <v>76</v>
      </c>
      <c r="P2832" s="54" t="s">
        <v>77</v>
      </c>
      <c r="Q2832" s="54" t="s">
        <v>78</v>
      </c>
      <c r="R2832" s="54" t="s">
        <v>79</v>
      </c>
      <c r="S2832" s="54" t="s">
        <v>81</v>
      </c>
      <c r="T2832" s="54" t="s">
        <v>87</v>
      </c>
    </row>
    <row r="2833" spans="1:20" ht="18" thickBot="1" x14ac:dyDescent="0.25">
      <c r="A2833" s="38" t="s">
        <v>11</v>
      </c>
      <c r="B2833" s="147">
        <v>38</v>
      </c>
      <c r="C2833" s="147">
        <v>59</v>
      </c>
      <c r="D2833" s="147">
        <v>48</v>
      </c>
      <c r="E2833" s="147">
        <v>45</v>
      </c>
      <c r="F2833" s="156">
        <v>52</v>
      </c>
      <c r="G2833" s="156">
        <v>46</v>
      </c>
      <c r="H2833" s="156">
        <v>40</v>
      </c>
      <c r="I2833" s="156">
        <v>79</v>
      </c>
      <c r="J2833" s="156">
        <v>62</v>
      </c>
      <c r="K2833" s="156">
        <v>64</v>
      </c>
      <c r="L2833" s="156">
        <v>71</v>
      </c>
      <c r="M2833" s="156">
        <v>61</v>
      </c>
      <c r="N2833" s="156">
        <v>67</v>
      </c>
      <c r="O2833" s="156">
        <v>49</v>
      </c>
      <c r="P2833" s="156">
        <v>56</v>
      </c>
      <c r="Q2833" s="156">
        <v>60</v>
      </c>
      <c r="R2833" s="156">
        <v>69</v>
      </c>
      <c r="S2833" s="156">
        <v>62</v>
      </c>
      <c r="T2833" s="185">
        <v>54</v>
      </c>
    </row>
    <row r="2834" spans="1:20" ht="17" thickBot="1" x14ac:dyDescent="0.25">
      <c r="A2834" s="38">
        <v>1</v>
      </c>
      <c r="B2834" s="147">
        <v>43</v>
      </c>
      <c r="C2834" s="147">
        <v>39</v>
      </c>
      <c r="D2834" s="147">
        <v>59</v>
      </c>
      <c r="E2834" s="147">
        <v>49</v>
      </c>
      <c r="F2834" s="156">
        <v>46</v>
      </c>
      <c r="G2834" s="156">
        <v>51</v>
      </c>
      <c r="H2834" s="156">
        <v>57</v>
      </c>
      <c r="I2834" s="156">
        <v>46</v>
      </c>
      <c r="J2834" s="156">
        <v>84</v>
      </c>
      <c r="K2834" s="156">
        <v>57</v>
      </c>
      <c r="L2834" s="156">
        <v>64</v>
      </c>
      <c r="M2834" s="156">
        <v>68</v>
      </c>
      <c r="N2834" s="187">
        <v>58</v>
      </c>
      <c r="O2834" s="187">
        <v>64</v>
      </c>
      <c r="P2834" s="187">
        <v>47</v>
      </c>
      <c r="Q2834" s="187">
        <v>59</v>
      </c>
      <c r="R2834" s="187">
        <v>63</v>
      </c>
      <c r="S2834" s="187">
        <v>62</v>
      </c>
      <c r="T2834" s="195">
        <v>67</v>
      </c>
    </row>
    <row r="2835" spans="1:20" ht="17" thickBot="1" x14ac:dyDescent="0.25">
      <c r="A2835" s="38">
        <v>2</v>
      </c>
      <c r="B2835" s="147">
        <v>50</v>
      </c>
      <c r="C2835" s="147">
        <v>37</v>
      </c>
      <c r="D2835" s="147">
        <v>36</v>
      </c>
      <c r="E2835" s="147">
        <v>51</v>
      </c>
      <c r="F2835" s="156">
        <v>40</v>
      </c>
      <c r="G2835" s="156">
        <v>41</v>
      </c>
      <c r="H2835" s="156">
        <v>48</v>
      </c>
      <c r="I2835" s="156">
        <v>50</v>
      </c>
      <c r="J2835" s="156">
        <v>42</v>
      </c>
      <c r="K2835" s="156">
        <v>74</v>
      </c>
      <c r="L2835" s="156">
        <v>49</v>
      </c>
      <c r="M2835" s="156">
        <v>57</v>
      </c>
      <c r="N2835" s="187">
        <v>60</v>
      </c>
      <c r="O2835" s="187">
        <v>53</v>
      </c>
      <c r="P2835" s="187">
        <v>62</v>
      </c>
      <c r="Q2835" s="187">
        <v>38</v>
      </c>
      <c r="R2835" s="187">
        <v>51</v>
      </c>
      <c r="S2835" s="187">
        <v>55</v>
      </c>
      <c r="T2835" s="195">
        <v>58</v>
      </c>
    </row>
    <row r="2836" spans="1:20" ht="17" thickBot="1" x14ac:dyDescent="0.25">
      <c r="A2836" s="38">
        <v>3</v>
      </c>
      <c r="B2836" s="147">
        <v>35</v>
      </c>
      <c r="C2836" s="147">
        <v>49</v>
      </c>
      <c r="D2836" s="147">
        <v>36</v>
      </c>
      <c r="E2836" s="147">
        <v>37</v>
      </c>
      <c r="F2836" s="156">
        <v>48</v>
      </c>
      <c r="G2836" s="156">
        <v>38</v>
      </c>
      <c r="H2836" s="156">
        <v>37</v>
      </c>
      <c r="I2836" s="156">
        <v>41</v>
      </c>
      <c r="J2836" s="156">
        <v>47</v>
      </c>
      <c r="K2836" s="156">
        <v>36</v>
      </c>
      <c r="L2836" s="156">
        <v>60</v>
      </c>
      <c r="M2836" s="156">
        <v>41</v>
      </c>
      <c r="N2836" s="187">
        <v>52</v>
      </c>
      <c r="O2836" s="187">
        <v>57</v>
      </c>
      <c r="P2836" s="187">
        <v>49</v>
      </c>
      <c r="Q2836" s="187">
        <v>59</v>
      </c>
      <c r="R2836" s="187">
        <v>36</v>
      </c>
      <c r="S2836" s="187">
        <v>47</v>
      </c>
      <c r="T2836" s="195">
        <v>52</v>
      </c>
    </row>
    <row r="2837" spans="1:20" ht="17" thickBot="1" x14ac:dyDescent="0.25">
      <c r="A2837" s="38">
        <v>4</v>
      </c>
      <c r="B2837" s="147">
        <v>44</v>
      </c>
      <c r="C2837" s="147">
        <v>34</v>
      </c>
      <c r="D2837" s="147">
        <v>48</v>
      </c>
      <c r="E2837" s="147">
        <v>33</v>
      </c>
      <c r="F2837" s="156">
        <v>33</v>
      </c>
      <c r="G2837" s="156">
        <v>47</v>
      </c>
      <c r="H2837" s="156">
        <v>36</v>
      </c>
      <c r="I2837" s="156">
        <v>34</v>
      </c>
      <c r="J2837" s="156">
        <v>35</v>
      </c>
      <c r="K2837" s="156">
        <v>42</v>
      </c>
      <c r="L2837" s="156">
        <v>36</v>
      </c>
      <c r="M2837" s="156">
        <v>51</v>
      </c>
      <c r="N2837" s="187">
        <v>36</v>
      </c>
      <c r="O2837" s="187">
        <v>46</v>
      </c>
      <c r="P2837" s="187">
        <v>53</v>
      </c>
      <c r="Q2837" s="187">
        <v>45</v>
      </c>
      <c r="R2837" s="187">
        <v>57</v>
      </c>
      <c r="S2837" s="187">
        <v>32</v>
      </c>
      <c r="T2837" s="195">
        <v>43</v>
      </c>
    </row>
    <row r="2838" spans="1:20" ht="17" thickBot="1" x14ac:dyDescent="0.25">
      <c r="A2838" s="38">
        <v>5</v>
      </c>
      <c r="B2838" s="147">
        <v>33</v>
      </c>
      <c r="C2838" s="147">
        <v>40</v>
      </c>
      <c r="D2838" s="147">
        <v>32</v>
      </c>
      <c r="E2838" s="147">
        <v>47</v>
      </c>
      <c r="F2838" s="156">
        <v>34</v>
      </c>
      <c r="G2838" s="156">
        <v>30</v>
      </c>
      <c r="H2838" s="156">
        <v>44</v>
      </c>
      <c r="I2838" s="156">
        <v>34</v>
      </c>
      <c r="J2838" s="156">
        <v>32</v>
      </c>
      <c r="K2838" s="156">
        <v>33</v>
      </c>
      <c r="L2838" s="156">
        <v>35</v>
      </c>
      <c r="M2838" s="156">
        <v>30</v>
      </c>
      <c r="N2838" s="187">
        <v>51</v>
      </c>
      <c r="O2838" s="187">
        <v>34</v>
      </c>
      <c r="P2838" s="187">
        <v>41</v>
      </c>
      <c r="Q2838" s="187">
        <v>50</v>
      </c>
      <c r="R2838" s="187">
        <v>45</v>
      </c>
      <c r="S2838" s="187">
        <v>52</v>
      </c>
      <c r="T2838" s="195">
        <v>30</v>
      </c>
    </row>
    <row r="2839" spans="1:20" ht="17" thickBot="1" x14ac:dyDescent="0.25">
      <c r="A2839" s="38">
        <v>6</v>
      </c>
      <c r="B2839" s="147">
        <v>41</v>
      </c>
      <c r="C2839" s="147">
        <v>30</v>
      </c>
      <c r="D2839" s="147">
        <v>35</v>
      </c>
      <c r="E2839" s="147">
        <v>29</v>
      </c>
      <c r="F2839" s="156">
        <v>42</v>
      </c>
      <c r="G2839" s="156">
        <v>30</v>
      </c>
      <c r="H2839" s="156">
        <v>27</v>
      </c>
      <c r="I2839" s="156">
        <v>42</v>
      </c>
      <c r="J2839" s="156">
        <v>30</v>
      </c>
      <c r="K2839" s="156">
        <v>31</v>
      </c>
      <c r="L2839" s="156">
        <v>31</v>
      </c>
      <c r="M2839" s="156">
        <v>33</v>
      </c>
      <c r="N2839" s="187">
        <v>32</v>
      </c>
      <c r="O2839" s="187">
        <v>46</v>
      </c>
      <c r="P2839" s="187">
        <v>32</v>
      </c>
      <c r="Q2839" s="187">
        <v>40</v>
      </c>
      <c r="R2839" s="187">
        <v>49</v>
      </c>
      <c r="S2839" s="187">
        <v>39</v>
      </c>
      <c r="T2839" s="195">
        <v>46</v>
      </c>
    </row>
    <row r="2840" spans="1:20" ht="17" thickBot="1" x14ac:dyDescent="0.25">
      <c r="A2840" s="38">
        <v>7</v>
      </c>
      <c r="B2840" s="147">
        <v>34</v>
      </c>
      <c r="C2840" s="147">
        <v>32</v>
      </c>
      <c r="D2840" s="147">
        <v>32</v>
      </c>
      <c r="E2840" s="147">
        <v>36</v>
      </c>
      <c r="F2840" s="156">
        <v>29</v>
      </c>
      <c r="G2840" s="156">
        <v>39</v>
      </c>
      <c r="H2840" s="156">
        <v>27</v>
      </c>
      <c r="I2840" s="156">
        <v>26</v>
      </c>
      <c r="J2840" s="156">
        <v>41</v>
      </c>
      <c r="K2840" s="156">
        <v>30</v>
      </c>
      <c r="L2840" s="156">
        <v>27</v>
      </c>
      <c r="M2840" s="156">
        <v>29</v>
      </c>
      <c r="N2840" s="187">
        <v>30</v>
      </c>
      <c r="O2840" s="187">
        <v>34</v>
      </c>
      <c r="P2840" s="187">
        <v>40</v>
      </c>
      <c r="Q2840" s="187">
        <v>31</v>
      </c>
      <c r="R2840" s="187">
        <v>35</v>
      </c>
      <c r="S2840" s="187">
        <v>45</v>
      </c>
      <c r="T2840" s="195">
        <v>38</v>
      </c>
    </row>
    <row r="2841" spans="1:20" ht="17" thickBot="1" x14ac:dyDescent="0.25">
      <c r="A2841" s="38">
        <v>8</v>
      </c>
      <c r="B2841" s="147">
        <v>41</v>
      </c>
      <c r="C2841" s="147">
        <v>36</v>
      </c>
      <c r="D2841" s="147">
        <v>33</v>
      </c>
      <c r="E2841" s="147">
        <v>32</v>
      </c>
      <c r="F2841" s="156">
        <v>39</v>
      </c>
      <c r="G2841" s="156">
        <v>26</v>
      </c>
      <c r="H2841" s="156">
        <v>34</v>
      </c>
      <c r="I2841" s="156">
        <v>28</v>
      </c>
      <c r="J2841" s="156">
        <v>27</v>
      </c>
      <c r="K2841" s="156">
        <v>39</v>
      </c>
      <c r="L2841" s="156">
        <v>28</v>
      </c>
      <c r="M2841" s="156">
        <v>29</v>
      </c>
      <c r="N2841" s="187">
        <v>30</v>
      </c>
      <c r="O2841" s="187">
        <v>31</v>
      </c>
      <c r="P2841" s="187">
        <v>31</v>
      </c>
      <c r="Q2841" s="187">
        <v>44</v>
      </c>
      <c r="R2841" s="187">
        <v>26</v>
      </c>
      <c r="S2841" s="187">
        <v>34</v>
      </c>
      <c r="T2841" s="195">
        <v>45</v>
      </c>
    </row>
    <row r="2842" spans="1:20" ht="17" thickBot="1" x14ac:dyDescent="0.25">
      <c r="A2842" s="38">
        <v>9</v>
      </c>
      <c r="B2842" s="147">
        <v>18</v>
      </c>
      <c r="C2842" s="147">
        <v>26</v>
      </c>
      <c r="D2842" s="147">
        <v>31</v>
      </c>
      <c r="E2842" s="147">
        <v>31</v>
      </c>
      <c r="F2842" s="156">
        <v>30</v>
      </c>
      <c r="G2842" s="156">
        <v>27</v>
      </c>
      <c r="H2842" s="156">
        <v>18</v>
      </c>
      <c r="I2842" s="156">
        <v>26</v>
      </c>
      <c r="J2842" s="156">
        <v>21</v>
      </c>
      <c r="K2842" s="156">
        <v>18</v>
      </c>
      <c r="L2842" s="156">
        <v>33</v>
      </c>
      <c r="M2842" s="156">
        <v>22</v>
      </c>
      <c r="N2842" s="187">
        <v>28</v>
      </c>
      <c r="O2842" s="187">
        <v>30</v>
      </c>
      <c r="P2842" s="187">
        <v>29</v>
      </c>
      <c r="Q2842" s="187">
        <v>30</v>
      </c>
      <c r="R2842" s="187">
        <v>43</v>
      </c>
      <c r="S2842" s="187">
        <v>27</v>
      </c>
      <c r="T2842" s="195">
        <v>33</v>
      </c>
    </row>
    <row r="2843" spans="1:20" ht="17" thickBot="1" x14ac:dyDescent="0.25">
      <c r="A2843" s="38">
        <v>10</v>
      </c>
      <c r="B2843" s="147">
        <v>23</v>
      </c>
      <c r="C2843" s="147">
        <v>17</v>
      </c>
      <c r="D2843" s="147">
        <v>19</v>
      </c>
      <c r="E2843" s="147">
        <v>24</v>
      </c>
      <c r="F2843" s="156">
        <v>28</v>
      </c>
      <c r="G2843" s="156">
        <v>17</v>
      </c>
      <c r="H2843" s="156">
        <v>19</v>
      </c>
      <c r="I2843" s="156">
        <v>19</v>
      </c>
      <c r="J2843" s="156">
        <v>21</v>
      </c>
      <c r="K2843" s="156">
        <v>13</v>
      </c>
      <c r="L2843" s="156">
        <v>10</v>
      </c>
      <c r="M2843" s="156">
        <v>26</v>
      </c>
      <c r="N2843" s="187">
        <v>8</v>
      </c>
      <c r="O2843" s="187">
        <v>24</v>
      </c>
      <c r="P2843" s="187">
        <v>26</v>
      </c>
      <c r="Q2843" s="187">
        <v>33</v>
      </c>
      <c r="R2843" s="187">
        <v>27</v>
      </c>
      <c r="S2843" s="187">
        <v>37</v>
      </c>
      <c r="T2843" s="195">
        <v>24</v>
      </c>
    </row>
    <row r="2844" spans="1:20" ht="17" thickBot="1" x14ac:dyDescent="0.25">
      <c r="A2844" s="38">
        <v>11</v>
      </c>
      <c r="B2844" s="147">
        <v>18</v>
      </c>
      <c r="C2844" s="147">
        <v>22</v>
      </c>
      <c r="D2844" s="147">
        <v>15</v>
      </c>
      <c r="E2844" s="147">
        <v>16</v>
      </c>
      <c r="F2844" s="156">
        <v>21</v>
      </c>
      <c r="G2844" s="156">
        <v>25</v>
      </c>
      <c r="H2844" s="156">
        <v>15</v>
      </c>
      <c r="I2844" s="156">
        <v>16</v>
      </c>
      <c r="J2844" s="156">
        <v>19</v>
      </c>
      <c r="K2844" s="156">
        <v>16</v>
      </c>
      <c r="L2844" s="156">
        <v>13</v>
      </c>
      <c r="M2844" s="156">
        <v>8</v>
      </c>
      <c r="N2844" s="187">
        <v>26</v>
      </c>
      <c r="O2844" s="187">
        <v>9</v>
      </c>
      <c r="P2844" s="187">
        <v>22</v>
      </c>
      <c r="Q2844" s="187">
        <v>15</v>
      </c>
      <c r="R2844" s="187">
        <v>19</v>
      </c>
      <c r="S2844" s="187">
        <v>23</v>
      </c>
      <c r="T2844" s="195">
        <v>30</v>
      </c>
    </row>
    <row r="2845" spans="1:20" ht="17" thickBot="1" x14ac:dyDescent="0.25">
      <c r="A2845" s="38">
        <v>12</v>
      </c>
      <c r="B2845" s="147">
        <v>15</v>
      </c>
      <c r="C2845" s="147" t="s">
        <v>65</v>
      </c>
      <c r="D2845" s="147">
        <v>21</v>
      </c>
      <c r="E2845" s="147">
        <v>13</v>
      </c>
      <c r="F2845" s="156">
        <v>14</v>
      </c>
      <c r="G2845" s="156">
        <v>20</v>
      </c>
      <c r="H2845" s="156">
        <v>24</v>
      </c>
      <c r="I2845" s="156">
        <v>16</v>
      </c>
      <c r="J2845" s="156">
        <v>17</v>
      </c>
      <c r="K2845" s="156">
        <v>15</v>
      </c>
      <c r="L2845" s="156">
        <v>16</v>
      </c>
      <c r="M2845" s="156">
        <v>13</v>
      </c>
      <c r="N2845" s="187">
        <v>8</v>
      </c>
      <c r="O2845" s="187">
        <v>19</v>
      </c>
      <c r="P2845" s="187">
        <v>8</v>
      </c>
      <c r="Q2845" s="187">
        <v>20</v>
      </c>
      <c r="R2845" s="187">
        <v>15</v>
      </c>
      <c r="S2845" s="187">
        <v>13</v>
      </c>
      <c r="T2845" s="195">
        <v>20</v>
      </c>
    </row>
    <row r="2846" spans="1:20" ht="18" thickBot="1" x14ac:dyDescent="0.25">
      <c r="A2846" s="38" t="s">
        <v>13</v>
      </c>
      <c r="B2846" s="147"/>
      <c r="C2846" s="147"/>
      <c r="D2846" s="147"/>
      <c r="E2846" s="147"/>
      <c r="F2846" s="156"/>
      <c r="G2846" s="156"/>
      <c r="H2846" s="156"/>
      <c r="I2846" s="156"/>
      <c r="J2846" s="156"/>
      <c r="K2846" s="156"/>
      <c r="L2846" s="156"/>
      <c r="M2846" s="156"/>
      <c r="N2846" s="156"/>
      <c r="O2846" s="156"/>
      <c r="P2846" s="156"/>
      <c r="Q2846" s="156"/>
      <c r="R2846" s="156"/>
      <c r="S2846" s="156"/>
      <c r="T2846" s="185"/>
    </row>
    <row r="2847" spans="1:20" ht="18" thickBot="1" x14ac:dyDescent="0.25">
      <c r="A2847" s="60" t="s">
        <v>14</v>
      </c>
      <c r="B2847" s="159">
        <v>433</v>
      </c>
      <c r="C2847" s="147" t="s">
        <v>65</v>
      </c>
      <c r="D2847" s="159">
        <v>445</v>
      </c>
      <c r="E2847" s="159">
        <v>443</v>
      </c>
      <c r="F2847" s="159">
        <v>456</v>
      </c>
      <c r="G2847" s="159">
        <v>437</v>
      </c>
      <c r="H2847" s="159">
        <v>426</v>
      </c>
      <c r="I2847" s="159">
        <v>457</v>
      </c>
      <c r="J2847" s="159">
        <v>478</v>
      </c>
      <c r="K2847" s="159">
        <v>468</v>
      </c>
      <c r="L2847" s="159">
        <v>473</v>
      </c>
      <c r="M2847" s="159">
        <f t="shared" ref="M2847:R2847" si="1403">SUM(M2833:M2845)</f>
        <v>468</v>
      </c>
      <c r="N2847" s="159">
        <f t="shared" si="1403"/>
        <v>486</v>
      </c>
      <c r="O2847" s="159">
        <f t="shared" si="1403"/>
        <v>496</v>
      </c>
      <c r="P2847" s="159">
        <f t="shared" si="1403"/>
        <v>496</v>
      </c>
      <c r="Q2847" s="159">
        <f t="shared" si="1403"/>
        <v>524</v>
      </c>
      <c r="R2847" s="159">
        <f t="shared" si="1403"/>
        <v>535</v>
      </c>
      <c r="S2847" s="159">
        <f t="shared" ref="S2847:T2847" si="1404">SUM(S2833:S2845)</f>
        <v>528</v>
      </c>
      <c r="T2847" s="162">
        <f t="shared" si="1404"/>
        <v>540</v>
      </c>
    </row>
    <row r="2848" spans="1:20" ht="35" thickBot="1" x14ac:dyDescent="0.25">
      <c r="A2848" s="60" t="s">
        <v>51</v>
      </c>
      <c r="B2848" s="149"/>
      <c r="C2848" s="160" t="e">
        <f>((C2847-B2847)/B2847)</f>
        <v>#VALUE!</v>
      </c>
      <c r="D2848" s="160" t="e">
        <f>((D2847-C2847)/C2847)</f>
        <v>#VALUE!</v>
      </c>
      <c r="E2848" s="160">
        <f>((E2847-D2847)/D2847)</f>
        <v>-4.4943820224719105E-3</v>
      </c>
      <c r="F2848" s="160">
        <f>((F2847-E2847)/E2847)</f>
        <v>2.9345372460496615E-2</v>
      </c>
      <c r="G2848" s="160">
        <f t="shared" ref="G2848:T2848" si="1405">((G2847-F2847)/F2847)</f>
        <v>-4.1666666666666664E-2</v>
      </c>
      <c r="H2848" s="160">
        <f t="shared" si="1405"/>
        <v>-2.5171624713958809E-2</v>
      </c>
      <c r="I2848" s="160">
        <f t="shared" si="1405"/>
        <v>7.2769953051643188E-2</v>
      </c>
      <c r="J2848" s="160">
        <f t="shared" si="1405"/>
        <v>4.5951859956236324E-2</v>
      </c>
      <c r="K2848" s="160">
        <f t="shared" si="1405"/>
        <v>-2.0920502092050208E-2</v>
      </c>
      <c r="L2848" s="160">
        <f t="shared" si="1405"/>
        <v>1.0683760683760684E-2</v>
      </c>
      <c r="M2848" s="160">
        <f t="shared" si="1405"/>
        <v>-1.0570824524312896E-2</v>
      </c>
      <c r="N2848" s="160">
        <f t="shared" si="1405"/>
        <v>3.8461538461538464E-2</v>
      </c>
      <c r="O2848" s="160">
        <f t="shared" si="1405"/>
        <v>2.0576131687242798E-2</v>
      </c>
      <c r="P2848" s="160">
        <f t="shared" si="1405"/>
        <v>0</v>
      </c>
      <c r="Q2848" s="160">
        <f t="shared" si="1405"/>
        <v>5.6451612903225805E-2</v>
      </c>
      <c r="R2848" s="160">
        <f t="shared" si="1405"/>
        <v>2.0992366412213741E-2</v>
      </c>
      <c r="S2848" s="160">
        <f t="shared" si="1405"/>
        <v>-1.3084112149532711E-2</v>
      </c>
      <c r="T2848" s="160">
        <f t="shared" si="1405"/>
        <v>2.2727272727272728E-2</v>
      </c>
    </row>
    <row r="2849" spans="1:21" ht="52" thickBot="1" x14ac:dyDescent="0.25">
      <c r="A2849" s="60" t="s">
        <v>16</v>
      </c>
      <c r="B2849" s="160"/>
      <c r="C2849" s="160"/>
      <c r="D2849" s="160"/>
      <c r="E2849" s="160"/>
      <c r="F2849" s="160"/>
      <c r="G2849" s="160">
        <f t="shared" ref="G2849:T2849" si="1406">(G2847-B2847)/B2847</f>
        <v>9.2378752886836026E-3</v>
      </c>
      <c r="H2849" s="160" t="e">
        <f t="shared" si="1406"/>
        <v>#VALUE!</v>
      </c>
      <c r="I2849" s="160">
        <f t="shared" si="1406"/>
        <v>2.6966292134831461E-2</v>
      </c>
      <c r="J2849" s="160">
        <f t="shared" si="1406"/>
        <v>7.900677200902935E-2</v>
      </c>
      <c r="K2849" s="160">
        <f t="shared" si="1406"/>
        <v>2.6315789473684209E-2</v>
      </c>
      <c r="L2849" s="160">
        <f t="shared" si="1406"/>
        <v>8.2379862700228831E-2</v>
      </c>
      <c r="M2849" s="160">
        <f t="shared" si="1406"/>
        <v>9.8591549295774641E-2</v>
      </c>
      <c r="N2849" s="160">
        <f t="shared" si="1406"/>
        <v>6.3457330415754923E-2</v>
      </c>
      <c r="O2849" s="160">
        <f t="shared" si="1406"/>
        <v>3.7656903765690378E-2</v>
      </c>
      <c r="P2849" s="160">
        <f t="shared" si="1406"/>
        <v>5.9829059829059832E-2</v>
      </c>
      <c r="Q2849" s="160">
        <f t="shared" si="1406"/>
        <v>0.10782241014799154</v>
      </c>
      <c r="R2849" s="160">
        <f t="shared" si="1406"/>
        <v>0.14316239316239315</v>
      </c>
      <c r="S2849" s="160">
        <f t="shared" si="1406"/>
        <v>8.6419753086419748E-2</v>
      </c>
      <c r="T2849" s="160">
        <f t="shared" si="1406"/>
        <v>8.8709677419354843E-2</v>
      </c>
    </row>
    <row r="2850" spans="1:21" ht="52" thickBot="1" x14ac:dyDescent="0.25">
      <c r="A2850" s="60" t="s">
        <v>17</v>
      </c>
      <c r="B2850" s="160"/>
      <c r="C2850" s="160"/>
      <c r="D2850" s="160"/>
      <c r="E2850" s="160"/>
      <c r="F2850" s="160"/>
      <c r="G2850" s="160"/>
      <c r="H2850" s="160"/>
      <c r="I2850" s="160"/>
      <c r="J2850" s="160"/>
      <c r="K2850" s="160"/>
      <c r="L2850" s="160">
        <f t="shared" ref="L2850:T2850" si="1407">(L2847-B2847)/B2847</f>
        <v>9.237875288683603E-2</v>
      </c>
      <c r="M2850" s="160" t="e">
        <f t="shared" si="1407"/>
        <v>#VALUE!</v>
      </c>
      <c r="N2850" s="160">
        <f t="shared" si="1407"/>
        <v>9.2134831460674152E-2</v>
      </c>
      <c r="O2850" s="160">
        <f t="shared" si="1407"/>
        <v>0.11963882618510158</v>
      </c>
      <c r="P2850" s="160">
        <f t="shared" si="1407"/>
        <v>8.771929824561403E-2</v>
      </c>
      <c r="Q2850" s="160">
        <f t="shared" si="1407"/>
        <v>0.19908466819221968</v>
      </c>
      <c r="R2850" s="160">
        <f t="shared" si="1407"/>
        <v>0.25586854460093894</v>
      </c>
      <c r="S2850" s="160">
        <f t="shared" si="1407"/>
        <v>0.15536105032822758</v>
      </c>
      <c r="T2850" s="160">
        <f t="shared" si="1407"/>
        <v>0.1297071129707113</v>
      </c>
    </row>
    <row r="2851" spans="1:21" ht="35" thickBot="1" x14ac:dyDescent="0.25">
      <c r="A2851" s="60" t="s">
        <v>18</v>
      </c>
      <c r="B2851" s="161">
        <v>7652</v>
      </c>
      <c r="C2851" s="161">
        <v>7378</v>
      </c>
      <c r="D2851" s="161">
        <v>7328</v>
      </c>
      <c r="E2851" s="161">
        <v>7262</v>
      </c>
      <c r="F2851" s="161">
        <v>6774</v>
      </c>
      <c r="G2851" s="92">
        <v>6722</v>
      </c>
      <c r="H2851" s="92">
        <v>6548</v>
      </c>
      <c r="I2851" s="92">
        <v>6413</v>
      </c>
      <c r="J2851" s="92">
        <v>6227</v>
      </c>
      <c r="K2851" s="92">
        <v>6031</v>
      </c>
      <c r="L2851" s="92">
        <v>5990</v>
      </c>
      <c r="M2851" s="92">
        <v>5978</v>
      </c>
      <c r="N2851" s="92">
        <v>6027</v>
      </c>
      <c r="O2851" s="92">
        <v>6072</v>
      </c>
      <c r="P2851" s="92">
        <v>6300</v>
      </c>
      <c r="Q2851" s="92">
        <v>6283</v>
      </c>
      <c r="R2851" s="92">
        <v>6394</v>
      </c>
      <c r="S2851" s="92">
        <v>6382</v>
      </c>
      <c r="T2851" s="92">
        <v>6263</v>
      </c>
    </row>
    <row r="2852" spans="1:21" ht="52" thickBot="1" x14ac:dyDescent="0.25">
      <c r="A2852" s="60" t="s">
        <v>19</v>
      </c>
      <c r="B2852" s="160"/>
      <c r="C2852" s="160">
        <f t="shared" ref="C2852:T2852" si="1408">(C2851-B2851)/B2851</f>
        <v>-3.5807631991636175E-2</v>
      </c>
      <c r="D2852" s="160">
        <f t="shared" si="1408"/>
        <v>-6.776904310111141E-3</v>
      </c>
      <c r="E2852" s="160">
        <f t="shared" si="1408"/>
        <v>-9.0065502183406115E-3</v>
      </c>
      <c r="F2852" s="160">
        <f t="shared" si="1408"/>
        <v>-6.7199118700082619E-2</v>
      </c>
      <c r="G2852" s="160">
        <f t="shared" si="1408"/>
        <v>-7.6764098021848241E-3</v>
      </c>
      <c r="H2852" s="160">
        <f t="shared" si="1408"/>
        <v>-2.5885153228205893E-2</v>
      </c>
      <c r="I2852" s="160">
        <f t="shared" si="1408"/>
        <v>-2.0616982284667074E-2</v>
      </c>
      <c r="J2852" s="160">
        <f t="shared" si="1408"/>
        <v>-2.9003586464992983E-2</v>
      </c>
      <c r="K2852" s="160">
        <f t="shared" si="1408"/>
        <v>-3.1475831058294525E-2</v>
      </c>
      <c r="L2852" s="160">
        <f t="shared" si="1408"/>
        <v>-6.7982092521969824E-3</v>
      </c>
      <c r="M2852" s="160">
        <f t="shared" si="1408"/>
        <v>-2.0033388981636059E-3</v>
      </c>
      <c r="N2852" s="160">
        <f t="shared" si="1408"/>
        <v>8.1967213114754103E-3</v>
      </c>
      <c r="O2852" s="160">
        <f t="shared" si="1408"/>
        <v>7.466401194624191E-3</v>
      </c>
      <c r="P2852" s="160">
        <f t="shared" si="1408"/>
        <v>3.7549407114624504E-2</v>
      </c>
      <c r="Q2852" s="160">
        <f t="shared" si="1408"/>
        <v>-2.6984126984126986E-3</v>
      </c>
      <c r="R2852" s="160">
        <f t="shared" si="1408"/>
        <v>1.7666719719879039E-2</v>
      </c>
      <c r="S2852" s="160">
        <f t="shared" si="1408"/>
        <v>-1.876759461995621E-3</v>
      </c>
      <c r="T2852" s="160">
        <f t="shared" si="1408"/>
        <v>-1.8646192416170479E-2</v>
      </c>
    </row>
    <row r="2853" spans="1:21" ht="52" thickBot="1" x14ac:dyDescent="0.25">
      <c r="A2853" s="60" t="s">
        <v>20</v>
      </c>
      <c r="B2853" s="160"/>
      <c r="C2853" s="160"/>
      <c r="D2853" s="160"/>
      <c r="E2853" s="160"/>
      <c r="F2853" s="160"/>
      <c r="G2853" s="160">
        <f t="shared" ref="G2853:T2853" si="1409">(G2851-B2851)/B2851</f>
        <v>-0.12153685311029797</v>
      </c>
      <c r="H2853" s="160">
        <f t="shared" si="1409"/>
        <v>-0.11249661154784495</v>
      </c>
      <c r="I2853" s="160">
        <f t="shared" si="1409"/>
        <v>-0.12486353711790393</v>
      </c>
      <c r="J2853" s="160">
        <f t="shared" si="1409"/>
        <v>-0.14252272101349492</v>
      </c>
      <c r="K2853" s="160">
        <f t="shared" si="1409"/>
        <v>-0.10968408621198701</v>
      </c>
      <c r="L2853" s="160">
        <f t="shared" si="1409"/>
        <v>-0.1088961618565903</v>
      </c>
      <c r="M2853" s="160">
        <f t="shared" si="1409"/>
        <v>-8.70494807574832E-2</v>
      </c>
      <c r="N2853" s="160">
        <f t="shared" si="1409"/>
        <v>-6.0190238577888661E-2</v>
      </c>
      <c r="O2853" s="160">
        <f t="shared" si="1409"/>
        <v>-2.4891601092018628E-2</v>
      </c>
      <c r="P2853" s="160">
        <f t="shared" si="1409"/>
        <v>4.460288509368264E-2</v>
      </c>
      <c r="Q2853" s="160">
        <f t="shared" si="1409"/>
        <v>4.8914858096828044E-2</v>
      </c>
      <c r="R2853" s="160">
        <f t="shared" si="1409"/>
        <v>6.9588491134158575E-2</v>
      </c>
      <c r="S2853" s="160">
        <f t="shared" si="1409"/>
        <v>5.8901609424257505E-2</v>
      </c>
      <c r="T2853" s="160">
        <f t="shared" si="1409"/>
        <v>3.1455862977602111E-2</v>
      </c>
    </row>
    <row r="2854" spans="1:21" ht="52" thickBot="1" x14ac:dyDescent="0.25">
      <c r="A2854" s="60" t="s">
        <v>21</v>
      </c>
      <c r="B2854" s="160"/>
      <c r="C2854" s="160"/>
      <c r="D2854" s="160"/>
      <c r="E2854" s="160"/>
      <c r="F2854" s="160"/>
      <c r="G2854" s="160"/>
      <c r="H2854" s="160"/>
      <c r="I2854" s="160"/>
      <c r="J2854" s="160"/>
      <c r="K2854" s="160"/>
      <c r="L2854" s="160">
        <f t="shared" ref="L2854:T2854" si="1410">(L2851-B2851)/B2851</f>
        <v>-0.2171981181390486</v>
      </c>
      <c r="M2854" s="160">
        <f t="shared" si="1410"/>
        <v>-0.18975332068311196</v>
      </c>
      <c r="N2854" s="160">
        <f t="shared" si="1410"/>
        <v>-0.17753820960698691</v>
      </c>
      <c r="O2854" s="160">
        <f t="shared" si="1410"/>
        <v>-0.16386670338749657</v>
      </c>
      <c r="P2854" s="160">
        <f t="shared" si="1410"/>
        <v>-6.997342781222321E-2</v>
      </c>
      <c r="Q2854" s="160">
        <f t="shared" si="1410"/>
        <v>-6.5307944064266585E-2</v>
      </c>
      <c r="R2854" s="160">
        <f t="shared" si="1410"/>
        <v>-2.3518631643249847E-2</v>
      </c>
      <c r="S2854" s="160">
        <f t="shared" si="1410"/>
        <v>-4.8339310774988308E-3</v>
      </c>
      <c r="T2854" s="160">
        <f t="shared" si="1410"/>
        <v>5.7812750923398109E-3</v>
      </c>
    </row>
    <row r="2855" spans="1:21" ht="18" thickBot="1" x14ac:dyDescent="0.25">
      <c r="A2855" s="60" t="s">
        <v>22</v>
      </c>
      <c r="B2855" s="160">
        <f>B2847/B2851</f>
        <v>5.6586513329848404E-2</v>
      </c>
      <c r="C2855" s="160" t="e">
        <f>C2847/C2851</f>
        <v>#VALUE!</v>
      </c>
      <c r="D2855" s="160">
        <f>D2847/D2851</f>
        <v>6.0725982532751091E-2</v>
      </c>
      <c r="E2855" s="160">
        <f>E2847/E2851</f>
        <v>6.1002478656017628E-2</v>
      </c>
      <c r="F2855" s="160">
        <f>F2847/F2851</f>
        <v>6.7316209034543842E-2</v>
      </c>
      <c r="G2855" s="160">
        <f t="shared" ref="G2855:L2855" si="1411">G2847/G2851</f>
        <v>6.5010413567390651E-2</v>
      </c>
      <c r="H2855" s="160">
        <f t="shared" si="1411"/>
        <v>6.5058032987171652E-2</v>
      </c>
      <c r="I2855" s="160">
        <f t="shared" si="1411"/>
        <v>7.1261500077966625E-2</v>
      </c>
      <c r="J2855" s="160">
        <f t="shared" si="1411"/>
        <v>7.6762485948289702E-2</v>
      </c>
      <c r="K2855" s="160">
        <f t="shared" si="1411"/>
        <v>7.7599071464102137E-2</v>
      </c>
      <c r="L2855" s="160">
        <f t="shared" si="1411"/>
        <v>7.8964941569282132E-2</v>
      </c>
      <c r="M2855" s="160">
        <f t="shared" ref="M2855:N2855" si="1412">M2847/M2851</f>
        <v>7.8287052525928408E-2</v>
      </c>
      <c r="N2855" s="160">
        <f t="shared" si="1412"/>
        <v>8.0637132901941258E-2</v>
      </c>
      <c r="O2855" s="160">
        <f t="shared" ref="O2855:P2855" si="1413">O2847/O2851</f>
        <v>8.1686429512516465E-2</v>
      </c>
      <c r="P2855" s="160">
        <f t="shared" si="1413"/>
        <v>7.8730158730158734E-2</v>
      </c>
      <c r="Q2855" s="160">
        <f t="shared" ref="Q2855:R2855" si="1414">Q2847/Q2851</f>
        <v>8.3399649848798343E-2</v>
      </c>
      <c r="R2855" s="160">
        <f t="shared" si="1414"/>
        <v>8.3672192680638094E-2</v>
      </c>
      <c r="S2855" s="160">
        <f t="shared" ref="S2855:T2855" si="1415">S2847/S2851</f>
        <v>8.2732685678470697E-2</v>
      </c>
      <c r="T2855" s="160">
        <f t="shared" si="1415"/>
        <v>8.6220661025067855E-2</v>
      </c>
    </row>
    <row r="2856" spans="1:21" ht="52" thickBot="1" x14ac:dyDescent="0.25">
      <c r="A2856" s="60" t="s">
        <v>23</v>
      </c>
      <c r="B2856" s="160"/>
      <c r="C2856" s="160" t="e">
        <f t="shared" ref="C2856:K2856" si="1416">(C2855-B2855)</f>
        <v>#VALUE!</v>
      </c>
      <c r="D2856" s="160" t="e">
        <f t="shared" si="1416"/>
        <v>#VALUE!</v>
      </c>
      <c r="E2856" s="160">
        <f t="shared" si="1416"/>
        <v>2.7649612326653694E-4</v>
      </c>
      <c r="F2856" s="160">
        <f t="shared" si="1416"/>
        <v>6.3137303785262139E-3</v>
      </c>
      <c r="G2856" s="160">
        <f t="shared" si="1416"/>
        <v>-2.3057954671531905E-3</v>
      </c>
      <c r="H2856" s="160">
        <f t="shared" si="1416"/>
        <v>4.7619419781000372E-5</v>
      </c>
      <c r="I2856" s="160">
        <f t="shared" si="1416"/>
        <v>6.2034670907949729E-3</v>
      </c>
      <c r="J2856" s="160">
        <f t="shared" si="1416"/>
        <v>5.5009858703230774E-3</v>
      </c>
      <c r="K2856" s="160">
        <f t="shared" si="1416"/>
        <v>8.3658551581243523E-4</v>
      </c>
      <c r="L2856" s="160">
        <f t="shared" ref="L2856:T2856" si="1417">(L2855-K2855)</f>
        <v>1.3658701051799949E-3</v>
      </c>
      <c r="M2856" s="160">
        <f t="shared" si="1417"/>
        <v>-6.7788904335372435E-4</v>
      </c>
      <c r="N2856" s="160">
        <f t="shared" si="1417"/>
        <v>2.3500803760128502E-3</v>
      </c>
      <c r="O2856" s="160">
        <f t="shared" si="1417"/>
        <v>1.0492966105752066E-3</v>
      </c>
      <c r="P2856" s="160">
        <f t="shared" si="1417"/>
        <v>-2.9562707823577311E-3</v>
      </c>
      <c r="Q2856" s="160">
        <f t="shared" si="1417"/>
        <v>4.6694911186396099E-3</v>
      </c>
      <c r="R2856" s="160">
        <f t="shared" si="1417"/>
        <v>2.7254283183975048E-4</v>
      </c>
      <c r="S2856" s="160">
        <f t="shared" si="1417"/>
        <v>-9.3950700216739735E-4</v>
      </c>
      <c r="T2856" s="160">
        <f t="shared" si="1417"/>
        <v>3.487975346597158E-3</v>
      </c>
    </row>
    <row r="2857" spans="1:21" ht="52" thickBot="1" x14ac:dyDescent="0.25">
      <c r="A2857" s="60" t="s">
        <v>24</v>
      </c>
      <c r="B2857" s="160"/>
      <c r="C2857" s="160"/>
      <c r="D2857" s="160"/>
      <c r="E2857" s="160"/>
      <c r="F2857" s="160"/>
      <c r="G2857" s="160">
        <f>G2855-B2855</f>
        <v>8.4239002375422478E-3</v>
      </c>
      <c r="H2857" s="160" t="e">
        <f t="shared" ref="H2857:K2857" si="1418">H2855-C2855</f>
        <v>#VALUE!</v>
      </c>
      <c r="I2857" s="160">
        <f t="shared" si="1418"/>
        <v>1.0535517545215534E-2</v>
      </c>
      <c r="J2857" s="160">
        <f t="shared" si="1418"/>
        <v>1.5760007292272074E-2</v>
      </c>
      <c r="K2857" s="160">
        <f t="shared" si="1418"/>
        <v>1.0282862429558295E-2</v>
      </c>
      <c r="L2857" s="160">
        <f t="shared" ref="L2857:T2857" si="1419">L2855-G2855</f>
        <v>1.3954528001891481E-2</v>
      </c>
      <c r="M2857" s="160">
        <f t="shared" si="1419"/>
        <v>1.3229019538756756E-2</v>
      </c>
      <c r="N2857" s="160">
        <f t="shared" si="1419"/>
        <v>9.3756328239746334E-3</v>
      </c>
      <c r="O2857" s="160">
        <f t="shared" si="1419"/>
        <v>4.9239435642267626E-3</v>
      </c>
      <c r="P2857" s="160">
        <f t="shared" si="1419"/>
        <v>1.1310872660565963E-3</v>
      </c>
      <c r="Q2857" s="160">
        <f t="shared" si="1419"/>
        <v>4.4347082795162113E-3</v>
      </c>
      <c r="R2857" s="160">
        <f t="shared" si="1419"/>
        <v>5.3851401547096861E-3</v>
      </c>
      <c r="S2857" s="160">
        <f t="shared" si="1419"/>
        <v>2.0955527765294385E-3</v>
      </c>
      <c r="T2857" s="160">
        <f t="shared" si="1419"/>
        <v>4.5342315125513899E-3</v>
      </c>
    </row>
    <row r="2858" spans="1:21" ht="52" thickBot="1" x14ac:dyDescent="0.25">
      <c r="A2858" s="60" t="s">
        <v>25</v>
      </c>
      <c r="B2858" s="160"/>
      <c r="C2858" s="160"/>
      <c r="D2858" s="160"/>
      <c r="E2858" s="160"/>
      <c r="F2858" s="160"/>
      <c r="G2858" s="160"/>
      <c r="H2858" s="160"/>
      <c r="I2858" s="160"/>
      <c r="J2858" s="160"/>
      <c r="K2858" s="160"/>
      <c r="L2858" s="160">
        <f>L2855-B2855</f>
        <v>2.2378428239433729E-2</v>
      </c>
      <c r="M2858" s="160" t="s">
        <v>68</v>
      </c>
      <c r="N2858" s="160" t="s">
        <v>68</v>
      </c>
      <c r="O2858" s="160" t="s">
        <v>68</v>
      </c>
      <c r="P2858" s="160" t="s">
        <v>68</v>
      </c>
      <c r="Q2858" s="160" t="s">
        <v>68</v>
      </c>
      <c r="R2858" s="160" t="s">
        <v>68</v>
      </c>
      <c r="S2858" s="160" t="s">
        <v>68</v>
      </c>
      <c r="T2858" s="160" t="s">
        <v>68</v>
      </c>
    </row>
    <row r="2859" spans="1:21" ht="16" x14ac:dyDescent="0.2">
      <c r="A2859" s="4"/>
      <c r="B2859" s="6"/>
      <c r="C2859" s="6"/>
      <c r="D2859" s="6"/>
      <c r="E2859" s="6"/>
      <c r="F2859" s="6"/>
      <c r="G2859" s="5"/>
      <c r="H2859" s="5"/>
      <c r="I2859" s="5"/>
      <c r="J2859" s="5"/>
      <c r="K2859" s="5"/>
      <c r="L2859" s="5"/>
    </row>
    <row r="2860" spans="1:21" ht="16" x14ac:dyDescent="0.2">
      <c r="A2860" s="7" t="s">
        <v>209</v>
      </c>
      <c r="B2860" s="7"/>
      <c r="C2860" s="7"/>
      <c r="D2860" s="7"/>
      <c r="E2860" s="7"/>
      <c r="F2860" s="7"/>
      <c r="G2860" s="8"/>
      <c r="H2860" s="8"/>
      <c r="I2860" s="8"/>
      <c r="J2860" s="8"/>
      <c r="K2860" s="8"/>
      <c r="L2860" s="8"/>
      <c r="M2860" s="9"/>
    </row>
    <row r="2861" spans="1:21" ht="17" thickBot="1" x14ac:dyDescent="0.25">
      <c r="A2861" s="10"/>
      <c r="B2861" s="8"/>
      <c r="C2861" s="8"/>
      <c r="D2861" s="8"/>
      <c r="E2861" s="8"/>
      <c r="F2861" s="8"/>
      <c r="G2861" s="8"/>
      <c r="H2861" s="8"/>
      <c r="I2861" s="8"/>
      <c r="J2861" s="8"/>
      <c r="K2861" s="8"/>
      <c r="L2861" s="8"/>
      <c r="M2861" s="9"/>
    </row>
    <row r="2862" spans="1:21" ht="35" thickBot="1" x14ac:dyDescent="0.25">
      <c r="A2862" s="70" t="s">
        <v>44</v>
      </c>
      <c r="B2862" s="70" t="s">
        <v>0</v>
      </c>
      <c r="C2862" s="70" t="s">
        <v>1</v>
      </c>
      <c r="D2862" s="70" t="s">
        <v>2</v>
      </c>
      <c r="E2862" s="70" t="s">
        <v>3</v>
      </c>
      <c r="F2862" s="70" t="s">
        <v>4</v>
      </c>
      <c r="G2862" s="70" t="s">
        <v>5</v>
      </c>
      <c r="H2862" s="70" t="s">
        <v>6</v>
      </c>
      <c r="I2862" s="70" t="s">
        <v>7</v>
      </c>
      <c r="J2862" s="70" t="s">
        <v>8</v>
      </c>
      <c r="K2862" s="70" t="s">
        <v>9</v>
      </c>
      <c r="L2862" s="70" t="s">
        <v>10</v>
      </c>
      <c r="M2862" s="70" t="s">
        <v>66</v>
      </c>
      <c r="N2862" s="70" t="s">
        <v>75</v>
      </c>
      <c r="O2862" s="70" t="s">
        <v>76</v>
      </c>
      <c r="P2862" s="70" t="s">
        <v>77</v>
      </c>
      <c r="Q2862" s="70" t="s">
        <v>78</v>
      </c>
      <c r="R2862" s="70" t="s">
        <v>79</v>
      </c>
      <c r="S2862" s="70" t="s">
        <v>81</v>
      </c>
      <c r="T2862" s="70" t="s">
        <v>87</v>
      </c>
      <c r="U2862" s="70" t="s">
        <v>52</v>
      </c>
    </row>
    <row r="2863" spans="1:21" ht="18" thickBot="1" x14ac:dyDescent="0.25">
      <c r="A2863" s="71" t="s">
        <v>28</v>
      </c>
      <c r="B2863" s="72"/>
      <c r="C2863" s="72">
        <f t="shared" ref="C2863:K2863" si="1420">-C2833</f>
        <v>-59</v>
      </c>
      <c r="D2863" s="72">
        <f t="shared" si="1420"/>
        <v>-48</v>
      </c>
      <c r="E2863" s="72">
        <f t="shared" si="1420"/>
        <v>-45</v>
      </c>
      <c r="F2863" s="72">
        <f t="shared" si="1420"/>
        <v>-52</v>
      </c>
      <c r="G2863" s="72">
        <f t="shared" si="1420"/>
        <v>-46</v>
      </c>
      <c r="H2863" s="72">
        <f t="shared" si="1420"/>
        <v>-40</v>
      </c>
      <c r="I2863" s="72">
        <f t="shared" si="1420"/>
        <v>-79</v>
      </c>
      <c r="J2863" s="72">
        <f t="shared" si="1420"/>
        <v>-62</v>
      </c>
      <c r="K2863" s="72">
        <f t="shared" si="1420"/>
        <v>-64</v>
      </c>
      <c r="L2863" s="72">
        <f t="shared" ref="L2863:Q2863" si="1421">-L2833</f>
        <v>-71</v>
      </c>
      <c r="M2863" s="72">
        <f t="shared" si="1421"/>
        <v>-61</v>
      </c>
      <c r="N2863" s="72">
        <f t="shared" si="1421"/>
        <v>-67</v>
      </c>
      <c r="O2863" s="72">
        <f t="shared" si="1421"/>
        <v>-49</v>
      </c>
      <c r="P2863" s="72">
        <f t="shared" si="1421"/>
        <v>-56</v>
      </c>
      <c r="Q2863" s="72">
        <f t="shared" si="1421"/>
        <v>-60</v>
      </c>
      <c r="R2863" s="72">
        <f t="shared" ref="R2863:S2863" si="1422">-R2833</f>
        <v>-69</v>
      </c>
      <c r="S2863" s="72">
        <f t="shared" si="1422"/>
        <v>-62</v>
      </c>
      <c r="T2863" s="76">
        <f t="shared" ref="T2863" si="1423">-T2833</f>
        <v>-54</v>
      </c>
      <c r="U2863" s="72">
        <f t="shared" ref="U2863:U2877" si="1424">_xlfn.AGGREGATE(1,6,C2863:S2863)</f>
        <v>-58.235294117647058</v>
      </c>
    </row>
    <row r="2864" spans="1:21" ht="18" thickBot="1" x14ac:dyDescent="0.25">
      <c r="A2864" s="78">
        <v>1</v>
      </c>
      <c r="B2864" s="48" t="s">
        <v>53</v>
      </c>
      <c r="C2864" s="79">
        <f t="shared" ref="C2864:T2875" si="1425">B2833-C2834</f>
        <v>-1</v>
      </c>
      <c r="D2864" s="79">
        <f t="shared" si="1425"/>
        <v>0</v>
      </c>
      <c r="E2864" s="79">
        <f t="shared" si="1425"/>
        <v>-1</v>
      </c>
      <c r="F2864" s="79">
        <f t="shared" si="1425"/>
        <v>-1</v>
      </c>
      <c r="G2864" s="79">
        <f t="shared" si="1425"/>
        <v>1</v>
      </c>
      <c r="H2864" s="72">
        <f t="shared" si="1425"/>
        <v>-11</v>
      </c>
      <c r="I2864" s="72">
        <f t="shared" si="1425"/>
        <v>-6</v>
      </c>
      <c r="J2864" s="72">
        <f t="shared" si="1425"/>
        <v>-5</v>
      </c>
      <c r="K2864" s="72">
        <f t="shared" si="1425"/>
        <v>5</v>
      </c>
      <c r="L2864" s="72">
        <f t="shared" si="1425"/>
        <v>0</v>
      </c>
      <c r="M2864" s="72">
        <f t="shared" si="1425"/>
        <v>3</v>
      </c>
      <c r="N2864" s="72">
        <f t="shared" si="1425"/>
        <v>3</v>
      </c>
      <c r="O2864" s="72">
        <f t="shared" si="1425"/>
        <v>3</v>
      </c>
      <c r="P2864" s="72">
        <f t="shared" si="1425"/>
        <v>2</v>
      </c>
      <c r="Q2864" s="72">
        <f t="shared" si="1425"/>
        <v>-3</v>
      </c>
      <c r="R2864" s="72">
        <f t="shared" si="1425"/>
        <v>-3</v>
      </c>
      <c r="S2864" s="72">
        <f t="shared" si="1425"/>
        <v>7</v>
      </c>
      <c r="T2864" s="76">
        <f t="shared" si="1425"/>
        <v>-5</v>
      </c>
      <c r="U2864" s="72">
        <f t="shared" si="1424"/>
        <v>-0.41176470588235292</v>
      </c>
    </row>
    <row r="2865" spans="1:21" ht="18" thickBot="1" x14ac:dyDescent="0.25">
      <c r="A2865" s="78">
        <v>2</v>
      </c>
      <c r="B2865" s="48" t="s">
        <v>53</v>
      </c>
      <c r="C2865" s="79">
        <f t="shared" si="1425"/>
        <v>6</v>
      </c>
      <c r="D2865" s="79">
        <f t="shared" si="1425"/>
        <v>3</v>
      </c>
      <c r="E2865" s="79">
        <f t="shared" si="1425"/>
        <v>8</v>
      </c>
      <c r="F2865" s="79">
        <f t="shared" si="1425"/>
        <v>9</v>
      </c>
      <c r="G2865" s="79">
        <f t="shared" si="1425"/>
        <v>5</v>
      </c>
      <c r="H2865" s="72">
        <f t="shared" si="1425"/>
        <v>3</v>
      </c>
      <c r="I2865" s="72">
        <f t="shared" si="1425"/>
        <v>7</v>
      </c>
      <c r="J2865" s="72">
        <f t="shared" si="1425"/>
        <v>4</v>
      </c>
      <c r="K2865" s="72">
        <f t="shared" si="1425"/>
        <v>10</v>
      </c>
      <c r="L2865" s="72">
        <f t="shared" si="1425"/>
        <v>8</v>
      </c>
      <c r="M2865" s="72">
        <f t="shared" si="1425"/>
        <v>7</v>
      </c>
      <c r="N2865" s="72">
        <f t="shared" si="1425"/>
        <v>8</v>
      </c>
      <c r="O2865" s="72">
        <f t="shared" si="1425"/>
        <v>5</v>
      </c>
      <c r="P2865" s="72">
        <f t="shared" si="1425"/>
        <v>2</v>
      </c>
      <c r="Q2865" s="72">
        <f t="shared" si="1425"/>
        <v>9</v>
      </c>
      <c r="R2865" s="72">
        <f t="shared" si="1425"/>
        <v>8</v>
      </c>
      <c r="S2865" s="72">
        <f t="shared" si="1425"/>
        <v>8</v>
      </c>
      <c r="T2865" s="76">
        <f t="shared" si="1425"/>
        <v>4</v>
      </c>
      <c r="U2865" s="72">
        <f t="shared" si="1424"/>
        <v>6.4705882352941178</v>
      </c>
    </row>
    <row r="2866" spans="1:21" ht="18" thickBot="1" x14ac:dyDescent="0.25">
      <c r="A2866" s="78">
        <v>3</v>
      </c>
      <c r="B2866" s="48" t="s">
        <v>53</v>
      </c>
      <c r="C2866" s="79">
        <f t="shared" si="1425"/>
        <v>1</v>
      </c>
      <c r="D2866" s="79">
        <f t="shared" si="1425"/>
        <v>1</v>
      </c>
      <c r="E2866" s="79">
        <f t="shared" si="1425"/>
        <v>-1</v>
      </c>
      <c r="F2866" s="79">
        <f t="shared" si="1425"/>
        <v>3</v>
      </c>
      <c r="G2866" s="79">
        <f t="shared" si="1425"/>
        <v>2</v>
      </c>
      <c r="H2866" s="72">
        <f t="shared" si="1425"/>
        <v>4</v>
      </c>
      <c r="I2866" s="72">
        <f t="shared" si="1425"/>
        <v>7</v>
      </c>
      <c r="J2866" s="72">
        <f t="shared" si="1425"/>
        <v>3</v>
      </c>
      <c r="K2866" s="72">
        <f t="shared" si="1425"/>
        <v>6</v>
      </c>
      <c r="L2866" s="72">
        <f t="shared" si="1425"/>
        <v>14</v>
      </c>
      <c r="M2866" s="72">
        <f t="shared" si="1425"/>
        <v>8</v>
      </c>
      <c r="N2866" s="72">
        <f t="shared" si="1425"/>
        <v>5</v>
      </c>
      <c r="O2866" s="72">
        <f t="shared" si="1425"/>
        <v>3</v>
      </c>
      <c r="P2866" s="72">
        <f t="shared" si="1425"/>
        <v>4</v>
      </c>
      <c r="Q2866" s="72">
        <f t="shared" si="1425"/>
        <v>3</v>
      </c>
      <c r="R2866" s="72">
        <f t="shared" si="1425"/>
        <v>2</v>
      </c>
      <c r="S2866" s="72">
        <f t="shared" si="1425"/>
        <v>4</v>
      </c>
      <c r="T2866" s="76">
        <f t="shared" si="1425"/>
        <v>3</v>
      </c>
      <c r="U2866" s="72">
        <f t="shared" si="1424"/>
        <v>4.0588235294117645</v>
      </c>
    </row>
    <row r="2867" spans="1:21" ht="18" thickBot="1" x14ac:dyDescent="0.25">
      <c r="A2867" s="78">
        <v>4</v>
      </c>
      <c r="B2867" s="48" t="s">
        <v>53</v>
      </c>
      <c r="C2867" s="79">
        <f t="shared" si="1425"/>
        <v>1</v>
      </c>
      <c r="D2867" s="79">
        <f t="shared" si="1425"/>
        <v>1</v>
      </c>
      <c r="E2867" s="79">
        <f t="shared" si="1425"/>
        <v>3</v>
      </c>
      <c r="F2867" s="79">
        <f t="shared" si="1425"/>
        <v>4</v>
      </c>
      <c r="G2867" s="79">
        <f t="shared" si="1425"/>
        <v>1</v>
      </c>
      <c r="H2867" s="72">
        <f t="shared" si="1425"/>
        <v>2</v>
      </c>
      <c r="I2867" s="72">
        <f t="shared" si="1425"/>
        <v>3</v>
      </c>
      <c r="J2867" s="72">
        <f t="shared" si="1425"/>
        <v>6</v>
      </c>
      <c r="K2867" s="72">
        <f t="shared" si="1425"/>
        <v>5</v>
      </c>
      <c r="L2867" s="72">
        <f t="shared" si="1425"/>
        <v>0</v>
      </c>
      <c r="M2867" s="72">
        <f t="shared" si="1425"/>
        <v>9</v>
      </c>
      <c r="N2867" s="72">
        <f t="shared" si="1425"/>
        <v>5</v>
      </c>
      <c r="O2867" s="72">
        <f t="shared" si="1425"/>
        <v>6</v>
      </c>
      <c r="P2867" s="72">
        <f t="shared" si="1425"/>
        <v>4</v>
      </c>
      <c r="Q2867" s="72">
        <f t="shared" si="1425"/>
        <v>4</v>
      </c>
      <c r="R2867" s="72">
        <f t="shared" si="1425"/>
        <v>2</v>
      </c>
      <c r="S2867" s="72">
        <f t="shared" si="1425"/>
        <v>4</v>
      </c>
      <c r="T2867" s="76">
        <f t="shared" si="1425"/>
        <v>4</v>
      </c>
      <c r="U2867" s="72">
        <f t="shared" si="1424"/>
        <v>3.5294117647058822</v>
      </c>
    </row>
    <row r="2868" spans="1:21" ht="18" thickBot="1" x14ac:dyDescent="0.25">
      <c r="A2868" s="78">
        <v>5</v>
      </c>
      <c r="B2868" s="48" t="s">
        <v>53</v>
      </c>
      <c r="C2868" s="79">
        <f t="shared" si="1425"/>
        <v>4</v>
      </c>
      <c r="D2868" s="79">
        <f t="shared" si="1425"/>
        <v>2</v>
      </c>
      <c r="E2868" s="79">
        <f t="shared" si="1425"/>
        <v>1</v>
      </c>
      <c r="F2868" s="79">
        <f t="shared" si="1425"/>
        <v>-1</v>
      </c>
      <c r="G2868" s="79">
        <f t="shared" si="1425"/>
        <v>3</v>
      </c>
      <c r="H2868" s="72">
        <f t="shared" si="1425"/>
        <v>3</v>
      </c>
      <c r="I2868" s="72">
        <f t="shared" si="1425"/>
        <v>2</v>
      </c>
      <c r="J2868" s="72">
        <f t="shared" si="1425"/>
        <v>2</v>
      </c>
      <c r="K2868" s="72">
        <f t="shared" si="1425"/>
        <v>2</v>
      </c>
      <c r="L2868" s="72">
        <f t="shared" si="1425"/>
        <v>7</v>
      </c>
      <c r="M2868" s="72">
        <f t="shared" si="1425"/>
        <v>6</v>
      </c>
      <c r="N2868" s="72">
        <f t="shared" si="1425"/>
        <v>0</v>
      </c>
      <c r="O2868" s="72">
        <f t="shared" si="1425"/>
        <v>2</v>
      </c>
      <c r="P2868" s="72">
        <f t="shared" si="1425"/>
        <v>5</v>
      </c>
      <c r="Q2868" s="72">
        <f t="shared" si="1425"/>
        <v>3</v>
      </c>
      <c r="R2868" s="72">
        <f t="shared" si="1425"/>
        <v>0</v>
      </c>
      <c r="S2868" s="72">
        <f t="shared" si="1425"/>
        <v>5</v>
      </c>
      <c r="T2868" s="76">
        <f t="shared" si="1425"/>
        <v>2</v>
      </c>
      <c r="U2868" s="72">
        <f t="shared" si="1424"/>
        <v>2.7058823529411766</v>
      </c>
    </row>
    <row r="2869" spans="1:21" ht="18" thickBot="1" x14ac:dyDescent="0.25">
      <c r="A2869" s="78">
        <v>6</v>
      </c>
      <c r="B2869" s="48" t="s">
        <v>53</v>
      </c>
      <c r="C2869" s="79">
        <f t="shared" si="1425"/>
        <v>3</v>
      </c>
      <c r="D2869" s="79">
        <f t="shared" si="1425"/>
        <v>5</v>
      </c>
      <c r="E2869" s="79">
        <f t="shared" si="1425"/>
        <v>3</v>
      </c>
      <c r="F2869" s="79">
        <f t="shared" si="1425"/>
        <v>5</v>
      </c>
      <c r="G2869" s="79">
        <f t="shared" si="1425"/>
        <v>4</v>
      </c>
      <c r="H2869" s="72">
        <f t="shared" si="1425"/>
        <v>3</v>
      </c>
      <c r="I2869" s="72">
        <f t="shared" si="1425"/>
        <v>2</v>
      </c>
      <c r="J2869" s="72">
        <f t="shared" si="1425"/>
        <v>4</v>
      </c>
      <c r="K2869" s="72">
        <f t="shared" si="1425"/>
        <v>1</v>
      </c>
      <c r="L2869" s="72">
        <f t="shared" si="1425"/>
        <v>2</v>
      </c>
      <c r="M2869" s="72">
        <f t="shared" si="1425"/>
        <v>2</v>
      </c>
      <c r="N2869" s="72">
        <f t="shared" si="1425"/>
        <v>-2</v>
      </c>
      <c r="O2869" s="72">
        <f t="shared" si="1425"/>
        <v>5</v>
      </c>
      <c r="P2869" s="72">
        <f t="shared" si="1425"/>
        <v>2</v>
      </c>
      <c r="Q2869" s="72">
        <f t="shared" si="1425"/>
        <v>1</v>
      </c>
      <c r="R2869" s="72">
        <f t="shared" si="1425"/>
        <v>1</v>
      </c>
      <c r="S2869" s="72">
        <f t="shared" si="1425"/>
        <v>6</v>
      </c>
      <c r="T2869" s="76">
        <f t="shared" si="1425"/>
        <v>6</v>
      </c>
      <c r="U2869" s="72">
        <f t="shared" si="1424"/>
        <v>2.7647058823529411</v>
      </c>
    </row>
    <row r="2870" spans="1:21" ht="18" thickBot="1" x14ac:dyDescent="0.25">
      <c r="A2870" s="78">
        <v>7</v>
      </c>
      <c r="B2870" s="48" t="s">
        <v>53</v>
      </c>
      <c r="C2870" s="79">
        <f t="shared" si="1425"/>
        <v>9</v>
      </c>
      <c r="D2870" s="79">
        <f t="shared" si="1425"/>
        <v>-2</v>
      </c>
      <c r="E2870" s="79">
        <f t="shared" si="1425"/>
        <v>-1</v>
      </c>
      <c r="F2870" s="79">
        <f t="shared" si="1425"/>
        <v>0</v>
      </c>
      <c r="G2870" s="79">
        <f t="shared" si="1425"/>
        <v>3</v>
      </c>
      <c r="H2870" s="72">
        <f t="shared" si="1425"/>
        <v>3</v>
      </c>
      <c r="I2870" s="72">
        <f t="shared" si="1425"/>
        <v>1</v>
      </c>
      <c r="J2870" s="72">
        <f t="shared" si="1425"/>
        <v>1</v>
      </c>
      <c r="K2870" s="72">
        <f t="shared" si="1425"/>
        <v>0</v>
      </c>
      <c r="L2870" s="72">
        <f t="shared" si="1425"/>
        <v>4</v>
      </c>
      <c r="M2870" s="72">
        <f t="shared" si="1425"/>
        <v>2</v>
      </c>
      <c r="N2870" s="72">
        <f t="shared" si="1425"/>
        <v>3</v>
      </c>
      <c r="O2870" s="72">
        <f t="shared" si="1425"/>
        <v>-2</v>
      </c>
      <c r="P2870" s="72">
        <f t="shared" si="1425"/>
        <v>6</v>
      </c>
      <c r="Q2870" s="72">
        <f t="shared" si="1425"/>
        <v>1</v>
      </c>
      <c r="R2870" s="72">
        <f t="shared" si="1425"/>
        <v>5</v>
      </c>
      <c r="S2870" s="72">
        <f t="shared" si="1425"/>
        <v>4</v>
      </c>
      <c r="T2870" s="76">
        <f t="shared" si="1425"/>
        <v>1</v>
      </c>
      <c r="U2870" s="72">
        <f t="shared" si="1424"/>
        <v>2.1764705882352939</v>
      </c>
    </row>
    <row r="2871" spans="1:21" ht="18" thickBot="1" x14ac:dyDescent="0.25">
      <c r="A2871" s="78">
        <v>8</v>
      </c>
      <c r="B2871" s="48" t="s">
        <v>53</v>
      </c>
      <c r="C2871" s="79">
        <f t="shared" si="1425"/>
        <v>-2</v>
      </c>
      <c r="D2871" s="79">
        <f t="shared" si="1425"/>
        <v>-1</v>
      </c>
      <c r="E2871" s="79">
        <f t="shared" si="1425"/>
        <v>0</v>
      </c>
      <c r="F2871" s="79">
        <f t="shared" si="1425"/>
        <v>-3</v>
      </c>
      <c r="G2871" s="79">
        <f t="shared" si="1425"/>
        <v>3</v>
      </c>
      <c r="H2871" s="72">
        <f t="shared" si="1425"/>
        <v>5</v>
      </c>
      <c r="I2871" s="72">
        <f t="shared" si="1425"/>
        <v>-1</v>
      </c>
      <c r="J2871" s="72">
        <f t="shared" si="1425"/>
        <v>-1</v>
      </c>
      <c r="K2871" s="72">
        <f t="shared" si="1425"/>
        <v>2</v>
      </c>
      <c r="L2871" s="72">
        <f t="shared" si="1425"/>
        <v>2</v>
      </c>
      <c r="M2871" s="72">
        <f t="shared" si="1425"/>
        <v>-2</v>
      </c>
      <c r="N2871" s="72">
        <f t="shared" si="1425"/>
        <v>-1</v>
      </c>
      <c r="O2871" s="72">
        <f t="shared" si="1425"/>
        <v>-1</v>
      </c>
      <c r="P2871" s="72">
        <f t="shared" si="1425"/>
        <v>3</v>
      </c>
      <c r="Q2871" s="72">
        <f t="shared" si="1425"/>
        <v>-4</v>
      </c>
      <c r="R2871" s="72">
        <f t="shared" si="1425"/>
        <v>5</v>
      </c>
      <c r="S2871" s="72">
        <f t="shared" si="1425"/>
        <v>1</v>
      </c>
      <c r="T2871" s="76">
        <f t="shared" si="1425"/>
        <v>0</v>
      </c>
      <c r="U2871" s="72">
        <f t="shared" si="1424"/>
        <v>0.29411764705882354</v>
      </c>
    </row>
    <row r="2872" spans="1:21" ht="18" thickBot="1" x14ac:dyDescent="0.25">
      <c r="A2872" s="78">
        <v>9</v>
      </c>
      <c r="B2872" s="48" t="s">
        <v>53</v>
      </c>
      <c r="C2872" s="79">
        <f t="shared" si="1425"/>
        <v>15</v>
      </c>
      <c r="D2872" s="79">
        <f t="shared" si="1425"/>
        <v>5</v>
      </c>
      <c r="E2872" s="79">
        <f t="shared" si="1425"/>
        <v>2</v>
      </c>
      <c r="F2872" s="79">
        <f t="shared" si="1425"/>
        <v>2</v>
      </c>
      <c r="G2872" s="79">
        <f t="shared" si="1425"/>
        <v>12</v>
      </c>
      <c r="H2872" s="72">
        <f t="shared" si="1425"/>
        <v>8</v>
      </c>
      <c r="I2872" s="72">
        <f t="shared" si="1425"/>
        <v>8</v>
      </c>
      <c r="J2872" s="72">
        <f t="shared" si="1425"/>
        <v>7</v>
      </c>
      <c r="K2872" s="72">
        <f t="shared" si="1425"/>
        <v>9</v>
      </c>
      <c r="L2872" s="72">
        <f t="shared" si="1425"/>
        <v>6</v>
      </c>
      <c r="M2872" s="72">
        <f t="shared" si="1425"/>
        <v>6</v>
      </c>
      <c r="N2872" s="72">
        <f t="shared" si="1425"/>
        <v>1</v>
      </c>
      <c r="O2872" s="72">
        <f t="shared" si="1425"/>
        <v>0</v>
      </c>
      <c r="P2872" s="72">
        <f t="shared" si="1425"/>
        <v>2</v>
      </c>
      <c r="Q2872" s="72">
        <f t="shared" si="1425"/>
        <v>1</v>
      </c>
      <c r="R2872" s="72">
        <f t="shared" si="1425"/>
        <v>1</v>
      </c>
      <c r="S2872" s="72">
        <f t="shared" si="1425"/>
        <v>-1</v>
      </c>
      <c r="T2872" s="76">
        <f t="shared" si="1425"/>
        <v>1</v>
      </c>
      <c r="U2872" s="72">
        <f t="shared" si="1424"/>
        <v>4.9411764705882355</v>
      </c>
    </row>
    <row r="2873" spans="1:21" ht="18" thickBot="1" x14ac:dyDescent="0.25">
      <c r="A2873" s="78">
        <v>10</v>
      </c>
      <c r="B2873" s="48" t="s">
        <v>53</v>
      </c>
      <c r="C2873" s="79">
        <f t="shared" si="1425"/>
        <v>1</v>
      </c>
      <c r="D2873" s="79">
        <f t="shared" si="1425"/>
        <v>7</v>
      </c>
      <c r="E2873" s="79">
        <f t="shared" si="1425"/>
        <v>7</v>
      </c>
      <c r="F2873" s="79">
        <f t="shared" si="1425"/>
        <v>3</v>
      </c>
      <c r="G2873" s="79">
        <f t="shared" si="1425"/>
        <v>13</v>
      </c>
      <c r="H2873" s="72">
        <f t="shared" si="1425"/>
        <v>8</v>
      </c>
      <c r="I2873" s="72">
        <f t="shared" si="1425"/>
        <v>-1</v>
      </c>
      <c r="J2873" s="72">
        <f t="shared" si="1425"/>
        <v>5</v>
      </c>
      <c r="K2873" s="72">
        <f t="shared" si="1425"/>
        <v>8</v>
      </c>
      <c r="L2873" s="72">
        <f t="shared" si="1425"/>
        <v>8</v>
      </c>
      <c r="M2873" s="72">
        <f t="shared" si="1425"/>
        <v>7</v>
      </c>
      <c r="N2873" s="72">
        <f t="shared" si="1425"/>
        <v>14</v>
      </c>
      <c r="O2873" s="72">
        <f t="shared" si="1425"/>
        <v>4</v>
      </c>
      <c r="P2873" s="72">
        <f t="shared" si="1425"/>
        <v>4</v>
      </c>
      <c r="Q2873" s="72">
        <f t="shared" si="1425"/>
        <v>-4</v>
      </c>
      <c r="R2873" s="72">
        <f t="shared" si="1425"/>
        <v>3</v>
      </c>
      <c r="S2873" s="72">
        <f t="shared" si="1425"/>
        <v>6</v>
      </c>
      <c r="T2873" s="76">
        <f t="shared" si="1425"/>
        <v>3</v>
      </c>
      <c r="U2873" s="72">
        <f t="shared" si="1424"/>
        <v>5.4705882352941178</v>
      </c>
    </row>
    <row r="2874" spans="1:21" ht="18" thickBot="1" x14ac:dyDescent="0.25">
      <c r="A2874" s="78">
        <v>11</v>
      </c>
      <c r="B2874" s="48" t="s">
        <v>53</v>
      </c>
      <c r="C2874" s="79">
        <f t="shared" si="1425"/>
        <v>1</v>
      </c>
      <c r="D2874" s="79">
        <f t="shared" si="1425"/>
        <v>2</v>
      </c>
      <c r="E2874" s="79">
        <f t="shared" si="1425"/>
        <v>3</v>
      </c>
      <c r="F2874" s="79">
        <f t="shared" si="1425"/>
        <v>3</v>
      </c>
      <c r="G2874" s="79">
        <f t="shared" si="1425"/>
        <v>3</v>
      </c>
      <c r="H2874" s="72">
        <f t="shared" si="1425"/>
        <v>2</v>
      </c>
      <c r="I2874" s="72">
        <f t="shared" si="1425"/>
        <v>3</v>
      </c>
      <c r="J2874" s="72">
        <f t="shared" si="1425"/>
        <v>0</v>
      </c>
      <c r="K2874" s="72">
        <f t="shared" si="1425"/>
        <v>5</v>
      </c>
      <c r="L2874" s="72">
        <f t="shared" si="1425"/>
        <v>0</v>
      </c>
      <c r="M2874" s="72">
        <f t="shared" si="1425"/>
        <v>2</v>
      </c>
      <c r="N2874" s="72">
        <f t="shared" si="1425"/>
        <v>0</v>
      </c>
      <c r="O2874" s="72">
        <f t="shared" si="1425"/>
        <v>-1</v>
      </c>
      <c r="P2874" s="72">
        <f t="shared" si="1425"/>
        <v>2</v>
      </c>
      <c r="Q2874" s="72">
        <f t="shared" si="1425"/>
        <v>11</v>
      </c>
      <c r="R2874" s="72">
        <f t="shared" si="1425"/>
        <v>14</v>
      </c>
      <c r="S2874" s="72">
        <f t="shared" si="1425"/>
        <v>4</v>
      </c>
      <c r="T2874" s="76">
        <f t="shared" si="1425"/>
        <v>7</v>
      </c>
      <c r="U2874" s="72">
        <f t="shared" si="1424"/>
        <v>3.1764705882352939</v>
      </c>
    </row>
    <row r="2875" spans="1:21" ht="18" thickBot="1" x14ac:dyDescent="0.25">
      <c r="A2875" s="78">
        <v>12</v>
      </c>
      <c r="B2875" s="48" t="s">
        <v>53</v>
      </c>
      <c r="C2875" s="79" t="s">
        <v>46</v>
      </c>
      <c r="D2875" s="79">
        <f t="shared" si="1425"/>
        <v>1</v>
      </c>
      <c r="E2875" s="79">
        <f t="shared" si="1425"/>
        <v>2</v>
      </c>
      <c r="F2875" s="79">
        <f t="shared" si="1425"/>
        <v>2</v>
      </c>
      <c r="G2875" s="79">
        <f t="shared" si="1425"/>
        <v>1</v>
      </c>
      <c r="H2875" s="72">
        <f t="shared" si="1425"/>
        <v>1</v>
      </c>
      <c r="I2875" s="72">
        <f t="shared" si="1425"/>
        <v>-1</v>
      </c>
      <c r="J2875" s="72">
        <f t="shared" si="1425"/>
        <v>-1</v>
      </c>
      <c r="K2875" s="72">
        <f t="shared" si="1425"/>
        <v>4</v>
      </c>
      <c r="L2875" s="72">
        <f t="shared" si="1425"/>
        <v>0</v>
      </c>
      <c r="M2875" s="72">
        <f t="shared" si="1425"/>
        <v>0</v>
      </c>
      <c r="N2875" s="72">
        <f t="shared" si="1425"/>
        <v>0</v>
      </c>
      <c r="O2875" s="72">
        <f t="shared" si="1425"/>
        <v>7</v>
      </c>
      <c r="P2875" s="72">
        <f t="shared" si="1425"/>
        <v>1</v>
      </c>
      <c r="Q2875" s="72">
        <f t="shared" si="1425"/>
        <v>2</v>
      </c>
      <c r="R2875" s="72">
        <f t="shared" si="1425"/>
        <v>0</v>
      </c>
      <c r="S2875" s="72">
        <f t="shared" si="1425"/>
        <v>6</v>
      </c>
      <c r="T2875" s="76">
        <f t="shared" si="1425"/>
        <v>3</v>
      </c>
      <c r="U2875" s="72">
        <f t="shared" si="1424"/>
        <v>1.5625</v>
      </c>
    </row>
    <row r="2876" spans="1:21" ht="18" thickBot="1" x14ac:dyDescent="0.25">
      <c r="A2876" s="47" t="s">
        <v>47</v>
      </c>
      <c r="B2876" s="48" t="s">
        <v>59</v>
      </c>
      <c r="C2876" s="75" t="s">
        <v>46</v>
      </c>
      <c r="D2876" s="75" t="s">
        <v>46</v>
      </c>
      <c r="E2876" s="75" t="s">
        <v>46</v>
      </c>
      <c r="F2876" s="79">
        <f t="shared" ref="F2876:T2876" si="1426">B2834-F2838</f>
        <v>9</v>
      </c>
      <c r="G2876" s="79">
        <f t="shared" si="1426"/>
        <v>9</v>
      </c>
      <c r="H2876" s="79">
        <f t="shared" si="1426"/>
        <v>15</v>
      </c>
      <c r="I2876" s="79">
        <f t="shared" si="1426"/>
        <v>15</v>
      </c>
      <c r="J2876" s="79">
        <f t="shared" si="1426"/>
        <v>14</v>
      </c>
      <c r="K2876" s="79">
        <f t="shared" si="1426"/>
        <v>18</v>
      </c>
      <c r="L2876" s="79">
        <f t="shared" si="1426"/>
        <v>22</v>
      </c>
      <c r="M2876" s="79">
        <f t="shared" si="1426"/>
        <v>16</v>
      </c>
      <c r="N2876" s="79">
        <f t="shared" si="1426"/>
        <v>33</v>
      </c>
      <c r="O2876" s="79">
        <f t="shared" si="1426"/>
        <v>23</v>
      </c>
      <c r="P2876" s="79">
        <f t="shared" si="1426"/>
        <v>23</v>
      </c>
      <c r="Q2876" s="79">
        <f t="shared" si="1426"/>
        <v>18</v>
      </c>
      <c r="R2876" s="79">
        <f t="shared" si="1426"/>
        <v>13</v>
      </c>
      <c r="S2876" s="79">
        <f t="shared" si="1426"/>
        <v>12</v>
      </c>
      <c r="T2876" s="106">
        <f t="shared" si="1426"/>
        <v>17</v>
      </c>
      <c r="U2876" s="72">
        <f t="shared" si="1424"/>
        <v>17.142857142857142</v>
      </c>
    </row>
    <row r="2877" spans="1:21" ht="18" thickBot="1" x14ac:dyDescent="0.25">
      <c r="A2877" s="47" t="s">
        <v>54</v>
      </c>
      <c r="B2877" s="48" t="s">
        <v>59</v>
      </c>
      <c r="C2877" s="75" t="s">
        <v>46</v>
      </c>
      <c r="D2877" s="75" t="s">
        <v>46</v>
      </c>
      <c r="E2877" s="75" t="s">
        <v>46</v>
      </c>
      <c r="F2877" s="75" t="s">
        <v>46</v>
      </c>
      <c r="G2877" s="75">
        <f t="shared" ref="G2877:T2877" si="1427">B2840-G2845</f>
        <v>14</v>
      </c>
      <c r="H2877" s="75">
        <f t="shared" si="1427"/>
        <v>8</v>
      </c>
      <c r="I2877" s="75">
        <f t="shared" si="1427"/>
        <v>16</v>
      </c>
      <c r="J2877" s="75">
        <f t="shared" si="1427"/>
        <v>19</v>
      </c>
      <c r="K2877" s="75">
        <f t="shared" si="1427"/>
        <v>14</v>
      </c>
      <c r="L2877" s="75">
        <f t="shared" si="1427"/>
        <v>23</v>
      </c>
      <c r="M2877" s="75">
        <f t="shared" si="1427"/>
        <v>14</v>
      </c>
      <c r="N2877" s="75">
        <f t="shared" si="1427"/>
        <v>18</v>
      </c>
      <c r="O2877" s="75">
        <f t="shared" si="1427"/>
        <v>22</v>
      </c>
      <c r="P2877" s="75">
        <f t="shared" si="1427"/>
        <v>22</v>
      </c>
      <c r="Q2877" s="75">
        <f t="shared" si="1427"/>
        <v>7</v>
      </c>
      <c r="R2877" s="75">
        <f t="shared" si="1427"/>
        <v>14</v>
      </c>
      <c r="S2877" s="75">
        <f t="shared" si="1427"/>
        <v>17</v>
      </c>
      <c r="T2877" s="106">
        <f t="shared" si="1427"/>
        <v>14</v>
      </c>
      <c r="U2877" s="72">
        <f t="shared" si="1424"/>
        <v>16</v>
      </c>
    </row>
    <row r="2878" spans="1:21" ht="16" x14ac:dyDescent="0.2">
      <c r="A2878" s="32"/>
      <c r="B2878" s="33"/>
      <c r="C2878" s="34"/>
      <c r="D2878" s="34"/>
      <c r="E2878" s="34"/>
      <c r="F2878" s="34"/>
      <c r="G2878" s="34"/>
      <c r="H2878" s="34"/>
      <c r="I2878" s="34"/>
      <c r="J2878" s="34"/>
      <c r="K2878" s="34"/>
      <c r="L2878" s="34"/>
      <c r="M2878" s="34"/>
    </row>
    <row r="2879" spans="1:21" ht="16" x14ac:dyDescent="0.2">
      <c r="A2879" s="7" t="s">
        <v>210</v>
      </c>
      <c r="B2879" s="7"/>
      <c r="C2879" s="7"/>
      <c r="D2879" s="7"/>
      <c r="E2879" s="7"/>
      <c r="F2879" s="7"/>
      <c r="G2879" s="7"/>
      <c r="H2879" s="8"/>
      <c r="I2879" s="8"/>
      <c r="J2879" s="8"/>
      <c r="K2879" s="8"/>
      <c r="L2879" s="8"/>
      <c r="M2879" s="9"/>
    </row>
    <row r="2880" spans="1:21" ht="17" thickBot="1" x14ac:dyDescent="0.25">
      <c r="A2880" s="10"/>
      <c r="B2880" s="8"/>
      <c r="C2880" s="8"/>
      <c r="D2880" s="8"/>
      <c r="E2880" s="8"/>
      <c r="F2880" s="8"/>
      <c r="G2880" s="8"/>
      <c r="H2880" s="8"/>
      <c r="I2880" s="8"/>
      <c r="J2880" s="8"/>
      <c r="K2880" s="8"/>
      <c r="L2880" s="8"/>
      <c r="M2880" s="9"/>
    </row>
    <row r="2881" spans="1:21" ht="35" thickBot="1" x14ac:dyDescent="0.25">
      <c r="A2881" s="70" t="s">
        <v>44</v>
      </c>
      <c r="B2881" s="70" t="s">
        <v>0</v>
      </c>
      <c r="C2881" s="70" t="s">
        <v>1</v>
      </c>
      <c r="D2881" s="70" t="s">
        <v>2</v>
      </c>
      <c r="E2881" s="70" t="s">
        <v>3</v>
      </c>
      <c r="F2881" s="70" t="s">
        <v>4</v>
      </c>
      <c r="G2881" s="70" t="s">
        <v>5</v>
      </c>
      <c r="H2881" s="70" t="s">
        <v>6</v>
      </c>
      <c r="I2881" s="70" t="s">
        <v>7</v>
      </c>
      <c r="J2881" s="70" t="s">
        <v>8</v>
      </c>
      <c r="K2881" s="70" t="s">
        <v>9</v>
      </c>
      <c r="L2881" s="70" t="s">
        <v>10</v>
      </c>
      <c r="M2881" s="70" t="s">
        <v>66</v>
      </c>
      <c r="N2881" s="70" t="s">
        <v>75</v>
      </c>
      <c r="O2881" s="70" t="s">
        <v>76</v>
      </c>
      <c r="P2881" s="70" t="s">
        <v>77</v>
      </c>
      <c r="Q2881" s="70" t="s">
        <v>78</v>
      </c>
      <c r="R2881" s="70" t="s">
        <v>79</v>
      </c>
      <c r="S2881" s="70" t="s">
        <v>81</v>
      </c>
      <c r="T2881" s="70" t="s">
        <v>87</v>
      </c>
      <c r="U2881" s="70" t="s">
        <v>52</v>
      </c>
    </row>
    <row r="2882" spans="1:21" ht="18" thickBot="1" x14ac:dyDescent="0.25">
      <c r="A2882" s="78">
        <v>1</v>
      </c>
      <c r="B2882" s="93" t="s">
        <v>42</v>
      </c>
      <c r="C2882" s="45">
        <f t="shared" ref="C2882:T2893" si="1428">(B2833-C2834)/B2833</f>
        <v>-2.6315789473684209E-2</v>
      </c>
      <c r="D2882" s="45">
        <f t="shared" si="1428"/>
        <v>0</v>
      </c>
      <c r="E2882" s="45">
        <f t="shared" si="1428"/>
        <v>-2.0833333333333332E-2</v>
      </c>
      <c r="F2882" s="45">
        <f t="shared" si="1428"/>
        <v>-2.2222222222222223E-2</v>
      </c>
      <c r="G2882" s="45">
        <f t="shared" si="1428"/>
        <v>1.9230769230769232E-2</v>
      </c>
      <c r="H2882" s="45">
        <f t="shared" si="1428"/>
        <v>-0.2391304347826087</v>
      </c>
      <c r="I2882" s="45">
        <f t="shared" si="1428"/>
        <v>-0.15</v>
      </c>
      <c r="J2882" s="45">
        <f t="shared" si="1428"/>
        <v>-6.3291139240506333E-2</v>
      </c>
      <c r="K2882" s="45">
        <f t="shared" si="1428"/>
        <v>8.0645161290322578E-2</v>
      </c>
      <c r="L2882" s="45">
        <f t="shared" si="1428"/>
        <v>0</v>
      </c>
      <c r="M2882" s="45">
        <f t="shared" si="1428"/>
        <v>4.2253521126760563E-2</v>
      </c>
      <c r="N2882" s="45">
        <f t="shared" si="1428"/>
        <v>4.9180327868852458E-2</v>
      </c>
      <c r="O2882" s="45">
        <f t="shared" si="1428"/>
        <v>4.4776119402985072E-2</v>
      </c>
      <c r="P2882" s="45">
        <f t="shared" si="1428"/>
        <v>4.0816326530612242E-2</v>
      </c>
      <c r="Q2882" s="45">
        <f t="shared" si="1428"/>
        <v>-5.3571428571428568E-2</v>
      </c>
      <c r="R2882" s="45">
        <f t="shared" si="1428"/>
        <v>-0.05</v>
      </c>
      <c r="S2882" s="45">
        <f t="shared" si="1428"/>
        <v>0.10144927536231885</v>
      </c>
      <c r="T2882" s="96">
        <f t="shared" si="1428"/>
        <v>-8.0645161290322578E-2</v>
      </c>
      <c r="U2882" s="44">
        <f t="shared" ref="U2882:U2897" si="1429">_xlfn.AGGREGATE(1,6,C2882:S2882)</f>
        <v>-1.4530167459480136E-2</v>
      </c>
    </row>
    <row r="2883" spans="1:21" ht="18" thickBot="1" x14ac:dyDescent="0.25">
      <c r="A2883" s="78">
        <v>2</v>
      </c>
      <c r="B2883" s="93" t="s">
        <v>42</v>
      </c>
      <c r="C2883" s="45">
        <f t="shared" si="1428"/>
        <v>0.13953488372093023</v>
      </c>
      <c r="D2883" s="45">
        <f t="shared" si="1428"/>
        <v>7.6923076923076927E-2</v>
      </c>
      <c r="E2883" s="45">
        <f t="shared" si="1428"/>
        <v>0.13559322033898305</v>
      </c>
      <c r="F2883" s="45">
        <f t="shared" si="1428"/>
        <v>0.18367346938775511</v>
      </c>
      <c r="G2883" s="45">
        <f t="shared" si="1428"/>
        <v>0.10869565217391304</v>
      </c>
      <c r="H2883" s="45">
        <f t="shared" si="1428"/>
        <v>5.8823529411764705E-2</v>
      </c>
      <c r="I2883" s="45">
        <f t="shared" si="1428"/>
        <v>0.12280701754385964</v>
      </c>
      <c r="J2883" s="45">
        <f t="shared" si="1428"/>
        <v>8.6956521739130432E-2</v>
      </c>
      <c r="K2883" s="45">
        <f t="shared" si="1428"/>
        <v>0.11904761904761904</v>
      </c>
      <c r="L2883" s="45">
        <f t="shared" si="1428"/>
        <v>0.14035087719298245</v>
      </c>
      <c r="M2883" s="45">
        <f t="shared" si="1428"/>
        <v>0.109375</v>
      </c>
      <c r="N2883" s="45">
        <f t="shared" si="1428"/>
        <v>0.11764705882352941</v>
      </c>
      <c r="O2883" s="45">
        <f t="shared" si="1428"/>
        <v>8.6206896551724144E-2</v>
      </c>
      <c r="P2883" s="45">
        <f t="shared" si="1428"/>
        <v>3.125E-2</v>
      </c>
      <c r="Q2883" s="45">
        <f t="shared" si="1428"/>
        <v>0.19148936170212766</v>
      </c>
      <c r="R2883" s="45">
        <f t="shared" si="1428"/>
        <v>0.13559322033898305</v>
      </c>
      <c r="S2883" s="45">
        <f t="shared" si="1428"/>
        <v>0.12698412698412698</v>
      </c>
      <c r="T2883" s="96">
        <f t="shared" si="1428"/>
        <v>6.4516129032258063E-2</v>
      </c>
      <c r="U2883" s="44">
        <f t="shared" si="1429"/>
        <v>0.11593832540473564</v>
      </c>
    </row>
    <row r="2884" spans="1:21" ht="18" thickBot="1" x14ac:dyDescent="0.25">
      <c r="A2884" s="78">
        <v>3</v>
      </c>
      <c r="B2884" s="93" t="s">
        <v>42</v>
      </c>
      <c r="C2884" s="45">
        <f t="shared" si="1428"/>
        <v>0.02</v>
      </c>
      <c r="D2884" s="45">
        <f t="shared" si="1428"/>
        <v>2.7027027027027029E-2</v>
      </c>
      <c r="E2884" s="45">
        <f t="shared" si="1428"/>
        <v>-2.7777777777777776E-2</v>
      </c>
      <c r="F2884" s="45">
        <f t="shared" si="1428"/>
        <v>5.8823529411764705E-2</v>
      </c>
      <c r="G2884" s="45">
        <f t="shared" si="1428"/>
        <v>0.05</v>
      </c>
      <c r="H2884" s="45">
        <f t="shared" si="1428"/>
        <v>9.7560975609756101E-2</v>
      </c>
      <c r="I2884" s="45">
        <f t="shared" si="1428"/>
        <v>0.14583333333333334</v>
      </c>
      <c r="J2884" s="45">
        <f t="shared" si="1428"/>
        <v>0.06</v>
      </c>
      <c r="K2884" s="45">
        <f t="shared" si="1428"/>
        <v>0.14285714285714285</v>
      </c>
      <c r="L2884" s="45">
        <f t="shared" si="1428"/>
        <v>0.1891891891891892</v>
      </c>
      <c r="M2884" s="45">
        <f t="shared" si="1428"/>
        <v>0.16326530612244897</v>
      </c>
      <c r="N2884" s="45">
        <f t="shared" si="1428"/>
        <v>8.771929824561403E-2</v>
      </c>
      <c r="O2884" s="45">
        <f t="shared" si="1428"/>
        <v>0.05</v>
      </c>
      <c r="P2884" s="45">
        <f t="shared" si="1428"/>
        <v>7.5471698113207544E-2</v>
      </c>
      <c r="Q2884" s="45">
        <f t="shared" si="1428"/>
        <v>4.8387096774193547E-2</v>
      </c>
      <c r="R2884" s="45">
        <f t="shared" si="1428"/>
        <v>5.2631578947368418E-2</v>
      </c>
      <c r="S2884" s="45">
        <f t="shared" si="1428"/>
        <v>7.8431372549019607E-2</v>
      </c>
      <c r="T2884" s="96">
        <f t="shared" si="1428"/>
        <v>5.4545454545454543E-2</v>
      </c>
      <c r="U2884" s="44">
        <f t="shared" si="1429"/>
        <v>7.7612927670722795E-2</v>
      </c>
    </row>
    <row r="2885" spans="1:21" ht="18" thickBot="1" x14ac:dyDescent="0.25">
      <c r="A2885" s="78">
        <v>4</v>
      </c>
      <c r="B2885" s="93" t="s">
        <v>42</v>
      </c>
      <c r="C2885" s="45">
        <f t="shared" si="1428"/>
        <v>2.8571428571428571E-2</v>
      </c>
      <c r="D2885" s="45">
        <f t="shared" si="1428"/>
        <v>2.0408163265306121E-2</v>
      </c>
      <c r="E2885" s="45">
        <f t="shared" si="1428"/>
        <v>8.3333333333333329E-2</v>
      </c>
      <c r="F2885" s="45">
        <f t="shared" si="1428"/>
        <v>0.10810810810810811</v>
      </c>
      <c r="G2885" s="45">
        <f t="shared" si="1428"/>
        <v>2.0833333333333332E-2</v>
      </c>
      <c r="H2885" s="45">
        <f t="shared" si="1428"/>
        <v>5.2631578947368418E-2</v>
      </c>
      <c r="I2885" s="45">
        <f t="shared" si="1428"/>
        <v>8.1081081081081086E-2</v>
      </c>
      <c r="J2885" s="45">
        <f t="shared" si="1428"/>
        <v>0.14634146341463414</v>
      </c>
      <c r="K2885" s="45">
        <f t="shared" si="1428"/>
        <v>0.10638297872340426</v>
      </c>
      <c r="L2885" s="45">
        <f t="shared" si="1428"/>
        <v>0</v>
      </c>
      <c r="M2885" s="45">
        <f t="shared" si="1428"/>
        <v>0.15</v>
      </c>
      <c r="N2885" s="45">
        <f t="shared" si="1428"/>
        <v>0.12195121951219512</v>
      </c>
      <c r="O2885" s="45">
        <f t="shared" si="1428"/>
        <v>0.11538461538461539</v>
      </c>
      <c r="P2885" s="45">
        <f t="shared" si="1428"/>
        <v>7.0175438596491224E-2</v>
      </c>
      <c r="Q2885" s="45">
        <f t="shared" si="1428"/>
        <v>8.1632653061224483E-2</v>
      </c>
      <c r="R2885" s="45">
        <f t="shared" si="1428"/>
        <v>3.3898305084745763E-2</v>
      </c>
      <c r="S2885" s="45">
        <f t="shared" si="1428"/>
        <v>0.1111111111111111</v>
      </c>
      <c r="T2885" s="96">
        <f t="shared" si="1428"/>
        <v>8.5106382978723402E-2</v>
      </c>
      <c r="U2885" s="44">
        <f t="shared" si="1429"/>
        <v>7.8343812442845912E-2</v>
      </c>
    </row>
    <row r="2886" spans="1:21" ht="18" thickBot="1" x14ac:dyDescent="0.25">
      <c r="A2886" s="78">
        <v>5</v>
      </c>
      <c r="B2886" s="93" t="s">
        <v>42</v>
      </c>
      <c r="C2886" s="45">
        <f t="shared" si="1428"/>
        <v>9.0909090909090912E-2</v>
      </c>
      <c r="D2886" s="45">
        <f t="shared" si="1428"/>
        <v>5.8823529411764705E-2</v>
      </c>
      <c r="E2886" s="45">
        <f t="shared" si="1428"/>
        <v>2.0833333333333332E-2</v>
      </c>
      <c r="F2886" s="45">
        <f t="shared" si="1428"/>
        <v>-3.0303030303030304E-2</v>
      </c>
      <c r="G2886" s="45">
        <f t="shared" si="1428"/>
        <v>9.0909090909090912E-2</v>
      </c>
      <c r="H2886" s="45">
        <f t="shared" si="1428"/>
        <v>6.3829787234042548E-2</v>
      </c>
      <c r="I2886" s="45">
        <f t="shared" si="1428"/>
        <v>5.5555555555555552E-2</v>
      </c>
      <c r="J2886" s="45">
        <f t="shared" si="1428"/>
        <v>5.8823529411764705E-2</v>
      </c>
      <c r="K2886" s="45">
        <f t="shared" si="1428"/>
        <v>5.7142857142857141E-2</v>
      </c>
      <c r="L2886" s="45">
        <f t="shared" si="1428"/>
        <v>0.16666666666666666</v>
      </c>
      <c r="M2886" s="45">
        <f t="shared" si="1428"/>
        <v>0.16666666666666666</v>
      </c>
      <c r="N2886" s="45">
        <f t="shared" si="1428"/>
        <v>0</v>
      </c>
      <c r="O2886" s="45">
        <f t="shared" si="1428"/>
        <v>5.5555555555555552E-2</v>
      </c>
      <c r="P2886" s="45">
        <f t="shared" si="1428"/>
        <v>0.10869565217391304</v>
      </c>
      <c r="Q2886" s="45">
        <f t="shared" si="1428"/>
        <v>5.6603773584905662E-2</v>
      </c>
      <c r="R2886" s="45">
        <f t="shared" si="1428"/>
        <v>0</v>
      </c>
      <c r="S2886" s="45">
        <f t="shared" si="1428"/>
        <v>8.771929824561403E-2</v>
      </c>
      <c r="T2886" s="96">
        <f t="shared" si="1428"/>
        <v>6.25E-2</v>
      </c>
      <c r="U2886" s="44">
        <f t="shared" si="1429"/>
        <v>6.5201844499870071E-2</v>
      </c>
    </row>
    <row r="2887" spans="1:21" ht="18" thickBot="1" x14ac:dyDescent="0.25">
      <c r="A2887" s="78">
        <v>6</v>
      </c>
      <c r="B2887" s="93" t="s">
        <v>42</v>
      </c>
      <c r="C2887" s="45">
        <f t="shared" si="1428"/>
        <v>9.0909090909090912E-2</v>
      </c>
      <c r="D2887" s="45">
        <f t="shared" si="1428"/>
        <v>0.125</v>
      </c>
      <c r="E2887" s="45">
        <f t="shared" si="1428"/>
        <v>9.375E-2</v>
      </c>
      <c r="F2887" s="45">
        <f t="shared" si="1428"/>
        <v>0.10638297872340426</v>
      </c>
      <c r="G2887" s="45">
        <f t="shared" si="1428"/>
        <v>0.11764705882352941</v>
      </c>
      <c r="H2887" s="45">
        <f t="shared" si="1428"/>
        <v>0.1</v>
      </c>
      <c r="I2887" s="45">
        <f t="shared" si="1428"/>
        <v>4.5454545454545456E-2</v>
      </c>
      <c r="J2887" s="45">
        <f t="shared" si="1428"/>
        <v>0.11764705882352941</v>
      </c>
      <c r="K2887" s="45">
        <f t="shared" si="1428"/>
        <v>3.125E-2</v>
      </c>
      <c r="L2887" s="45">
        <f t="shared" si="1428"/>
        <v>6.0606060606060608E-2</v>
      </c>
      <c r="M2887" s="45">
        <f t="shared" si="1428"/>
        <v>5.7142857142857141E-2</v>
      </c>
      <c r="N2887" s="45">
        <f t="shared" si="1428"/>
        <v>-6.6666666666666666E-2</v>
      </c>
      <c r="O2887" s="45">
        <f t="shared" si="1428"/>
        <v>9.8039215686274508E-2</v>
      </c>
      <c r="P2887" s="45">
        <f t="shared" si="1428"/>
        <v>5.8823529411764705E-2</v>
      </c>
      <c r="Q2887" s="45">
        <f t="shared" si="1428"/>
        <v>2.4390243902439025E-2</v>
      </c>
      <c r="R2887" s="45">
        <f t="shared" si="1428"/>
        <v>0.02</v>
      </c>
      <c r="S2887" s="45">
        <f t="shared" si="1428"/>
        <v>0.13333333333333333</v>
      </c>
      <c r="T2887" s="96">
        <f t="shared" si="1428"/>
        <v>0.11538461538461539</v>
      </c>
      <c r="U2887" s="44">
        <f t="shared" si="1429"/>
        <v>7.1394665067656585E-2</v>
      </c>
    </row>
    <row r="2888" spans="1:21" ht="18" thickBot="1" x14ac:dyDescent="0.25">
      <c r="A2888" s="78">
        <v>7</v>
      </c>
      <c r="B2888" s="93" t="s">
        <v>42</v>
      </c>
      <c r="C2888" s="45">
        <f t="shared" si="1428"/>
        <v>0.21951219512195122</v>
      </c>
      <c r="D2888" s="45">
        <f t="shared" si="1428"/>
        <v>-6.6666666666666666E-2</v>
      </c>
      <c r="E2888" s="45">
        <f t="shared" si="1428"/>
        <v>-2.8571428571428571E-2</v>
      </c>
      <c r="F2888" s="45">
        <f t="shared" si="1428"/>
        <v>0</v>
      </c>
      <c r="G2888" s="45">
        <f t="shared" si="1428"/>
        <v>7.1428571428571425E-2</v>
      </c>
      <c r="H2888" s="45">
        <f t="shared" si="1428"/>
        <v>0.1</v>
      </c>
      <c r="I2888" s="45">
        <f t="shared" si="1428"/>
        <v>3.7037037037037035E-2</v>
      </c>
      <c r="J2888" s="45">
        <f t="shared" si="1428"/>
        <v>2.3809523809523808E-2</v>
      </c>
      <c r="K2888" s="45">
        <f t="shared" si="1428"/>
        <v>0</v>
      </c>
      <c r="L2888" s="45">
        <f t="shared" si="1428"/>
        <v>0.12903225806451613</v>
      </c>
      <c r="M2888" s="45">
        <f t="shared" si="1428"/>
        <v>6.4516129032258063E-2</v>
      </c>
      <c r="N2888" s="45">
        <f t="shared" si="1428"/>
        <v>9.0909090909090912E-2</v>
      </c>
      <c r="O2888" s="45">
        <f t="shared" si="1428"/>
        <v>-6.25E-2</v>
      </c>
      <c r="P2888" s="45">
        <f t="shared" si="1428"/>
        <v>0.13043478260869565</v>
      </c>
      <c r="Q2888" s="45">
        <f t="shared" si="1428"/>
        <v>3.125E-2</v>
      </c>
      <c r="R2888" s="45">
        <f t="shared" si="1428"/>
        <v>0.125</v>
      </c>
      <c r="S2888" s="45">
        <f t="shared" si="1428"/>
        <v>8.1632653061224483E-2</v>
      </c>
      <c r="T2888" s="96">
        <f t="shared" si="1428"/>
        <v>2.564102564102564E-2</v>
      </c>
      <c r="U2888" s="44">
        <f t="shared" si="1429"/>
        <v>5.5695537990280798E-2</v>
      </c>
    </row>
    <row r="2889" spans="1:21" ht="18" thickBot="1" x14ac:dyDescent="0.25">
      <c r="A2889" s="78">
        <v>8</v>
      </c>
      <c r="B2889" s="93" t="s">
        <v>42</v>
      </c>
      <c r="C2889" s="45">
        <f t="shared" si="1428"/>
        <v>-5.8823529411764705E-2</v>
      </c>
      <c r="D2889" s="45">
        <f t="shared" si="1428"/>
        <v>-3.125E-2</v>
      </c>
      <c r="E2889" s="45">
        <f t="shared" si="1428"/>
        <v>0</v>
      </c>
      <c r="F2889" s="45">
        <f t="shared" si="1428"/>
        <v>-8.3333333333333329E-2</v>
      </c>
      <c r="G2889" s="45">
        <f t="shared" si="1428"/>
        <v>0.10344827586206896</v>
      </c>
      <c r="H2889" s="45">
        <f t="shared" si="1428"/>
        <v>0.12820512820512819</v>
      </c>
      <c r="I2889" s="45">
        <f t="shared" si="1428"/>
        <v>-3.7037037037037035E-2</v>
      </c>
      <c r="J2889" s="45">
        <f t="shared" si="1428"/>
        <v>-3.8461538461538464E-2</v>
      </c>
      <c r="K2889" s="45">
        <f t="shared" si="1428"/>
        <v>4.878048780487805E-2</v>
      </c>
      <c r="L2889" s="45">
        <f t="shared" si="1428"/>
        <v>6.6666666666666666E-2</v>
      </c>
      <c r="M2889" s="45">
        <f t="shared" si="1428"/>
        <v>-7.407407407407407E-2</v>
      </c>
      <c r="N2889" s="45">
        <f t="shared" si="1428"/>
        <v>-3.4482758620689655E-2</v>
      </c>
      <c r="O2889" s="45">
        <f t="shared" si="1428"/>
        <v>-3.3333333333333333E-2</v>
      </c>
      <c r="P2889" s="45">
        <f t="shared" si="1428"/>
        <v>8.8235294117647065E-2</v>
      </c>
      <c r="Q2889" s="45">
        <f t="shared" si="1428"/>
        <v>-0.1</v>
      </c>
      <c r="R2889" s="45">
        <f t="shared" si="1428"/>
        <v>0.16129032258064516</v>
      </c>
      <c r="S2889" s="45">
        <f t="shared" si="1428"/>
        <v>2.8571428571428571E-2</v>
      </c>
      <c r="T2889" s="96">
        <f t="shared" si="1428"/>
        <v>0</v>
      </c>
      <c r="U2889" s="44">
        <f t="shared" si="1429"/>
        <v>7.905999972746592E-3</v>
      </c>
    </row>
    <row r="2890" spans="1:21" ht="18" thickBot="1" x14ac:dyDescent="0.25">
      <c r="A2890" s="78">
        <v>9</v>
      </c>
      <c r="B2890" s="93" t="s">
        <v>42</v>
      </c>
      <c r="C2890" s="45">
        <f t="shared" si="1428"/>
        <v>0.36585365853658536</v>
      </c>
      <c r="D2890" s="45">
        <f t="shared" si="1428"/>
        <v>0.1388888888888889</v>
      </c>
      <c r="E2890" s="45">
        <f t="shared" si="1428"/>
        <v>6.0606060606060608E-2</v>
      </c>
      <c r="F2890" s="45">
        <f t="shared" si="1428"/>
        <v>6.25E-2</v>
      </c>
      <c r="G2890" s="45">
        <f t="shared" si="1428"/>
        <v>0.30769230769230771</v>
      </c>
      <c r="H2890" s="45">
        <f t="shared" si="1428"/>
        <v>0.30769230769230771</v>
      </c>
      <c r="I2890" s="45">
        <f t="shared" si="1428"/>
        <v>0.23529411764705882</v>
      </c>
      <c r="J2890" s="45">
        <f t="shared" si="1428"/>
        <v>0.25</v>
      </c>
      <c r="K2890" s="45">
        <f t="shared" si="1428"/>
        <v>0.33333333333333331</v>
      </c>
      <c r="L2890" s="45">
        <f t="shared" si="1428"/>
        <v>0.15384615384615385</v>
      </c>
      <c r="M2890" s="45">
        <f t="shared" si="1428"/>
        <v>0.21428571428571427</v>
      </c>
      <c r="N2890" s="45">
        <f t="shared" si="1428"/>
        <v>3.4482758620689655E-2</v>
      </c>
      <c r="O2890" s="45">
        <f t="shared" si="1428"/>
        <v>0</v>
      </c>
      <c r="P2890" s="45">
        <f t="shared" si="1428"/>
        <v>6.4516129032258063E-2</v>
      </c>
      <c r="Q2890" s="45">
        <f t="shared" si="1428"/>
        <v>3.2258064516129031E-2</v>
      </c>
      <c r="R2890" s="45">
        <f t="shared" si="1428"/>
        <v>2.2727272727272728E-2</v>
      </c>
      <c r="S2890" s="45">
        <f t="shared" si="1428"/>
        <v>-3.8461538461538464E-2</v>
      </c>
      <c r="T2890" s="96">
        <f t="shared" si="1428"/>
        <v>2.9411764705882353E-2</v>
      </c>
      <c r="U2890" s="44">
        <f t="shared" si="1429"/>
        <v>0.14973618993901305</v>
      </c>
    </row>
    <row r="2891" spans="1:21" ht="18" thickBot="1" x14ac:dyDescent="0.25">
      <c r="A2891" s="78">
        <v>10</v>
      </c>
      <c r="B2891" s="93" t="s">
        <v>42</v>
      </c>
      <c r="C2891" s="45">
        <f t="shared" si="1428"/>
        <v>5.5555555555555552E-2</v>
      </c>
      <c r="D2891" s="45">
        <f t="shared" si="1428"/>
        <v>0.26923076923076922</v>
      </c>
      <c r="E2891" s="45">
        <f t="shared" si="1428"/>
        <v>0.22580645161290322</v>
      </c>
      <c r="F2891" s="45">
        <f t="shared" si="1428"/>
        <v>9.6774193548387094E-2</v>
      </c>
      <c r="G2891" s="45">
        <f t="shared" si="1428"/>
        <v>0.43333333333333335</v>
      </c>
      <c r="H2891" s="45">
        <f t="shared" si="1428"/>
        <v>0.29629629629629628</v>
      </c>
      <c r="I2891" s="45">
        <f t="shared" si="1428"/>
        <v>-5.5555555555555552E-2</v>
      </c>
      <c r="J2891" s="45">
        <f t="shared" si="1428"/>
        <v>0.19230769230769232</v>
      </c>
      <c r="K2891" s="45">
        <f t="shared" si="1428"/>
        <v>0.38095238095238093</v>
      </c>
      <c r="L2891" s="45">
        <f t="shared" si="1428"/>
        <v>0.44444444444444442</v>
      </c>
      <c r="M2891" s="45">
        <f t="shared" si="1428"/>
        <v>0.21212121212121213</v>
      </c>
      <c r="N2891" s="45">
        <f t="shared" si="1428"/>
        <v>0.63636363636363635</v>
      </c>
      <c r="O2891" s="45">
        <f t="shared" si="1428"/>
        <v>0.14285714285714285</v>
      </c>
      <c r="P2891" s="45">
        <f t="shared" si="1428"/>
        <v>0.13333333333333333</v>
      </c>
      <c r="Q2891" s="45">
        <f t="shared" si="1428"/>
        <v>-0.13793103448275862</v>
      </c>
      <c r="R2891" s="45">
        <f t="shared" si="1428"/>
        <v>0.1</v>
      </c>
      <c r="S2891" s="45">
        <f t="shared" si="1428"/>
        <v>0.13953488372093023</v>
      </c>
      <c r="T2891" s="96">
        <f t="shared" si="1428"/>
        <v>0.1111111111111111</v>
      </c>
      <c r="U2891" s="44">
        <f t="shared" si="1429"/>
        <v>0.20973086680233546</v>
      </c>
    </row>
    <row r="2892" spans="1:21" ht="18" thickBot="1" x14ac:dyDescent="0.25">
      <c r="A2892" s="78">
        <v>11</v>
      </c>
      <c r="B2892" s="93" t="s">
        <v>42</v>
      </c>
      <c r="C2892" s="45">
        <f t="shared" si="1428"/>
        <v>4.3478260869565216E-2</v>
      </c>
      <c r="D2892" s="45">
        <f t="shared" si="1428"/>
        <v>0.11764705882352941</v>
      </c>
      <c r="E2892" s="45">
        <f t="shared" si="1428"/>
        <v>0.15789473684210525</v>
      </c>
      <c r="F2892" s="45">
        <f t="shared" si="1428"/>
        <v>0.125</v>
      </c>
      <c r="G2892" s="45">
        <f t="shared" si="1428"/>
        <v>0.10714285714285714</v>
      </c>
      <c r="H2892" s="45">
        <f t="shared" si="1428"/>
        <v>0.11764705882352941</v>
      </c>
      <c r="I2892" s="45">
        <f t="shared" si="1428"/>
        <v>0.15789473684210525</v>
      </c>
      <c r="J2892" s="45">
        <f t="shared" si="1428"/>
        <v>0</v>
      </c>
      <c r="K2892" s="45">
        <f t="shared" si="1428"/>
        <v>0.23809523809523808</v>
      </c>
      <c r="L2892" s="45">
        <f t="shared" si="1428"/>
        <v>0</v>
      </c>
      <c r="M2892" s="45">
        <f t="shared" si="1428"/>
        <v>0.2</v>
      </c>
      <c r="N2892" s="45">
        <f t="shared" si="1428"/>
        <v>0</v>
      </c>
      <c r="O2892" s="45">
        <f t="shared" si="1428"/>
        <v>-0.125</v>
      </c>
      <c r="P2892" s="45">
        <f t="shared" si="1428"/>
        <v>8.3333333333333329E-2</v>
      </c>
      <c r="Q2892" s="45">
        <f t="shared" si="1428"/>
        <v>0.42307692307692307</v>
      </c>
      <c r="R2892" s="45">
        <f t="shared" si="1428"/>
        <v>0.42424242424242425</v>
      </c>
      <c r="S2892" s="45">
        <f t="shared" si="1428"/>
        <v>0.14814814814814814</v>
      </c>
      <c r="T2892" s="96">
        <f t="shared" si="1428"/>
        <v>0.1891891891891892</v>
      </c>
      <c r="U2892" s="44">
        <f t="shared" si="1429"/>
        <v>0.13050592801410343</v>
      </c>
    </row>
    <row r="2893" spans="1:21" ht="18" thickBot="1" x14ac:dyDescent="0.25">
      <c r="A2893" s="78">
        <v>12</v>
      </c>
      <c r="B2893" s="93" t="s">
        <v>42</v>
      </c>
      <c r="C2893" s="45" t="s">
        <v>46</v>
      </c>
      <c r="D2893" s="45">
        <f t="shared" si="1428"/>
        <v>4.5454545454545456E-2</v>
      </c>
      <c r="E2893" s="45">
        <f t="shared" si="1428"/>
        <v>0.13333333333333333</v>
      </c>
      <c r="F2893" s="45">
        <f t="shared" si="1428"/>
        <v>0.125</v>
      </c>
      <c r="G2893" s="45">
        <f t="shared" si="1428"/>
        <v>4.7619047619047616E-2</v>
      </c>
      <c r="H2893" s="45">
        <f t="shared" si="1428"/>
        <v>0.04</v>
      </c>
      <c r="I2893" s="45">
        <f t="shared" si="1428"/>
        <v>-6.6666666666666666E-2</v>
      </c>
      <c r="J2893" s="45">
        <f t="shared" si="1428"/>
        <v>-6.25E-2</v>
      </c>
      <c r="K2893" s="45">
        <f t="shared" si="1428"/>
        <v>0.21052631578947367</v>
      </c>
      <c r="L2893" s="45">
        <f t="shared" si="1428"/>
        <v>0</v>
      </c>
      <c r="M2893" s="45">
        <f t="shared" si="1428"/>
        <v>0</v>
      </c>
      <c r="N2893" s="45">
        <f t="shared" si="1428"/>
        <v>0</v>
      </c>
      <c r="O2893" s="45">
        <f t="shared" si="1428"/>
        <v>0.26923076923076922</v>
      </c>
      <c r="P2893" s="45">
        <f t="shared" si="1428"/>
        <v>0.1111111111111111</v>
      </c>
      <c r="Q2893" s="45">
        <f t="shared" si="1428"/>
        <v>9.0909090909090912E-2</v>
      </c>
      <c r="R2893" s="45">
        <f t="shared" si="1428"/>
        <v>0</v>
      </c>
      <c r="S2893" s="45">
        <f t="shared" si="1428"/>
        <v>0.31578947368421051</v>
      </c>
      <c r="T2893" s="96">
        <f t="shared" si="1428"/>
        <v>0.13043478260869565</v>
      </c>
      <c r="U2893" s="44">
        <f t="shared" si="1429"/>
        <v>7.8737938779057201E-2</v>
      </c>
    </row>
    <row r="2894" spans="1:21" ht="18" thickBot="1" x14ac:dyDescent="0.25">
      <c r="A2894" s="47" t="s">
        <v>47</v>
      </c>
      <c r="B2894" s="48" t="s">
        <v>57</v>
      </c>
      <c r="C2894" s="75" t="s">
        <v>46</v>
      </c>
      <c r="D2894" s="75" t="s">
        <v>46</v>
      </c>
      <c r="E2894" s="75" t="s">
        <v>46</v>
      </c>
      <c r="F2894" s="96">
        <f t="shared" ref="F2894:T2894" si="1430">(B2834-F2838)/B2834</f>
        <v>0.20930232558139536</v>
      </c>
      <c r="G2894" s="96">
        <f t="shared" si="1430"/>
        <v>0.23076923076923078</v>
      </c>
      <c r="H2894" s="96">
        <f t="shared" si="1430"/>
        <v>0.25423728813559321</v>
      </c>
      <c r="I2894" s="96">
        <f t="shared" si="1430"/>
        <v>0.30612244897959184</v>
      </c>
      <c r="J2894" s="96">
        <f t="shared" si="1430"/>
        <v>0.30434782608695654</v>
      </c>
      <c r="K2894" s="96">
        <f t="shared" si="1430"/>
        <v>0.35294117647058826</v>
      </c>
      <c r="L2894" s="96">
        <f t="shared" si="1430"/>
        <v>0.38596491228070173</v>
      </c>
      <c r="M2894" s="96">
        <f t="shared" si="1430"/>
        <v>0.34782608695652173</v>
      </c>
      <c r="N2894" s="96">
        <f t="shared" si="1430"/>
        <v>0.39285714285714285</v>
      </c>
      <c r="O2894" s="96">
        <f t="shared" si="1430"/>
        <v>0.40350877192982454</v>
      </c>
      <c r="P2894" s="96">
        <f t="shared" si="1430"/>
        <v>0.359375</v>
      </c>
      <c r="Q2894" s="96">
        <f t="shared" si="1430"/>
        <v>0.26470588235294118</v>
      </c>
      <c r="R2894" s="96">
        <f t="shared" si="1430"/>
        <v>0.22413793103448276</v>
      </c>
      <c r="S2894" s="96">
        <f t="shared" si="1430"/>
        <v>0.1875</v>
      </c>
      <c r="T2894" s="96">
        <f t="shared" si="1430"/>
        <v>0.36170212765957449</v>
      </c>
      <c r="U2894" s="44">
        <f t="shared" si="1429"/>
        <v>0.30168543024535499</v>
      </c>
    </row>
    <row r="2895" spans="1:21" ht="35" thickBot="1" x14ac:dyDescent="0.25">
      <c r="A2895" s="47" t="s">
        <v>48</v>
      </c>
      <c r="B2895" s="48"/>
      <c r="C2895" s="49"/>
      <c r="D2895" s="49"/>
      <c r="E2895" s="49"/>
      <c r="F2895" s="49"/>
      <c r="G2895" s="49"/>
      <c r="H2895" s="49"/>
      <c r="I2895" s="49"/>
      <c r="J2895" s="49">
        <f t="shared" ref="J2895:T2895" si="1431">AVERAGE(F2894:J2894)</f>
        <v>0.2609558239105535</v>
      </c>
      <c r="K2895" s="49">
        <f t="shared" si="1431"/>
        <v>0.28968359408839212</v>
      </c>
      <c r="L2895" s="49">
        <f t="shared" si="1431"/>
        <v>0.32072273039068627</v>
      </c>
      <c r="M2895" s="49">
        <f t="shared" si="1431"/>
        <v>0.33944049015487204</v>
      </c>
      <c r="N2895" s="49">
        <f t="shared" si="1431"/>
        <v>0.35678742893038218</v>
      </c>
      <c r="O2895" s="49">
        <f t="shared" si="1431"/>
        <v>0.37661961809895578</v>
      </c>
      <c r="P2895" s="49">
        <f t="shared" si="1431"/>
        <v>0.37790638280483818</v>
      </c>
      <c r="Q2895" s="49">
        <f t="shared" si="1431"/>
        <v>0.35365457681928603</v>
      </c>
      <c r="R2895" s="49">
        <f t="shared" si="1431"/>
        <v>0.32891694563487822</v>
      </c>
      <c r="S2895" s="49">
        <f t="shared" si="1431"/>
        <v>0.28784551706344963</v>
      </c>
      <c r="T2895" s="96">
        <f t="shared" si="1431"/>
        <v>0.27948418820939963</v>
      </c>
      <c r="U2895" s="44">
        <f t="shared" si="1429"/>
        <v>0.32925331078962944</v>
      </c>
    </row>
    <row r="2896" spans="1:21" ht="18" thickBot="1" x14ac:dyDescent="0.25">
      <c r="A2896" s="47" t="s">
        <v>54</v>
      </c>
      <c r="B2896" s="48" t="s">
        <v>57</v>
      </c>
      <c r="C2896" s="75" t="s">
        <v>46</v>
      </c>
      <c r="D2896" s="75" t="s">
        <v>46</v>
      </c>
      <c r="E2896" s="75" t="s">
        <v>46</v>
      </c>
      <c r="F2896" s="75" t="s">
        <v>46</v>
      </c>
      <c r="G2896" s="107">
        <f t="shared" ref="G2896:T2896" si="1432">(B2840-G2845)/B2840</f>
        <v>0.41176470588235292</v>
      </c>
      <c r="H2896" s="107">
        <f t="shared" si="1432"/>
        <v>0.25</v>
      </c>
      <c r="I2896" s="107">
        <f t="shared" si="1432"/>
        <v>0.5</v>
      </c>
      <c r="J2896" s="107">
        <f t="shared" si="1432"/>
        <v>0.52777777777777779</v>
      </c>
      <c r="K2896" s="107">
        <f t="shared" si="1432"/>
        <v>0.48275862068965519</v>
      </c>
      <c r="L2896" s="107">
        <f t="shared" si="1432"/>
        <v>0.58974358974358976</v>
      </c>
      <c r="M2896" s="107">
        <f t="shared" si="1432"/>
        <v>0.51851851851851849</v>
      </c>
      <c r="N2896" s="107">
        <f t="shared" si="1432"/>
        <v>0.69230769230769229</v>
      </c>
      <c r="O2896" s="107">
        <f t="shared" si="1432"/>
        <v>0.53658536585365857</v>
      </c>
      <c r="P2896" s="107">
        <f t="shared" si="1432"/>
        <v>0.73333333333333328</v>
      </c>
      <c r="Q2896" s="107">
        <f t="shared" si="1432"/>
        <v>0.25925925925925924</v>
      </c>
      <c r="R2896" s="107">
        <f t="shared" si="1432"/>
        <v>0.48275862068965519</v>
      </c>
      <c r="S2896" s="107">
        <f t="shared" si="1432"/>
        <v>0.56666666666666665</v>
      </c>
      <c r="T2896" s="107">
        <f t="shared" si="1432"/>
        <v>0.41176470588235292</v>
      </c>
      <c r="U2896" s="44">
        <f t="shared" si="1429"/>
        <v>0.50395955005555071</v>
      </c>
    </row>
    <row r="2897" spans="1:21" ht="35" thickBot="1" x14ac:dyDescent="0.25">
      <c r="A2897" s="51" t="s">
        <v>50</v>
      </c>
      <c r="B2897" s="52"/>
      <c r="C2897" s="52"/>
      <c r="D2897" s="52"/>
      <c r="E2897" s="52"/>
      <c r="F2897" s="52"/>
      <c r="G2897" s="52"/>
      <c r="H2897" s="52"/>
      <c r="I2897" s="52"/>
      <c r="J2897" s="49"/>
      <c r="K2897" s="49">
        <f t="shared" ref="K2897:T2897" si="1433">AVERAGE(G2896:K2896)</f>
        <v>0.43446022086995717</v>
      </c>
      <c r="L2897" s="49">
        <f t="shared" si="1433"/>
        <v>0.47005599764220457</v>
      </c>
      <c r="M2897" s="49">
        <f t="shared" si="1433"/>
        <v>0.52375970134590832</v>
      </c>
      <c r="N2897" s="49">
        <f t="shared" si="1433"/>
        <v>0.56222123980744665</v>
      </c>
      <c r="O2897" s="49">
        <f t="shared" si="1433"/>
        <v>0.56398275742262283</v>
      </c>
      <c r="P2897" s="49">
        <f t="shared" si="1433"/>
        <v>0.61409769995135854</v>
      </c>
      <c r="Q2897" s="49">
        <f t="shared" si="1433"/>
        <v>0.54800083385449239</v>
      </c>
      <c r="R2897" s="49">
        <f t="shared" si="1433"/>
        <v>0.54084885428871965</v>
      </c>
      <c r="S2897" s="49">
        <f t="shared" si="1433"/>
        <v>0.51572064916051463</v>
      </c>
      <c r="T2897" s="96">
        <f t="shared" si="1433"/>
        <v>0.4907565171662534</v>
      </c>
      <c r="U2897" s="44">
        <f t="shared" si="1429"/>
        <v>0.53034977270480266</v>
      </c>
    </row>
    <row r="2899" spans="1:21" ht="16" x14ac:dyDescent="0.2">
      <c r="A2899" s="140" t="s">
        <v>211</v>
      </c>
      <c r="B2899" s="141"/>
      <c r="C2899" s="141"/>
      <c r="D2899" s="141"/>
      <c r="E2899" s="141"/>
      <c r="F2899" s="141"/>
      <c r="G2899" s="141"/>
      <c r="H2899" s="141"/>
      <c r="I2899" s="141"/>
      <c r="J2899" s="141"/>
      <c r="K2899" s="141"/>
      <c r="L2899" s="141"/>
      <c r="M2899" s="142"/>
    </row>
    <row r="2900" spans="1:21" ht="17" thickBot="1" x14ac:dyDescent="0.25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</row>
    <row r="2901" spans="1:21" ht="18" thickBot="1" x14ac:dyDescent="0.25">
      <c r="A2901" s="54"/>
      <c r="B2901" s="54" t="s">
        <v>0</v>
      </c>
      <c r="C2901" s="54" t="s">
        <v>1</v>
      </c>
      <c r="D2901" s="54" t="s">
        <v>2</v>
      </c>
      <c r="E2901" s="54" t="s">
        <v>3</v>
      </c>
      <c r="F2901" s="54" t="s">
        <v>4</v>
      </c>
      <c r="G2901" s="54" t="s">
        <v>5</v>
      </c>
      <c r="H2901" s="54" t="s">
        <v>6</v>
      </c>
      <c r="I2901" s="54" t="s">
        <v>7</v>
      </c>
      <c r="J2901" s="54" t="s">
        <v>8</v>
      </c>
      <c r="K2901" s="54" t="s">
        <v>9</v>
      </c>
      <c r="L2901" s="54" t="s">
        <v>10</v>
      </c>
      <c r="M2901" s="54" t="s">
        <v>66</v>
      </c>
      <c r="N2901" s="54" t="s">
        <v>75</v>
      </c>
      <c r="O2901" s="54" t="s">
        <v>76</v>
      </c>
      <c r="P2901" s="54" t="s">
        <v>77</v>
      </c>
      <c r="Q2901" s="54" t="s">
        <v>78</v>
      </c>
      <c r="R2901" s="54" t="s">
        <v>79</v>
      </c>
      <c r="S2901" s="54" t="s">
        <v>81</v>
      </c>
      <c r="T2901" s="54" t="s">
        <v>87</v>
      </c>
    </row>
    <row r="2902" spans="1:21" ht="18" thickBot="1" x14ac:dyDescent="0.25">
      <c r="A2902" s="38" t="s">
        <v>11</v>
      </c>
      <c r="B2902" s="147">
        <v>71</v>
      </c>
      <c r="C2902" s="147">
        <v>83</v>
      </c>
      <c r="D2902" s="147">
        <v>88</v>
      </c>
      <c r="E2902" s="147">
        <v>84</v>
      </c>
      <c r="F2902" s="156">
        <v>88</v>
      </c>
      <c r="G2902" s="156">
        <v>101</v>
      </c>
      <c r="H2902" s="156">
        <v>108</v>
      </c>
      <c r="I2902" s="156">
        <v>83</v>
      </c>
      <c r="J2902" s="156">
        <v>108</v>
      </c>
      <c r="K2902" s="156">
        <v>118</v>
      </c>
      <c r="L2902" s="156">
        <v>121</v>
      </c>
      <c r="M2902" s="156">
        <v>118</v>
      </c>
      <c r="N2902" s="156">
        <v>110</v>
      </c>
      <c r="O2902" s="156">
        <v>108</v>
      </c>
      <c r="P2902" s="156">
        <v>90</v>
      </c>
      <c r="Q2902" s="156">
        <v>98</v>
      </c>
      <c r="R2902" s="156">
        <v>98</v>
      </c>
      <c r="S2902" s="156">
        <v>105</v>
      </c>
      <c r="T2902" s="185">
        <v>101</v>
      </c>
    </row>
    <row r="2903" spans="1:21" ht="17" thickBot="1" x14ac:dyDescent="0.25">
      <c r="A2903" s="38">
        <v>1</v>
      </c>
      <c r="B2903" s="147">
        <v>65</v>
      </c>
      <c r="C2903" s="147">
        <v>75</v>
      </c>
      <c r="D2903" s="147">
        <v>77</v>
      </c>
      <c r="E2903" s="147">
        <v>89</v>
      </c>
      <c r="F2903" s="156">
        <v>89</v>
      </c>
      <c r="G2903" s="156">
        <v>87</v>
      </c>
      <c r="H2903" s="156">
        <v>104</v>
      </c>
      <c r="I2903" s="156">
        <v>106</v>
      </c>
      <c r="J2903" s="156">
        <v>91</v>
      </c>
      <c r="K2903" s="156">
        <v>115</v>
      </c>
      <c r="L2903" s="156">
        <v>114</v>
      </c>
      <c r="M2903" s="156">
        <v>123</v>
      </c>
      <c r="N2903" s="187">
        <v>129</v>
      </c>
      <c r="O2903" s="187">
        <v>119</v>
      </c>
      <c r="P2903" s="187">
        <v>114</v>
      </c>
      <c r="Q2903" s="187">
        <v>95</v>
      </c>
      <c r="R2903" s="187">
        <v>106</v>
      </c>
      <c r="S2903" s="187">
        <v>107</v>
      </c>
      <c r="T2903" s="195">
        <v>104</v>
      </c>
    </row>
    <row r="2904" spans="1:21" ht="17" thickBot="1" x14ac:dyDescent="0.25">
      <c r="A2904" s="38">
        <v>2</v>
      </c>
      <c r="B2904" s="147">
        <v>54</v>
      </c>
      <c r="C2904" s="147">
        <v>63</v>
      </c>
      <c r="D2904" s="147">
        <v>70</v>
      </c>
      <c r="E2904" s="147">
        <v>68</v>
      </c>
      <c r="F2904" s="156">
        <v>83</v>
      </c>
      <c r="G2904" s="156">
        <v>90</v>
      </c>
      <c r="H2904" s="156">
        <v>88</v>
      </c>
      <c r="I2904" s="156">
        <v>98</v>
      </c>
      <c r="J2904" s="156">
        <v>100</v>
      </c>
      <c r="K2904" s="156">
        <v>84</v>
      </c>
      <c r="L2904" s="156">
        <v>110</v>
      </c>
      <c r="M2904" s="156">
        <v>110</v>
      </c>
      <c r="N2904" s="187">
        <v>115</v>
      </c>
      <c r="O2904" s="187">
        <v>123</v>
      </c>
      <c r="P2904" s="187">
        <v>113</v>
      </c>
      <c r="Q2904" s="187">
        <v>111</v>
      </c>
      <c r="R2904" s="187">
        <v>88</v>
      </c>
      <c r="S2904" s="187">
        <v>100</v>
      </c>
      <c r="T2904" s="195">
        <v>108</v>
      </c>
    </row>
    <row r="2905" spans="1:21" ht="17" thickBot="1" x14ac:dyDescent="0.25">
      <c r="A2905" s="38">
        <v>3</v>
      </c>
      <c r="B2905" s="147">
        <v>58</v>
      </c>
      <c r="C2905" s="147">
        <v>49</v>
      </c>
      <c r="D2905" s="147">
        <v>63</v>
      </c>
      <c r="E2905" s="147">
        <v>61</v>
      </c>
      <c r="F2905" s="156">
        <v>65</v>
      </c>
      <c r="G2905" s="156">
        <v>84</v>
      </c>
      <c r="H2905" s="156">
        <v>87</v>
      </c>
      <c r="I2905" s="156">
        <v>80</v>
      </c>
      <c r="J2905" s="156">
        <v>97</v>
      </c>
      <c r="K2905" s="156">
        <v>96</v>
      </c>
      <c r="L2905" s="156">
        <v>79</v>
      </c>
      <c r="M2905" s="156">
        <v>102</v>
      </c>
      <c r="N2905" s="187">
        <v>109</v>
      </c>
      <c r="O2905" s="187">
        <v>118</v>
      </c>
      <c r="P2905" s="187">
        <v>118</v>
      </c>
      <c r="Q2905" s="187">
        <v>113</v>
      </c>
      <c r="R2905" s="187">
        <v>107</v>
      </c>
      <c r="S2905" s="187">
        <v>86</v>
      </c>
      <c r="T2905" s="195">
        <v>95</v>
      </c>
    </row>
    <row r="2906" spans="1:21" ht="17" thickBot="1" x14ac:dyDescent="0.25">
      <c r="A2906" s="38">
        <v>4</v>
      </c>
      <c r="B2906" s="147">
        <v>49</v>
      </c>
      <c r="C2906" s="147">
        <v>50</v>
      </c>
      <c r="D2906" s="147">
        <v>43</v>
      </c>
      <c r="E2906" s="147">
        <v>55</v>
      </c>
      <c r="F2906" s="156">
        <v>57</v>
      </c>
      <c r="G2906" s="156">
        <v>62</v>
      </c>
      <c r="H2906" s="156">
        <v>83</v>
      </c>
      <c r="I2906" s="156">
        <v>86</v>
      </c>
      <c r="J2906" s="156">
        <v>72</v>
      </c>
      <c r="K2906" s="156">
        <v>94</v>
      </c>
      <c r="L2906" s="156">
        <v>96</v>
      </c>
      <c r="M2906" s="156">
        <v>74</v>
      </c>
      <c r="N2906" s="187">
        <v>101</v>
      </c>
      <c r="O2906" s="187">
        <v>106</v>
      </c>
      <c r="P2906" s="187">
        <v>112</v>
      </c>
      <c r="Q2906" s="187">
        <v>117</v>
      </c>
      <c r="R2906" s="187">
        <v>107</v>
      </c>
      <c r="S2906" s="187">
        <v>101</v>
      </c>
      <c r="T2906" s="195">
        <v>85</v>
      </c>
    </row>
    <row r="2907" spans="1:21" ht="17" thickBot="1" x14ac:dyDescent="0.25">
      <c r="A2907" s="38">
        <v>5</v>
      </c>
      <c r="B2907" s="147">
        <v>32</v>
      </c>
      <c r="C2907" s="147">
        <v>47</v>
      </c>
      <c r="D2907" s="147">
        <v>47</v>
      </c>
      <c r="E2907" s="147">
        <v>39</v>
      </c>
      <c r="F2907" s="156">
        <v>53</v>
      </c>
      <c r="G2907" s="156">
        <v>57</v>
      </c>
      <c r="H2907" s="156">
        <v>58</v>
      </c>
      <c r="I2907" s="156">
        <v>76</v>
      </c>
      <c r="J2907" s="156">
        <v>82</v>
      </c>
      <c r="K2907" s="156">
        <v>66</v>
      </c>
      <c r="L2907" s="156">
        <v>86</v>
      </c>
      <c r="M2907" s="156">
        <v>89</v>
      </c>
      <c r="N2907" s="187">
        <v>69</v>
      </c>
      <c r="O2907" s="187">
        <v>96</v>
      </c>
      <c r="P2907" s="187">
        <v>102</v>
      </c>
      <c r="Q2907" s="187">
        <v>109</v>
      </c>
      <c r="R2907" s="187">
        <v>104</v>
      </c>
      <c r="S2907" s="187">
        <v>95</v>
      </c>
      <c r="T2907" s="195">
        <v>101</v>
      </c>
    </row>
    <row r="2908" spans="1:21" ht="17" thickBot="1" x14ac:dyDescent="0.25">
      <c r="A2908" s="38">
        <v>6</v>
      </c>
      <c r="B2908" s="147">
        <v>26</v>
      </c>
      <c r="C2908" s="147">
        <v>27</v>
      </c>
      <c r="D2908" s="147">
        <v>38</v>
      </c>
      <c r="E2908" s="147">
        <v>48</v>
      </c>
      <c r="F2908" s="156">
        <v>39</v>
      </c>
      <c r="G2908" s="156">
        <v>48</v>
      </c>
      <c r="H2908" s="156">
        <v>52</v>
      </c>
      <c r="I2908" s="156">
        <v>57</v>
      </c>
      <c r="J2908" s="156">
        <v>64</v>
      </c>
      <c r="K2908" s="156">
        <v>72</v>
      </c>
      <c r="L2908" s="156">
        <v>65</v>
      </c>
      <c r="M2908" s="156">
        <v>81</v>
      </c>
      <c r="N2908" s="187">
        <v>86</v>
      </c>
      <c r="O2908" s="187">
        <v>69</v>
      </c>
      <c r="P2908" s="187">
        <v>88</v>
      </c>
      <c r="Q2908" s="187">
        <v>101</v>
      </c>
      <c r="R2908" s="187">
        <v>103</v>
      </c>
      <c r="S2908" s="187">
        <v>102</v>
      </c>
      <c r="T2908" s="195">
        <v>91</v>
      </c>
    </row>
    <row r="2909" spans="1:21" ht="17" thickBot="1" x14ac:dyDescent="0.25">
      <c r="A2909" s="38">
        <v>7</v>
      </c>
      <c r="B2909" s="147">
        <v>32</v>
      </c>
      <c r="C2909" s="147">
        <v>26</v>
      </c>
      <c r="D2909" s="147">
        <v>26</v>
      </c>
      <c r="E2909" s="147">
        <v>38</v>
      </c>
      <c r="F2909" s="156">
        <v>43</v>
      </c>
      <c r="G2909" s="156">
        <v>34</v>
      </c>
      <c r="H2909" s="156">
        <v>47</v>
      </c>
      <c r="I2909" s="156">
        <v>51</v>
      </c>
      <c r="J2909" s="156">
        <v>53</v>
      </c>
      <c r="K2909" s="156">
        <v>61</v>
      </c>
      <c r="L2909" s="156">
        <v>71</v>
      </c>
      <c r="M2909" s="156">
        <v>66</v>
      </c>
      <c r="N2909" s="187">
        <v>80</v>
      </c>
      <c r="O2909" s="187">
        <v>81</v>
      </c>
      <c r="P2909" s="187">
        <v>67</v>
      </c>
      <c r="Q2909" s="187">
        <v>88</v>
      </c>
      <c r="R2909" s="187">
        <v>95</v>
      </c>
      <c r="S2909" s="187">
        <v>99</v>
      </c>
      <c r="T2909" s="195">
        <v>97</v>
      </c>
    </row>
    <row r="2910" spans="1:21" ht="17" thickBot="1" x14ac:dyDescent="0.25">
      <c r="A2910" s="38">
        <v>8</v>
      </c>
      <c r="B2910" s="147">
        <v>28</v>
      </c>
      <c r="C2910" s="147">
        <v>27</v>
      </c>
      <c r="D2910" s="147">
        <v>25</v>
      </c>
      <c r="E2910" s="147">
        <v>23</v>
      </c>
      <c r="F2910" s="156">
        <v>37</v>
      </c>
      <c r="G2910" s="156">
        <v>41</v>
      </c>
      <c r="H2910" s="156">
        <v>29</v>
      </c>
      <c r="I2910" s="156">
        <v>44</v>
      </c>
      <c r="J2910" s="156">
        <v>46</v>
      </c>
      <c r="K2910" s="156">
        <v>53</v>
      </c>
      <c r="L2910" s="156">
        <v>53</v>
      </c>
      <c r="M2910" s="156">
        <v>57</v>
      </c>
      <c r="N2910" s="187">
        <v>49</v>
      </c>
      <c r="O2910" s="187">
        <v>63</v>
      </c>
      <c r="P2910" s="187">
        <v>53</v>
      </c>
      <c r="Q2910" s="187">
        <v>40</v>
      </c>
      <c r="R2910" s="187">
        <v>61</v>
      </c>
      <c r="S2910" s="187">
        <v>48</v>
      </c>
      <c r="T2910" s="195">
        <v>71</v>
      </c>
    </row>
    <row r="2911" spans="1:21" ht="17" thickBot="1" x14ac:dyDescent="0.25">
      <c r="A2911" s="38">
        <v>9</v>
      </c>
      <c r="B2911" s="147">
        <v>24</v>
      </c>
      <c r="C2911" s="147">
        <v>25</v>
      </c>
      <c r="D2911" s="147">
        <v>21</v>
      </c>
      <c r="E2911" s="147">
        <v>22</v>
      </c>
      <c r="F2911" s="156">
        <v>21</v>
      </c>
      <c r="G2911" s="156">
        <v>25</v>
      </c>
      <c r="H2911" s="156">
        <v>33</v>
      </c>
      <c r="I2911" s="156">
        <v>22</v>
      </c>
      <c r="J2911" s="156">
        <v>39</v>
      </c>
      <c r="K2911" s="156">
        <v>40</v>
      </c>
      <c r="L2911" s="156">
        <v>47</v>
      </c>
      <c r="M2911" s="156">
        <v>42</v>
      </c>
      <c r="N2911" s="187">
        <v>53</v>
      </c>
      <c r="O2911" s="187">
        <v>43</v>
      </c>
      <c r="P2911" s="187">
        <v>53</v>
      </c>
      <c r="Q2911" s="187">
        <v>54</v>
      </c>
      <c r="R2911" s="187">
        <v>38</v>
      </c>
      <c r="S2911" s="187">
        <v>52</v>
      </c>
      <c r="T2911" s="195">
        <v>47</v>
      </c>
    </row>
    <row r="2912" spans="1:21" ht="17" thickBot="1" x14ac:dyDescent="0.25">
      <c r="A2912" s="38">
        <v>10</v>
      </c>
      <c r="B2912" s="147">
        <v>16</v>
      </c>
      <c r="C2912" s="147">
        <v>23</v>
      </c>
      <c r="D2912" s="147">
        <v>22</v>
      </c>
      <c r="E2912" s="147" t="s">
        <v>65</v>
      </c>
      <c r="F2912" s="156">
        <v>20</v>
      </c>
      <c r="G2912" s="156">
        <v>17</v>
      </c>
      <c r="H2912" s="156">
        <v>18</v>
      </c>
      <c r="I2912" s="156">
        <v>31</v>
      </c>
      <c r="J2912" s="156">
        <v>16</v>
      </c>
      <c r="K2912" s="156">
        <v>39</v>
      </c>
      <c r="L2912" s="156">
        <v>37</v>
      </c>
      <c r="M2912" s="156">
        <v>42</v>
      </c>
      <c r="N2912" s="187">
        <v>42</v>
      </c>
      <c r="O2912" s="187">
        <v>52</v>
      </c>
      <c r="P2912" s="187">
        <v>40</v>
      </c>
      <c r="Q2912" s="187">
        <v>46</v>
      </c>
      <c r="R2912" s="187">
        <v>46</v>
      </c>
      <c r="S2912" s="187">
        <v>32</v>
      </c>
      <c r="T2912" s="195">
        <v>47</v>
      </c>
    </row>
    <row r="2913" spans="1:20" ht="17" thickBot="1" x14ac:dyDescent="0.25">
      <c r="A2913" s="38">
        <v>11</v>
      </c>
      <c r="B2913" s="147">
        <v>16</v>
      </c>
      <c r="C2913" s="147">
        <v>14</v>
      </c>
      <c r="D2913" s="147">
        <v>20</v>
      </c>
      <c r="E2913" s="158" t="s">
        <v>12</v>
      </c>
      <c r="F2913" s="156">
        <v>14</v>
      </c>
      <c r="G2913" s="156">
        <v>17</v>
      </c>
      <c r="H2913" s="156">
        <v>14</v>
      </c>
      <c r="I2913" s="156">
        <v>17</v>
      </c>
      <c r="J2913" s="156">
        <v>30</v>
      </c>
      <c r="K2913" s="156">
        <v>16</v>
      </c>
      <c r="L2913" s="156">
        <v>34</v>
      </c>
      <c r="M2913" s="156">
        <v>32</v>
      </c>
      <c r="N2913" s="187">
        <v>38</v>
      </c>
      <c r="O2913" s="187">
        <v>37</v>
      </c>
      <c r="P2913" s="187">
        <v>47</v>
      </c>
      <c r="Q2913" s="187">
        <v>34</v>
      </c>
      <c r="R2913" s="187">
        <v>41</v>
      </c>
      <c r="S2913" s="187">
        <v>39</v>
      </c>
      <c r="T2913" s="195">
        <v>31</v>
      </c>
    </row>
    <row r="2914" spans="1:20" ht="17" thickBot="1" x14ac:dyDescent="0.25">
      <c r="A2914" s="38">
        <v>12</v>
      </c>
      <c r="B2914" s="147">
        <v>13</v>
      </c>
      <c r="C2914" s="147">
        <v>14</v>
      </c>
      <c r="D2914" s="147">
        <v>14</v>
      </c>
      <c r="E2914" s="147" t="s">
        <v>65</v>
      </c>
      <c r="F2914" s="156">
        <v>17</v>
      </c>
      <c r="G2914" s="147" t="s">
        <v>65</v>
      </c>
      <c r="H2914" s="156">
        <v>14</v>
      </c>
      <c r="I2914" s="156">
        <v>14</v>
      </c>
      <c r="J2914" s="156">
        <v>16</v>
      </c>
      <c r="K2914" s="156">
        <v>29</v>
      </c>
      <c r="L2914" s="156">
        <v>15</v>
      </c>
      <c r="M2914" s="156">
        <v>30</v>
      </c>
      <c r="N2914" s="187">
        <v>23</v>
      </c>
      <c r="O2914" s="187">
        <v>35</v>
      </c>
      <c r="P2914" s="187">
        <v>35</v>
      </c>
      <c r="Q2914" s="187">
        <v>43</v>
      </c>
      <c r="R2914" s="187">
        <v>33</v>
      </c>
      <c r="S2914" s="187">
        <v>38</v>
      </c>
      <c r="T2914" s="195">
        <v>41</v>
      </c>
    </row>
    <row r="2915" spans="1:20" ht="18" thickBot="1" x14ac:dyDescent="0.25">
      <c r="A2915" s="38" t="s">
        <v>13</v>
      </c>
      <c r="B2915" s="147"/>
      <c r="C2915" s="147"/>
      <c r="D2915" s="147"/>
      <c r="E2915" s="147"/>
      <c r="F2915" s="156"/>
      <c r="G2915" s="156"/>
      <c r="H2915" s="156"/>
      <c r="I2915" s="156"/>
      <c r="J2915" s="156"/>
      <c r="K2915" s="156"/>
      <c r="L2915" s="156"/>
      <c r="M2915" s="156"/>
      <c r="N2915" s="156"/>
      <c r="O2915" s="156"/>
      <c r="P2915" s="156"/>
      <c r="Q2915" s="156"/>
      <c r="R2915" s="156"/>
      <c r="S2915" s="156"/>
      <c r="T2915" s="185"/>
    </row>
    <row r="2916" spans="1:20" ht="18" thickBot="1" x14ac:dyDescent="0.25">
      <c r="A2916" s="60" t="s">
        <v>14</v>
      </c>
      <c r="B2916" s="159">
        <v>484</v>
      </c>
      <c r="C2916" s="159">
        <v>523</v>
      </c>
      <c r="D2916" s="159">
        <v>554</v>
      </c>
      <c r="E2916" s="159">
        <v>531</v>
      </c>
      <c r="F2916" s="159">
        <v>626</v>
      </c>
      <c r="G2916" s="159">
        <v>672</v>
      </c>
      <c r="H2916" s="159">
        <v>735</v>
      </c>
      <c r="I2916" s="159">
        <v>765</v>
      </c>
      <c r="J2916" s="159">
        <v>814</v>
      </c>
      <c r="K2916" s="159">
        <v>883</v>
      </c>
      <c r="L2916" s="159">
        <v>928</v>
      </c>
      <c r="M2916" s="159">
        <f t="shared" ref="M2916:R2916" si="1434">SUM(M2902:M2914)</f>
        <v>966</v>
      </c>
      <c r="N2916" s="159">
        <f t="shared" si="1434"/>
        <v>1004</v>
      </c>
      <c r="O2916" s="159">
        <f t="shared" si="1434"/>
        <v>1050</v>
      </c>
      <c r="P2916" s="159">
        <f t="shared" si="1434"/>
        <v>1032</v>
      </c>
      <c r="Q2916" s="159">
        <f t="shared" si="1434"/>
        <v>1049</v>
      </c>
      <c r="R2916" s="159">
        <f t="shared" si="1434"/>
        <v>1027</v>
      </c>
      <c r="S2916" s="159">
        <f t="shared" ref="S2916:T2916" si="1435">SUM(S2902:S2914)</f>
        <v>1004</v>
      </c>
      <c r="T2916" s="162">
        <f t="shared" si="1435"/>
        <v>1019</v>
      </c>
    </row>
    <row r="2917" spans="1:20" ht="35" thickBot="1" x14ac:dyDescent="0.25">
      <c r="A2917" s="60" t="s">
        <v>51</v>
      </c>
      <c r="B2917" s="149"/>
      <c r="C2917" s="160">
        <f>((C2916-B2916)/B2916)</f>
        <v>8.057851239669421E-2</v>
      </c>
      <c r="D2917" s="160">
        <f>((D2916-C2916)/C2916)</f>
        <v>5.9273422562141492E-2</v>
      </c>
      <c r="E2917" s="160">
        <f>((E2916-D2916)/D2916)</f>
        <v>-4.1516245487364621E-2</v>
      </c>
      <c r="F2917" s="160">
        <f>((F2916-E2916)/E2916)</f>
        <v>0.17890772128060264</v>
      </c>
      <c r="G2917" s="160">
        <f t="shared" ref="G2917:T2917" si="1436">((G2916-F2916)/F2916)</f>
        <v>7.3482428115015971E-2</v>
      </c>
      <c r="H2917" s="160">
        <f t="shared" si="1436"/>
        <v>9.375E-2</v>
      </c>
      <c r="I2917" s="160">
        <f t="shared" si="1436"/>
        <v>4.0816326530612242E-2</v>
      </c>
      <c r="J2917" s="160">
        <f t="shared" si="1436"/>
        <v>6.4052287581699341E-2</v>
      </c>
      <c r="K2917" s="160">
        <f t="shared" si="1436"/>
        <v>8.476658476658476E-2</v>
      </c>
      <c r="L2917" s="160">
        <f t="shared" si="1436"/>
        <v>5.0962627406568518E-2</v>
      </c>
      <c r="M2917" s="160">
        <f t="shared" si="1436"/>
        <v>4.0948275862068964E-2</v>
      </c>
      <c r="N2917" s="160">
        <f t="shared" si="1436"/>
        <v>3.9337474120082816E-2</v>
      </c>
      <c r="O2917" s="160">
        <f t="shared" si="1436"/>
        <v>4.5816733067729085E-2</v>
      </c>
      <c r="P2917" s="160">
        <f t="shared" si="1436"/>
        <v>-1.7142857142857144E-2</v>
      </c>
      <c r="Q2917" s="160">
        <f t="shared" si="1436"/>
        <v>1.6472868217054265E-2</v>
      </c>
      <c r="R2917" s="160">
        <f t="shared" si="1436"/>
        <v>-2.0972354623450904E-2</v>
      </c>
      <c r="S2917" s="160">
        <f t="shared" si="1436"/>
        <v>-2.2395326192794548E-2</v>
      </c>
      <c r="T2917" s="160">
        <f t="shared" si="1436"/>
        <v>1.4940239043824702E-2</v>
      </c>
    </row>
    <row r="2918" spans="1:20" ht="52" thickBot="1" x14ac:dyDescent="0.25">
      <c r="A2918" s="60" t="s">
        <v>16</v>
      </c>
      <c r="B2918" s="160"/>
      <c r="C2918" s="160"/>
      <c r="D2918" s="160"/>
      <c r="E2918" s="160"/>
      <c r="F2918" s="160"/>
      <c r="G2918" s="160">
        <f t="shared" ref="G2918:T2918" si="1437">(G2916-B2916)/B2916</f>
        <v>0.38842975206611569</v>
      </c>
      <c r="H2918" s="160">
        <f t="shared" si="1437"/>
        <v>0.40535372848948376</v>
      </c>
      <c r="I2918" s="160">
        <f t="shared" si="1437"/>
        <v>0.38086642599277976</v>
      </c>
      <c r="J2918" s="160">
        <f t="shared" si="1437"/>
        <v>0.53295668549905839</v>
      </c>
      <c r="K2918" s="160">
        <f t="shared" si="1437"/>
        <v>0.41054313099041534</v>
      </c>
      <c r="L2918" s="160">
        <f t="shared" si="1437"/>
        <v>0.38095238095238093</v>
      </c>
      <c r="M2918" s="160">
        <f t="shared" si="1437"/>
        <v>0.31428571428571428</v>
      </c>
      <c r="N2918" s="160">
        <f t="shared" si="1437"/>
        <v>0.31241830065359477</v>
      </c>
      <c r="O2918" s="160">
        <f t="shared" si="1437"/>
        <v>0.28992628992628994</v>
      </c>
      <c r="P2918" s="160">
        <f t="shared" si="1437"/>
        <v>0.16874292185730463</v>
      </c>
      <c r="Q2918" s="160">
        <f t="shared" si="1437"/>
        <v>0.13038793103448276</v>
      </c>
      <c r="R2918" s="160">
        <f t="shared" si="1437"/>
        <v>6.3146997929606624E-2</v>
      </c>
      <c r="S2918" s="160">
        <f t="shared" si="1437"/>
        <v>0</v>
      </c>
      <c r="T2918" s="160">
        <f t="shared" si="1437"/>
        <v>-2.9523809523809525E-2</v>
      </c>
    </row>
    <row r="2919" spans="1:20" ht="52" thickBot="1" x14ac:dyDescent="0.25">
      <c r="A2919" s="60" t="s">
        <v>17</v>
      </c>
      <c r="B2919" s="160"/>
      <c r="C2919" s="160"/>
      <c r="D2919" s="160"/>
      <c r="E2919" s="160"/>
      <c r="F2919" s="160"/>
      <c r="G2919" s="160"/>
      <c r="H2919" s="160"/>
      <c r="I2919" s="160"/>
      <c r="J2919" s="160"/>
      <c r="K2919" s="160"/>
      <c r="L2919" s="160">
        <f t="shared" ref="L2919:T2919" si="1438">(L2916-B2916)/B2916</f>
        <v>0.9173553719008265</v>
      </c>
      <c r="M2919" s="160">
        <f t="shared" si="1438"/>
        <v>0.84703632887189295</v>
      </c>
      <c r="N2919" s="160">
        <f t="shared" si="1438"/>
        <v>0.81227436823104693</v>
      </c>
      <c r="O2919" s="160">
        <f t="shared" si="1438"/>
        <v>0.97740112994350281</v>
      </c>
      <c r="P2919" s="160">
        <f t="shared" si="1438"/>
        <v>0.6485623003194888</v>
      </c>
      <c r="Q2919" s="160">
        <f t="shared" si="1438"/>
        <v>0.56101190476190477</v>
      </c>
      <c r="R2919" s="160">
        <f t="shared" si="1438"/>
        <v>0.39727891156462586</v>
      </c>
      <c r="S2919" s="160">
        <f t="shared" si="1438"/>
        <v>0.31241830065359477</v>
      </c>
      <c r="T2919" s="160">
        <f t="shared" si="1438"/>
        <v>0.25184275184275184</v>
      </c>
    </row>
    <row r="2920" spans="1:20" ht="35" thickBot="1" x14ac:dyDescent="0.25">
      <c r="A2920" s="60" t="s">
        <v>18</v>
      </c>
      <c r="B2920" s="161">
        <v>10071</v>
      </c>
      <c r="C2920" s="161">
        <v>10004</v>
      </c>
      <c r="D2920" s="161">
        <v>9788</v>
      </c>
      <c r="E2920" s="161">
        <v>9439</v>
      </c>
      <c r="F2920" s="161">
        <v>9116</v>
      </c>
      <c r="G2920" s="92">
        <v>8809</v>
      </c>
      <c r="H2920" s="92">
        <v>8649</v>
      </c>
      <c r="I2920" s="92">
        <v>8392</v>
      </c>
      <c r="J2920" s="92">
        <v>8179</v>
      </c>
      <c r="K2920" s="92">
        <v>7906</v>
      </c>
      <c r="L2920" s="92">
        <v>7682</v>
      </c>
      <c r="M2920" s="92">
        <v>7587</v>
      </c>
      <c r="N2920" s="92">
        <v>7606</v>
      </c>
      <c r="O2920" s="92">
        <v>7825</v>
      </c>
      <c r="P2920" s="92">
        <v>8027</v>
      </c>
      <c r="Q2920" s="92">
        <v>8279</v>
      </c>
      <c r="R2920" s="92">
        <v>8308</v>
      </c>
      <c r="S2920" s="92">
        <v>8126</v>
      </c>
      <c r="T2920" s="92">
        <v>7857</v>
      </c>
    </row>
    <row r="2921" spans="1:20" ht="52" thickBot="1" x14ac:dyDescent="0.25">
      <c r="A2921" s="60" t="s">
        <v>19</v>
      </c>
      <c r="B2921" s="160"/>
      <c r="C2921" s="160">
        <f t="shared" ref="C2921:T2921" si="1439">(C2920-B2920)/B2920</f>
        <v>-6.6527653659020948E-3</v>
      </c>
      <c r="D2921" s="160">
        <f t="shared" si="1439"/>
        <v>-2.1591363454618154E-2</v>
      </c>
      <c r="E2921" s="160">
        <f t="shared" si="1439"/>
        <v>-3.5655905190028606E-2</v>
      </c>
      <c r="F2921" s="160">
        <f t="shared" si="1439"/>
        <v>-3.4219726665960376E-2</v>
      </c>
      <c r="G2921" s="160">
        <f t="shared" si="1439"/>
        <v>-3.3677051338306271E-2</v>
      </c>
      <c r="H2921" s="160">
        <f t="shared" si="1439"/>
        <v>-1.8163242138721763E-2</v>
      </c>
      <c r="I2921" s="160">
        <f t="shared" si="1439"/>
        <v>-2.9714417851774772E-2</v>
      </c>
      <c r="J2921" s="160">
        <f t="shared" si="1439"/>
        <v>-2.5381315538608198E-2</v>
      </c>
      <c r="K2921" s="160">
        <f t="shared" si="1439"/>
        <v>-3.337816358968089E-2</v>
      </c>
      <c r="L2921" s="160">
        <f t="shared" si="1439"/>
        <v>-2.8332911712623324E-2</v>
      </c>
      <c r="M2921" s="160">
        <f t="shared" si="1439"/>
        <v>-1.2366571205415256E-2</v>
      </c>
      <c r="N2921" s="160">
        <f t="shared" si="1439"/>
        <v>2.5042836430736785E-3</v>
      </c>
      <c r="O2921" s="160">
        <f t="shared" si="1439"/>
        <v>2.879305811201683E-2</v>
      </c>
      <c r="P2921" s="160">
        <f t="shared" si="1439"/>
        <v>2.5814696485623002E-2</v>
      </c>
      <c r="Q2921" s="160">
        <f t="shared" si="1439"/>
        <v>3.1394045097794941E-2</v>
      </c>
      <c r="R2921" s="160">
        <f t="shared" si="1439"/>
        <v>3.5028385070660709E-3</v>
      </c>
      <c r="S2921" s="160">
        <f t="shared" si="1439"/>
        <v>-2.1906596051998073E-2</v>
      </c>
      <c r="T2921" s="160">
        <f t="shared" si="1439"/>
        <v>-3.3103618016244153E-2</v>
      </c>
    </row>
    <row r="2922" spans="1:20" ht="52" thickBot="1" x14ac:dyDescent="0.25">
      <c r="A2922" s="60" t="s">
        <v>20</v>
      </c>
      <c r="B2922" s="160"/>
      <c r="C2922" s="160"/>
      <c r="D2922" s="160"/>
      <c r="E2922" s="160"/>
      <c r="F2922" s="160"/>
      <c r="G2922" s="160">
        <f t="shared" ref="G2922:T2922" si="1440">(G2920-B2920)/B2920</f>
        <v>-0.12531029689206633</v>
      </c>
      <c r="H2922" s="160">
        <f t="shared" si="1440"/>
        <v>-0.13544582167133146</v>
      </c>
      <c r="I2922" s="160">
        <f t="shared" si="1440"/>
        <v>-0.14262362076011442</v>
      </c>
      <c r="J2922" s="160">
        <f t="shared" si="1440"/>
        <v>-0.13348871702510859</v>
      </c>
      <c r="K2922" s="160">
        <f t="shared" si="1440"/>
        <v>-0.13273365511189117</v>
      </c>
      <c r="L2922" s="160">
        <f t="shared" si="1440"/>
        <v>-0.12793733681462141</v>
      </c>
      <c r="M2922" s="160">
        <f t="shared" si="1440"/>
        <v>-0.12278876170655567</v>
      </c>
      <c r="N2922" s="160">
        <f t="shared" si="1440"/>
        <v>-9.3660629170638707E-2</v>
      </c>
      <c r="O2922" s="160">
        <f t="shared" si="1440"/>
        <v>-4.3281574764641152E-2</v>
      </c>
      <c r="P2922" s="160">
        <f t="shared" si="1440"/>
        <v>1.5304831773336707E-2</v>
      </c>
      <c r="Q2922" s="160">
        <f t="shared" si="1440"/>
        <v>7.7714136943504292E-2</v>
      </c>
      <c r="R2922" s="160">
        <f t="shared" si="1440"/>
        <v>9.5030974034532756E-2</v>
      </c>
      <c r="S2922" s="160">
        <f t="shared" si="1440"/>
        <v>6.836707862214042E-2</v>
      </c>
      <c r="T2922" s="160">
        <f t="shared" si="1440"/>
        <v>4.0894568690095848E-3</v>
      </c>
    </row>
    <row r="2923" spans="1:20" ht="52" thickBot="1" x14ac:dyDescent="0.25">
      <c r="A2923" s="60" t="s">
        <v>21</v>
      </c>
      <c r="B2923" s="160"/>
      <c r="C2923" s="160"/>
      <c r="D2923" s="160"/>
      <c r="E2923" s="160"/>
      <c r="F2923" s="160"/>
      <c r="G2923" s="160"/>
      <c r="H2923" s="160"/>
      <c r="I2923" s="160"/>
      <c r="J2923" s="160"/>
      <c r="K2923" s="160"/>
      <c r="L2923" s="160">
        <f t="shared" ref="L2923:T2923" si="1441">(L2920-B2920)/B2920</f>
        <v>-0.23721576804686725</v>
      </c>
      <c r="M2923" s="160">
        <f t="shared" si="1441"/>
        <v>-0.2416033586565374</v>
      </c>
      <c r="N2923" s="160">
        <f t="shared" si="1441"/>
        <v>-0.22292603187576623</v>
      </c>
      <c r="O2923" s="160">
        <f t="shared" si="1441"/>
        <v>-0.17099268990359148</v>
      </c>
      <c r="P2923" s="160">
        <f t="shared" si="1441"/>
        <v>-0.11946028960070207</v>
      </c>
      <c r="Q2923" s="160">
        <f t="shared" si="1441"/>
        <v>-6.0165739584515834E-2</v>
      </c>
      <c r="R2923" s="160">
        <f t="shared" si="1441"/>
        <v>-3.9426523297491037E-2</v>
      </c>
      <c r="S2923" s="160">
        <f t="shared" si="1441"/>
        <v>-3.169685414680648E-2</v>
      </c>
      <c r="T2923" s="160">
        <f t="shared" si="1441"/>
        <v>-3.936911602885438E-2</v>
      </c>
    </row>
    <row r="2924" spans="1:20" ht="18" thickBot="1" x14ac:dyDescent="0.25">
      <c r="A2924" s="60" t="s">
        <v>22</v>
      </c>
      <c r="B2924" s="160">
        <f>B2916/B2920</f>
        <v>4.8058782643233044E-2</v>
      </c>
      <c r="C2924" s="160">
        <f>C2916/C2920</f>
        <v>5.2279088364654142E-2</v>
      </c>
      <c r="D2924" s="160">
        <f>D2916/D2920</f>
        <v>5.6599918267266042E-2</v>
      </c>
      <c r="E2924" s="160">
        <f>E2916/E2920</f>
        <v>5.6255959317724334E-2</v>
      </c>
      <c r="F2924" s="160">
        <f>F2916/F2920</f>
        <v>6.8670469504168496E-2</v>
      </c>
      <c r="G2924" s="160">
        <f t="shared" ref="G2924:L2924" si="1442">G2916/G2920</f>
        <v>7.6285616982631393E-2</v>
      </c>
      <c r="H2924" s="160">
        <f t="shared" si="1442"/>
        <v>8.4980922650017346E-2</v>
      </c>
      <c r="I2924" s="160">
        <f t="shared" si="1442"/>
        <v>9.1158245948522398E-2</v>
      </c>
      <c r="J2924" s="160">
        <f t="shared" si="1442"/>
        <v>9.9523169091575991E-2</v>
      </c>
      <c r="K2924" s="160">
        <f t="shared" si="1442"/>
        <v>0.11168732608145712</v>
      </c>
      <c r="L2924" s="160">
        <f t="shared" si="1442"/>
        <v>0.12080187451184587</v>
      </c>
      <c r="M2924" s="160">
        <f t="shared" ref="M2924:N2924" si="1443">M2916/M2920</f>
        <v>0.12732305258995649</v>
      </c>
      <c r="N2924" s="160">
        <f t="shared" si="1443"/>
        <v>0.13200105180120958</v>
      </c>
      <c r="O2924" s="160">
        <f t="shared" ref="O2924:P2924" si="1444">O2916/O2920</f>
        <v>0.13418530351437699</v>
      </c>
      <c r="P2924" s="160">
        <f t="shared" si="1444"/>
        <v>0.12856608944811262</v>
      </c>
      <c r="Q2924" s="160">
        <f t="shared" ref="Q2924:R2924" si="1445">Q2916/Q2920</f>
        <v>0.12670612392801062</v>
      </c>
      <c r="R2924" s="160">
        <f t="shared" si="1445"/>
        <v>0.12361579200770342</v>
      </c>
      <c r="S2924" s="160">
        <f t="shared" ref="S2924:T2924" si="1446">S2916/S2920</f>
        <v>0.1235540241201083</v>
      </c>
      <c r="T2924" s="160">
        <f t="shared" si="1446"/>
        <v>0.12969326715031182</v>
      </c>
    </row>
    <row r="2925" spans="1:20" ht="52" thickBot="1" x14ac:dyDescent="0.25">
      <c r="A2925" s="60" t="s">
        <v>23</v>
      </c>
      <c r="B2925" s="160"/>
      <c r="C2925" s="160">
        <f t="shared" ref="C2925:K2925" si="1447">(C2924-B2924)</f>
        <v>4.2203057214210971E-3</v>
      </c>
      <c r="D2925" s="160">
        <f t="shared" si="1447"/>
        <v>4.3208299026119001E-3</v>
      </c>
      <c r="E2925" s="160">
        <f t="shared" si="1447"/>
        <v>-3.4395894954170753E-4</v>
      </c>
      <c r="F2925" s="160">
        <f t="shared" si="1447"/>
        <v>1.2414510186444162E-2</v>
      </c>
      <c r="G2925" s="160">
        <f t="shared" si="1447"/>
        <v>7.615147478462897E-3</v>
      </c>
      <c r="H2925" s="160">
        <f t="shared" si="1447"/>
        <v>8.6953056673859525E-3</v>
      </c>
      <c r="I2925" s="160">
        <f t="shared" si="1447"/>
        <v>6.1773232985050525E-3</v>
      </c>
      <c r="J2925" s="160">
        <f t="shared" si="1447"/>
        <v>8.3649231430535931E-3</v>
      </c>
      <c r="K2925" s="160">
        <f t="shared" si="1447"/>
        <v>1.2164156989881131E-2</v>
      </c>
      <c r="L2925" s="160">
        <f t="shared" ref="L2925:T2925" si="1448">(L2924-K2924)</f>
        <v>9.1145484303887525E-3</v>
      </c>
      <c r="M2925" s="160">
        <f t="shared" si="1448"/>
        <v>6.5211780781106177E-3</v>
      </c>
      <c r="N2925" s="160">
        <f t="shared" si="1448"/>
        <v>4.6779992112530866E-3</v>
      </c>
      <c r="O2925" s="160">
        <f t="shared" si="1448"/>
        <v>2.1842517131674122E-3</v>
      </c>
      <c r="P2925" s="160">
        <f t="shared" si="1448"/>
        <v>-5.6192140662643664E-3</v>
      </c>
      <c r="Q2925" s="160">
        <f t="shared" si="1448"/>
        <v>-1.8599655201020082E-3</v>
      </c>
      <c r="R2925" s="160">
        <f t="shared" si="1448"/>
        <v>-3.0903319203071933E-3</v>
      </c>
      <c r="S2925" s="160">
        <f t="shared" si="1448"/>
        <v>-6.1767887595126636E-5</v>
      </c>
      <c r="T2925" s="160">
        <f t="shared" si="1448"/>
        <v>6.1392430302035228E-3</v>
      </c>
    </row>
    <row r="2926" spans="1:20" ht="52" thickBot="1" x14ac:dyDescent="0.25">
      <c r="A2926" s="60" t="s">
        <v>24</v>
      </c>
      <c r="B2926" s="160"/>
      <c r="C2926" s="160"/>
      <c r="D2926" s="160"/>
      <c r="E2926" s="160"/>
      <c r="F2926" s="160"/>
      <c r="G2926" s="160">
        <f>G2924-B2924</f>
        <v>2.8226834339398349E-2</v>
      </c>
      <c r="H2926" s="160">
        <f t="shared" ref="H2926:K2926" si="1449">H2924-C2924</f>
        <v>3.2701834285363204E-2</v>
      </c>
      <c r="I2926" s="160">
        <f t="shared" si="1449"/>
        <v>3.4558327681256357E-2</v>
      </c>
      <c r="J2926" s="160">
        <f t="shared" si="1449"/>
        <v>4.3267209773851657E-2</v>
      </c>
      <c r="K2926" s="160">
        <f t="shared" si="1449"/>
        <v>4.3016856577288626E-2</v>
      </c>
      <c r="L2926" s="160">
        <f t="shared" ref="L2926:T2926" si="1450">L2924-G2924</f>
        <v>4.4516257529214481E-2</v>
      </c>
      <c r="M2926" s="160">
        <f t="shared" si="1450"/>
        <v>4.2342129939939147E-2</v>
      </c>
      <c r="N2926" s="160">
        <f t="shared" si="1450"/>
        <v>4.0842805852687181E-2</v>
      </c>
      <c r="O2926" s="160">
        <f t="shared" si="1450"/>
        <v>3.4662134422801E-2</v>
      </c>
      <c r="P2926" s="160">
        <f t="shared" si="1450"/>
        <v>1.6878763366655503E-2</v>
      </c>
      <c r="Q2926" s="160">
        <f t="shared" si="1450"/>
        <v>5.9042494161647419E-3</v>
      </c>
      <c r="R2926" s="160">
        <f t="shared" si="1450"/>
        <v>-3.7072605822530691E-3</v>
      </c>
      <c r="S2926" s="160">
        <f t="shared" si="1450"/>
        <v>-8.4470276811012823E-3</v>
      </c>
      <c r="T2926" s="160">
        <f t="shared" si="1450"/>
        <v>-4.4920363640651717E-3</v>
      </c>
    </row>
    <row r="2927" spans="1:20" ht="52" thickBot="1" x14ac:dyDescent="0.25">
      <c r="A2927" s="60" t="s">
        <v>25</v>
      </c>
      <c r="B2927" s="160"/>
      <c r="C2927" s="160"/>
      <c r="D2927" s="160"/>
      <c r="E2927" s="160"/>
      <c r="F2927" s="160"/>
      <c r="G2927" s="160"/>
      <c r="H2927" s="160"/>
      <c r="I2927" s="160"/>
      <c r="J2927" s="160"/>
      <c r="K2927" s="160"/>
      <c r="L2927" s="160">
        <f t="shared" ref="L2927:T2927" si="1451">L2924-B2924</f>
        <v>7.274309186861283E-2</v>
      </c>
      <c r="M2927" s="160">
        <f t="shared" si="1451"/>
        <v>7.5043964225302351E-2</v>
      </c>
      <c r="N2927" s="160">
        <f t="shared" si="1451"/>
        <v>7.5401133533943537E-2</v>
      </c>
      <c r="O2927" s="160">
        <f t="shared" si="1451"/>
        <v>7.792934419665265E-2</v>
      </c>
      <c r="P2927" s="160">
        <f t="shared" si="1451"/>
        <v>5.9895619943944128E-2</v>
      </c>
      <c r="Q2927" s="160">
        <f t="shared" si="1451"/>
        <v>5.0420506945379223E-2</v>
      </c>
      <c r="R2927" s="160">
        <f t="shared" si="1451"/>
        <v>3.8634869357686077E-2</v>
      </c>
      <c r="S2927" s="160">
        <f t="shared" si="1451"/>
        <v>3.2395778171585898E-2</v>
      </c>
      <c r="T2927" s="160">
        <f t="shared" si="1451"/>
        <v>3.0170098058735828E-2</v>
      </c>
    </row>
    <row r="2928" spans="1:20" ht="16" x14ac:dyDescent="0.2">
      <c r="A2928" s="4"/>
      <c r="B2928" s="6"/>
      <c r="C2928" s="6"/>
      <c r="D2928" s="6"/>
      <c r="E2928" s="6"/>
      <c r="F2928" s="6"/>
      <c r="G2928" s="5"/>
      <c r="H2928" s="5"/>
      <c r="I2928" s="5"/>
      <c r="J2928" s="5"/>
      <c r="K2928" s="5"/>
      <c r="L2928" s="5"/>
    </row>
    <row r="2929" spans="1:21" ht="16" x14ac:dyDescent="0.2">
      <c r="A2929" s="7" t="s">
        <v>212</v>
      </c>
      <c r="B2929" s="7"/>
      <c r="C2929" s="7"/>
      <c r="D2929" s="7"/>
      <c r="E2929" s="7"/>
      <c r="F2929" s="7"/>
      <c r="G2929" s="8"/>
      <c r="H2929" s="8"/>
      <c r="I2929" s="8"/>
      <c r="J2929" s="8"/>
      <c r="K2929" s="8"/>
      <c r="L2929" s="8"/>
      <c r="M2929" s="9"/>
    </row>
    <row r="2930" spans="1:21" ht="17" thickBot="1" x14ac:dyDescent="0.25">
      <c r="A2930" s="10"/>
      <c r="B2930" s="8"/>
      <c r="C2930" s="8"/>
      <c r="D2930" s="8"/>
      <c r="E2930" s="8"/>
      <c r="F2930" s="8"/>
      <c r="G2930" s="8"/>
      <c r="H2930" s="8"/>
      <c r="I2930" s="8"/>
      <c r="J2930" s="8"/>
      <c r="K2930" s="8"/>
      <c r="L2930" s="8"/>
      <c r="M2930" s="9"/>
    </row>
    <row r="2931" spans="1:21" ht="35" thickBot="1" x14ac:dyDescent="0.25">
      <c r="A2931" s="70" t="s">
        <v>44</v>
      </c>
      <c r="B2931" s="70" t="s">
        <v>0</v>
      </c>
      <c r="C2931" s="70" t="s">
        <v>1</v>
      </c>
      <c r="D2931" s="70" t="s">
        <v>2</v>
      </c>
      <c r="E2931" s="70" t="s">
        <v>3</v>
      </c>
      <c r="F2931" s="70" t="s">
        <v>4</v>
      </c>
      <c r="G2931" s="70" t="s">
        <v>5</v>
      </c>
      <c r="H2931" s="70" t="s">
        <v>6</v>
      </c>
      <c r="I2931" s="70" t="s">
        <v>7</v>
      </c>
      <c r="J2931" s="70" t="s">
        <v>8</v>
      </c>
      <c r="K2931" s="70" t="s">
        <v>9</v>
      </c>
      <c r="L2931" s="70" t="s">
        <v>10</v>
      </c>
      <c r="M2931" s="70" t="s">
        <v>66</v>
      </c>
      <c r="N2931" s="70" t="s">
        <v>75</v>
      </c>
      <c r="O2931" s="70" t="s">
        <v>76</v>
      </c>
      <c r="P2931" s="70" t="s">
        <v>77</v>
      </c>
      <c r="Q2931" s="70" t="s">
        <v>78</v>
      </c>
      <c r="R2931" s="70" t="s">
        <v>79</v>
      </c>
      <c r="S2931" s="70" t="s">
        <v>81</v>
      </c>
      <c r="T2931" s="70" t="s">
        <v>87</v>
      </c>
      <c r="U2931" s="70" t="s">
        <v>52</v>
      </c>
    </row>
    <row r="2932" spans="1:21" ht="18" thickBot="1" x14ac:dyDescent="0.25">
      <c r="A2932" s="71" t="s">
        <v>28</v>
      </c>
      <c r="B2932" s="72"/>
      <c r="C2932" s="72">
        <f t="shared" ref="C2932:K2932" si="1452">-C2902</f>
        <v>-83</v>
      </c>
      <c r="D2932" s="72">
        <f t="shared" si="1452"/>
        <v>-88</v>
      </c>
      <c r="E2932" s="72">
        <f t="shared" si="1452"/>
        <v>-84</v>
      </c>
      <c r="F2932" s="72">
        <f t="shared" si="1452"/>
        <v>-88</v>
      </c>
      <c r="G2932" s="72">
        <f t="shared" si="1452"/>
        <v>-101</v>
      </c>
      <c r="H2932" s="72">
        <f t="shared" si="1452"/>
        <v>-108</v>
      </c>
      <c r="I2932" s="72">
        <f t="shared" si="1452"/>
        <v>-83</v>
      </c>
      <c r="J2932" s="72">
        <f t="shared" si="1452"/>
        <v>-108</v>
      </c>
      <c r="K2932" s="72">
        <f t="shared" si="1452"/>
        <v>-118</v>
      </c>
      <c r="L2932" s="72">
        <f t="shared" ref="L2932:Q2932" si="1453">-L2902</f>
        <v>-121</v>
      </c>
      <c r="M2932" s="72">
        <f t="shared" si="1453"/>
        <v>-118</v>
      </c>
      <c r="N2932" s="72">
        <f t="shared" si="1453"/>
        <v>-110</v>
      </c>
      <c r="O2932" s="72">
        <f t="shared" si="1453"/>
        <v>-108</v>
      </c>
      <c r="P2932" s="72">
        <f t="shared" si="1453"/>
        <v>-90</v>
      </c>
      <c r="Q2932" s="72">
        <f t="shared" si="1453"/>
        <v>-98</v>
      </c>
      <c r="R2932" s="72">
        <f t="shared" ref="R2932" si="1454">-R2902</f>
        <v>-98</v>
      </c>
      <c r="S2932" s="72">
        <f>-S2902</f>
        <v>-105</v>
      </c>
      <c r="T2932" s="76">
        <f>-T2902</f>
        <v>-101</v>
      </c>
      <c r="U2932" s="72">
        <f t="shared" ref="U2932:U2946" si="1455">_xlfn.AGGREGATE(1,6,C2932:S2932)</f>
        <v>-100.52941176470588</v>
      </c>
    </row>
    <row r="2933" spans="1:21" ht="18" thickBot="1" x14ac:dyDescent="0.25">
      <c r="A2933" s="78">
        <v>1</v>
      </c>
      <c r="B2933" s="48" t="s">
        <v>53</v>
      </c>
      <c r="C2933" s="79">
        <f t="shared" ref="C2933:R2944" si="1456">B2902-C2903</f>
        <v>-4</v>
      </c>
      <c r="D2933" s="79">
        <f t="shared" si="1456"/>
        <v>6</v>
      </c>
      <c r="E2933" s="79">
        <f t="shared" si="1456"/>
        <v>-1</v>
      </c>
      <c r="F2933" s="79">
        <f t="shared" si="1456"/>
        <v>-5</v>
      </c>
      <c r="G2933" s="79">
        <f t="shared" si="1456"/>
        <v>1</v>
      </c>
      <c r="H2933" s="72">
        <f t="shared" si="1456"/>
        <v>-3</v>
      </c>
      <c r="I2933" s="72">
        <f t="shared" si="1456"/>
        <v>2</v>
      </c>
      <c r="J2933" s="72">
        <f t="shared" si="1456"/>
        <v>-8</v>
      </c>
      <c r="K2933" s="72">
        <f t="shared" si="1456"/>
        <v>-7</v>
      </c>
      <c r="L2933" s="72">
        <f t="shared" si="1456"/>
        <v>4</v>
      </c>
      <c r="M2933" s="72">
        <f t="shared" si="1456"/>
        <v>-2</v>
      </c>
      <c r="N2933" s="72">
        <f t="shared" si="1456"/>
        <v>-11</v>
      </c>
      <c r="O2933" s="72">
        <f t="shared" si="1456"/>
        <v>-9</v>
      </c>
      <c r="P2933" s="72">
        <f t="shared" si="1456"/>
        <v>-6</v>
      </c>
      <c r="Q2933" s="72">
        <f t="shared" si="1456"/>
        <v>-5</v>
      </c>
      <c r="R2933" s="72">
        <f t="shared" si="1456"/>
        <v>-8</v>
      </c>
      <c r="S2933" s="72">
        <f t="shared" ref="S2933:T2944" si="1457">R2902-S2903</f>
        <v>-9</v>
      </c>
      <c r="T2933" s="76">
        <f t="shared" si="1457"/>
        <v>1</v>
      </c>
      <c r="U2933" s="72">
        <f t="shared" si="1455"/>
        <v>-3.8235294117647061</v>
      </c>
    </row>
    <row r="2934" spans="1:21" ht="18" thickBot="1" x14ac:dyDescent="0.25">
      <c r="A2934" s="78">
        <v>2</v>
      </c>
      <c r="B2934" s="48" t="s">
        <v>53</v>
      </c>
      <c r="C2934" s="79">
        <f t="shared" si="1456"/>
        <v>2</v>
      </c>
      <c r="D2934" s="79">
        <f t="shared" si="1456"/>
        <v>5</v>
      </c>
      <c r="E2934" s="79">
        <f t="shared" si="1456"/>
        <v>9</v>
      </c>
      <c r="F2934" s="79">
        <f t="shared" si="1456"/>
        <v>6</v>
      </c>
      <c r="G2934" s="79">
        <f t="shared" si="1456"/>
        <v>-1</v>
      </c>
      <c r="H2934" s="72">
        <f t="shared" si="1456"/>
        <v>-1</v>
      </c>
      <c r="I2934" s="72">
        <f t="shared" si="1456"/>
        <v>6</v>
      </c>
      <c r="J2934" s="72">
        <f t="shared" si="1456"/>
        <v>6</v>
      </c>
      <c r="K2934" s="72">
        <f t="shared" si="1456"/>
        <v>7</v>
      </c>
      <c r="L2934" s="72">
        <f t="shared" si="1456"/>
        <v>5</v>
      </c>
      <c r="M2934" s="72">
        <f t="shared" si="1456"/>
        <v>4</v>
      </c>
      <c r="N2934" s="72">
        <f t="shared" si="1456"/>
        <v>8</v>
      </c>
      <c r="O2934" s="72">
        <f t="shared" si="1456"/>
        <v>6</v>
      </c>
      <c r="P2934" s="72">
        <f t="shared" si="1456"/>
        <v>6</v>
      </c>
      <c r="Q2934" s="72">
        <f t="shared" si="1456"/>
        <v>3</v>
      </c>
      <c r="R2934" s="72">
        <f t="shared" si="1456"/>
        <v>7</v>
      </c>
      <c r="S2934" s="72">
        <f t="shared" si="1457"/>
        <v>6</v>
      </c>
      <c r="T2934" s="76">
        <f t="shared" si="1457"/>
        <v>-1</v>
      </c>
      <c r="U2934" s="72">
        <f t="shared" si="1455"/>
        <v>4.9411764705882355</v>
      </c>
    </row>
    <row r="2935" spans="1:21" ht="18" thickBot="1" x14ac:dyDescent="0.25">
      <c r="A2935" s="78">
        <v>3</v>
      </c>
      <c r="B2935" s="48" t="s">
        <v>53</v>
      </c>
      <c r="C2935" s="79">
        <f t="shared" si="1456"/>
        <v>5</v>
      </c>
      <c r="D2935" s="79">
        <f t="shared" si="1456"/>
        <v>0</v>
      </c>
      <c r="E2935" s="79">
        <f t="shared" si="1456"/>
        <v>9</v>
      </c>
      <c r="F2935" s="79">
        <f t="shared" si="1456"/>
        <v>3</v>
      </c>
      <c r="G2935" s="79">
        <f t="shared" si="1456"/>
        <v>-1</v>
      </c>
      <c r="H2935" s="72">
        <f t="shared" si="1456"/>
        <v>3</v>
      </c>
      <c r="I2935" s="72">
        <f t="shared" si="1456"/>
        <v>8</v>
      </c>
      <c r="J2935" s="72">
        <f t="shared" si="1456"/>
        <v>1</v>
      </c>
      <c r="K2935" s="72">
        <f t="shared" si="1456"/>
        <v>4</v>
      </c>
      <c r="L2935" s="72">
        <f t="shared" si="1456"/>
        <v>5</v>
      </c>
      <c r="M2935" s="72">
        <f t="shared" si="1456"/>
        <v>8</v>
      </c>
      <c r="N2935" s="72">
        <f t="shared" si="1456"/>
        <v>1</v>
      </c>
      <c r="O2935" s="72">
        <f t="shared" si="1456"/>
        <v>-3</v>
      </c>
      <c r="P2935" s="72">
        <f t="shared" si="1456"/>
        <v>5</v>
      </c>
      <c r="Q2935" s="72">
        <f t="shared" si="1456"/>
        <v>0</v>
      </c>
      <c r="R2935" s="72">
        <f t="shared" si="1456"/>
        <v>4</v>
      </c>
      <c r="S2935" s="72">
        <f t="shared" si="1457"/>
        <v>2</v>
      </c>
      <c r="T2935" s="76">
        <f t="shared" si="1457"/>
        <v>5</v>
      </c>
      <c r="U2935" s="72">
        <f t="shared" si="1455"/>
        <v>3.1764705882352939</v>
      </c>
    </row>
    <row r="2936" spans="1:21" ht="18" thickBot="1" x14ac:dyDescent="0.25">
      <c r="A2936" s="78">
        <v>4</v>
      </c>
      <c r="B2936" s="48" t="s">
        <v>53</v>
      </c>
      <c r="C2936" s="79">
        <f t="shared" si="1456"/>
        <v>8</v>
      </c>
      <c r="D2936" s="79">
        <f t="shared" si="1456"/>
        <v>6</v>
      </c>
      <c r="E2936" s="79">
        <f t="shared" si="1456"/>
        <v>8</v>
      </c>
      <c r="F2936" s="79">
        <f t="shared" si="1456"/>
        <v>4</v>
      </c>
      <c r="G2936" s="79">
        <f t="shared" si="1456"/>
        <v>3</v>
      </c>
      <c r="H2936" s="72">
        <f t="shared" si="1456"/>
        <v>1</v>
      </c>
      <c r="I2936" s="72">
        <f t="shared" si="1456"/>
        <v>1</v>
      </c>
      <c r="J2936" s="72">
        <f t="shared" si="1456"/>
        <v>8</v>
      </c>
      <c r="K2936" s="72">
        <f t="shared" si="1456"/>
        <v>3</v>
      </c>
      <c r="L2936" s="72">
        <f t="shared" si="1456"/>
        <v>0</v>
      </c>
      <c r="M2936" s="72">
        <f t="shared" si="1456"/>
        <v>5</v>
      </c>
      <c r="N2936" s="72">
        <f t="shared" si="1456"/>
        <v>1</v>
      </c>
      <c r="O2936" s="72">
        <f t="shared" si="1456"/>
        <v>3</v>
      </c>
      <c r="P2936" s="72">
        <f t="shared" si="1456"/>
        <v>6</v>
      </c>
      <c r="Q2936" s="72">
        <f t="shared" si="1456"/>
        <v>1</v>
      </c>
      <c r="R2936" s="72">
        <f t="shared" si="1456"/>
        <v>6</v>
      </c>
      <c r="S2936" s="72">
        <f t="shared" si="1457"/>
        <v>6</v>
      </c>
      <c r="T2936" s="76">
        <f t="shared" si="1457"/>
        <v>1</v>
      </c>
      <c r="U2936" s="72">
        <f t="shared" si="1455"/>
        <v>4.117647058823529</v>
      </c>
    </row>
    <row r="2937" spans="1:21" ht="18" thickBot="1" x14ac:dyDescent="0.25">
      <c r="A2937" s="78">
        <v>5</v>
      </c>
      <c r="B2937" s="48" t="s">
        <v>53</v>
      </c>
      <c r="C2937" s="79">
        <f t="shared" si="1456"/>
        <v>2</v>
      </c>
      <c r="D2937" s="79">
        <f t="shared" si="1456"/>
        <v>3</v>
      </c>
      <c r="E2937" s="79">
        <f t="shared" si="1456"/>
        <v>4</v>
      </c>
      <c r="F2937" s="79">
        <f t="shared" si="1456"/>
        <v>2</v>
      </c>
      <c r="G2937" s="79">
        <f t="shared" si="1456"/>
        <v>0</v>
      </c>
      <c r="H2937" s="72">
        <f t="shared" si="1456"/>
        <v>4</v>
      </c>
      <c r="I2937" s="72">
        <f t="shared" si="1456"/>
        <v>7</v>
      </c>
      <c r="J2937" s="72">
        <f t="shared" si="1456"/>
        <v>4</v>
      </c>
      <c r="K2937" s="72">
        <f t="shared" si="1456"/>
        <v>6</v>
      </c>
      <c r="L2937" s="72">
        <f t="shared" si="1456"/>
        <v>8</v>
      </c>
      <c r="M2937" s="72">
        <f t="shared" si="1456"/>
        <v>7</v>
      </c>
      <c r="N2937" s="72">
        <f t="shared" si="1456"/>
        <v>5</v>
      </c>
      <c r="O2937" s="72">
        <f t="shared" si="1456"/>
        <v>5</v>
      </c>
      <c r="P2937" s="72">
        <f t="shared" si="1456"/>
        <v>4</v>
      </c>
      <c r="Q2937" s="72">
        <f t="shared" si="1456"/>
        <v>3</v>
      </c>
      <c r="R2937" s="72">
        <f t="shared" si="1456"/>
        <v>13</v>
      </c>
      <c r="S2937" s="72">
        <f t="shared" si="1457"/>
        <v>12</v>
      </c>
      <c r="T2937" s="76">
        <f t="shared" si="1457"/>
        <v>0</v>
      </c>
      <c r="U2937" s="72">
        <f t="shared" si="1455"/>
        <v>5.2352941176470589</v>
      </c>
    </row>
    <row r="2938" spans="1:21" ht="18" thickBot="1" x14ac:dyDescent="0.25">
      <c r="A2938" s="78">
        <v>6</v>
      </c>
      <c r="B2938" s="48" t="s">
        <v>53</v>
      </c>
      <c r="C2938" s="79">
        <f t="shared" si="1456"/>
        <v>5</v>
      </c>
      <c r="D2938" s="79">
        <f t="shared" si="1456"/>
        <v>9</v>
      </c>
      <c r="E2938" s="79">
        <f t="shared" si="1456"/>
        <v>-1</v>
      </c>
      <c r="F2938" s="79">
        <f t="shared" si="1456"/>
        <v>0</v>
      </c>
      <c r="G2938" s="79">
        <f t="shared" si="1456"/>
        <v>5</v>
      </c>
      <c r="H2938" s="72">
        <f t="shared" si="1456"/>
        <v>5</v>
      </c>
      <c r="I2938" s="72">
        <f t="shared" si="1456"/>
        <v>1</v>
      </c>
      <c r="J2938" s="72">
        <f t="shared" si="1456"/>
        <v>12</v>
      </c>
      <c r="K2938" s="72">
        <f t="shared" si="1456"/>
        <v>10</v>
      </c>
      <c r="L2938" s="72">
        <f t="shared" si="1456"/>
        <v>1</v>
      </c>
      <c r="M2938" s="72">
        <f t="shared" si="1456"/>
        <v>5</v>
      </c>
      <c r="N2938" s="72">
        <f t="shared" si="1456"/>
        <v>3</v>
      </c>
      <c r="O2938" s="72">
        <f t="shared" si="1456"/>
        <v>0</v>
      </c>
      <c r="P2938" s="72">
        <f t="shared" si="1456"/>
        <v>8</v>
      </c>
      <c r="Q2938" s="72">
        <f t="shared" si="1456"/>
        <v>1</v>
      </c>
      <c r="R2938" s="72">
        <f t="shared" si="1456"/>
        <v>6</v>
      </c>
      <c r="S2938" s="72">
        <f t="shared" si="1457"/>
        <v>2</v>
      </c>
      <c r="T2938" s="76">
        <f t="shared" si="1457"/>
        <v>4</v>
      </c>
      <c r="U2938" s="72">
        <f t="shared" si="1455"/>
        <v>4.2352941176470589</v>
      </c>
    </row>
    <row r="2939" spans="1:21" ht="18" thickBot="1" x14ac:dyDescent="0.25">
      <c r="A2939" s="78">
        <v>7</v>
      </c>
      <c r="B2939" s="48" t="s">
        <v>53</v>
      </c>
      <c r="C2939" s="79">
        <f t="shared" si="1456"/>
        <v>0</v>
      </c>
      <c r="D2939" s="79">
        <f t="shared" si="1456"/>
        <v>1</v>
      </c>
      <c r="E2939" s="79">
        <f t="shared" si="1456"/>
        <v>0</v>
      </c>
      <c r="F2939" s="79">
        <f t="shared" si="1456"/>
        <v>5</v>
      </c>
      <c r="G2939" s="79">
        <f t="shared" si="1456"/>
        <v>5</v>
      </c>
      <c r="H2939" s="72">
        <f t="shared" si="1456"/>
        <v>1</v>
      </c>
      <c r="I2939" s="72">
        <f t="shared" si="1456"/>
        <v>1</v>
      </c>
      <c r="J2939" s="72">
        <f t="shared" si="1456"/>
        <v>4</v>
      </c>
      <c r="K2939" s="72">
        <f t="shared" si="1456"/>
        <v>3</v>
      </c>
      <c r="L2939" s="72">
        <f t="shared" si="1456"/>
        <v>1</v>
      </c>
      <c r="M2939" s="72">
        <f t="shared" si="1456"/>
        <v>-1</v>
      </c>
      <c r="N2939" s="72">
        <f t="shared" si="1456"/>
        <v>1</v>
      </c>
      <c r="O2939" s="72">
        <f t="shared" si="1456"/>
        <v>5</v>
      </c>
      <c r="P2939" s="72">
        <f t="shared" si="1456"/>
        <v>2</v>
      </c>
      <c r="Q2939" s="72">
        <f t="shared" si="1456"/>
        <v>0</v>
      </c>
      <c r="R2939" s="72">
        <f t="shared" si="1456"/>
        <v>6</v>
      </c>
      <c r="S2939" s="72">
        <f t="shared" si="1457"/>
        <v>4</v>
      </c>
      <c r="T2939" s="76">
        <f t="shared" si="1457"/>
        <v>5</v>
      </c>
      <c r="U2939" s="72">
        <f t="shared" si="1455"/>
        <v>2.2352941176470589</v>
      </c>
    </row>
    <row r="2940" spans="1:21" ht="18" thickBot="1" x14ac:dyDescent="0.25">
      <c r="A2940" s="78">
        <v>8</v>
      </c>
      <c r="B2940" s="48" t="s">
        <v>53</v>
      </c>
      <c r="C2940" s="79">
        <f t="shared" si="1456"/>
        <v>5</v>
      </c>
      <c r="D2940" s="79">
        <f t="shared" si="1456"/>
        <v>1</v>
      </c>
      <c r="E2940" s="79">
        <f t="shared" si="1456"/>
        <v>3</v>
      </c>
      <c r="F2940" s="79">
        <f t="shared" si="1456"/>
        <v>1</v>
      </c>
      <c r="G2940" s="79">
        <f t="shared" si="1456"/>
        <v>2</v>
      </c>
      <c r="H2940" s="72">
        <f t="shared" si="1456"/>
        <v>5</v>
      </c>
      <c r="I2940" s="72">
        <f t="shared" si="1456"/>
        <v>3</v>
      </c>
      <c r="J2940" s="72">
        <f t="shared" si="1456"/>
        <v>5</v>
      </c>
      <c r="K2940" s="72">
        <f t="shared" si="1456"/>
        <v>0</v>
      </c>
      <c r="L2940" s="72">
        <f t="shared" si="1456"/>
        <v>8</v>
      </c>
      <c r="M2940" s="72">
        <f t="shared" si="1456"/>
        <v>14</v>
      </c>
      <c r="N2940" s="72">
        <f t="shared" si="1456"/>
        <v>17</v>
      </c>
      <c r="O2940" s="72">
        <f t="shared" si="1456"/>
        <v>17</v>
      </c>
      <c r="P2940" s="72">
        <f t="shared" si="1456"/>
        <v>28</v>
      </c>
      <c r="Q2940" s="72">
        <f t="shared" si="1456"/>
        <v>27</v>
      </c>
      <c r="R2940" s="72">
        <f t="shared" si="1456"/>
        <v>27</v>
      </c>
      <c r="S2940" s="72">
        <f t="shared" si="1457"/>
        <v>47</v>
      </c>
      <c r="T2940" s="76">
        <f t="shared" si="1457"/>
        <v>28</v>
      </c>
      <c r="U2940" s="72">
        <f t="shared" si="1455"/>
        <v>12.352941176470589</v>
      </c>
    </row>
    <row r="2941" spans="1:21" ht="18" thickBot="1" x14ac:dyDescent="0.25">
      <c r="A2941" s="78">
        <v>9</v>
      </c>
      <c r="B2941" s="48" t="s">
        <v>53</v>
      </c>
      <c r="C2941" s="79">
        <f t="shared" si="1456"/>
        <v>3</v>
      </c>
      <c r="D2941" s="79">
        <f t="shared" si="1456"/>
        <v>6</v>
      </c>
      <c r="E2941" s="79">
        <f t="shared" si="1456"/>
        <v>3</v>
      </c>
      <c r="F2941" s="79">
        <f t="shared" si="1456"/>
        <v>2</v>
      </c>
      <c r="G2941" s="79">
        <f t="shared" si="1456"/>
        <v>12</v>
      </c>
      <c r="H2941" s="72">
        <f t="shared" si="1456"/>
        <v>8</v>
      </c>
      <c r="I2941" s="72">
        <f t="shared" si="1456"/>
        <v>7</v>
      </c>
      <c r="J2941" s="72">
        <f t="shared" si="1456"/>
        <v>5</v>
      </c>
      <c r="K2941" s="72">
        <f t="shared" si="1456"/>
        <v>6</v>
      </c>
      <c r="L2941" s="72">
        <f t="shared" si="1456"/>
        <v>6</v>
      </c>
      <c r="M2941" s="72">
        <f t="shared" si="1456"/>
        <v>11</v>
      </c>
      <c r="N2941" s="72">
        <f t="shared" si="1456"/>
        <v>4</v>
      </c>
      <c r="O2941" s="72">
        <f t="shared" si="1456"/>
        <v>6</v>
      </c>
      <c r="P2941" s="72">
        <f t="shared" si="1456"/>
        <v>10</v>
      </c>
      <c r="Q2941" s="72">
        <f t="shared" si="1456"/>
        <v>-1</v>
      </c>
      <c r="R2941" s="72">
        <f t="shared" si="1456"/>
        <v>2</v>
      </c>
      <c r="S2941" s="72">
        <f t="shared" si="1457"/>
        <v>9</v>
      </c>
      <c r="T2941" s="76">
        <f t="shared" si="1457"/>
        <v>1</v>
      </c>
      <c r="U2941" s="72">
        <f t="shared" si="1455"/>
        <v>5.8235294117647056</v>
      </c>
    </row>
    <row r="2942" spans="1:21" ht="18" thickBot="1" x14ac:dyDescent="0.25">
      <c r="A2942" s="78">
        <v>10</v>
      </c>
      <c r="B2942" s="48" t="s">
        <v>53</v>
      </c>
      <c r="C2942" s="79">
        <f t="shared" si="1456"/>
        <v>1</v>
      </c>
      <c r="D2942" s="79">
        <f t="shared" si="1456"/>
        <v>3</v>
      </c>
      <c r="E2942" s="79" t="s">
        <v>46</v>
      </c>
      <c r="F2942" s="79">
        <f t="shared" si="1456"/>
        <v>2</v>
      </c>
      <c r="G2942" s="79">
        <f t="shared" si="1456"/>
        <v>4</v>
      </c>
      <c r="H2942" s="72">
        <f t="shared" si="1456"/>
        <v>7</v>
      </c>
      <c r="I2942" s="72">
        <f t="shared" si="1456"/>
        <v>2</v>
      </c>
      <c r="J2942" s="72">
        <f t="shared" si="1456"/>
        <v>6</v>
      </c>
      <c r="K2942" s="72">
        <f t="shared" si="1456"/>
        <v>0</v>
      </c>
      <c r="L2942" s="72">
        <f t="shared" si="1456"/>
        <v>3</v>
      </c>
      <c r="M2942" s="72">
        <f t="shared" si="1456"/>
        <v>5</v>
      </c>
      <c r="N2942" s="72">
        <f t="shared" si="1456"/>
        <v>0</v>
      </c>
      <c r="O2942" s="72">
        <f t="shared" si="1456"/>
        <v>1</v>
      </c>
      <c r="P2942" s="72">
        <f t="shared" si="1456"/>
        <v>3</v>
      </c>
      <c r="Q2942" s="72">
        <f t="shared" si="1456"/>
        <v>7</v>
      </c>
      <c r="R2942" s="72">
        <f t="shared" si="1456"/>
        <v>8</v>
      </c>
      <c r="S2942" s="72">
        <f t="shared" si="1457"/>
        <v>6</v>
      </c>
      <c r="T2942" s="76">
        <f t="shared" si="1457"/>
        <v>5</v>
      </c>
      <c r="U2942" s="72">
        <f t="shared" si="1455"/>
        <v>3.625</v>
      </c>
    </row>
    <row r="2943" spans="1:21" ht="18" thickBot="1" x14ac:dyDescent="0.25">
      <c r="A2943" s="78">
        <v>11</v>
      </c>
      <c r="B2943" s="48" t="s">
        <v>53</v>
      </c>
      <c r="C2943" s="79">
        <f t="shared" si="1456"/>
        <v>2</v>
      </c>
      <c r="D2943" s="79">
        <f t="shared" si="1456"/>
        <v>3</v>
      </c>
      <c r="E2943" s="79" t="s">
        <v>12</v>
      </c>
      <c r="F2943" s="79" t="s">
        <v>46</v>
      </c>
      <c r="G2943" s="79">
        <f t="shared" si="1456"/>
        <v>3</v>
      </c>
      <c r="H2943" s="72">
        <f t="shared" si="1456"/>
        <v>3</v>
      </c>
      <c r="I2943" s="72">
        <f t="shared" si="1456"/>
        <v>1</v>
      </c>
      <c r="J2943" s="72">
        <f t="shared" si="1456"/>
        <v>1</v>
      </c>
      <c r="K2943" s="72">
        <f t="shared" si="1456"/>
        <v>0</v>
      </c>
      <c r="L2943" s="72">
        <f t="shared" si="1456"/>
        <v>5</v>
      </c>
      <c r="M2943" s="72">
        <f t="shared" si="1456"/>
        <v>5</v>
      </c>
      <c r="N2943" s="72">
        <f t="shared" si="1456"/>
        <v>4</v>
      </c>
      <c r="O2943" s="72">
        <f t="shared" si="1456"/>
        <v>5</v>
      </c>
      <c r="P2943" s="72">
        <f t="shared" si="1456"/>
        <v>5</v>
      </c>
      <c r="Q2943" s="72">
        <f t="shared" si="1456"/>
        <v>6</v>
      </c>
      <c r="R2943" s="72">
        <f t="shared" si="1456"/>
        <v>5</v>
      </c>
      <c r="S2943" s="72">
        <f t="shared" si="1457"/>
        <v>7</v>
      </c>
      <c r="T2943" s="76">
        <f t="shared" si="1457"/>
        <v>1</v>
      </c>
      <c r="U2943" s="72">
        <f t="shared" si="1455"/>
        <v>3.6666666666666665</v>
      </c>
    </row>
    <row r="2944" spans="1:21" ht="18" thickBot="1" x14ac:dyDescent="0.25">
      <c r="A2944" s="78">
        <v>12</v>
      </c>
      <c r="B2944" s="48" t="s">
        <v>53</v>
      </c>
      <c r="C2944" s="106">
        <f t="shared" si="1456"/>
        <v>2</v>
      </c>
      <c r="D2944" s="106">
        <f t="shared" si="1456"/>
        <v>0</v>
      </c>
      <c r="E2944" s="106" t="s">
        <v>46</v>
      </c>
      <c r="F2944" s="106" t="s">
        <v>12</v>
      </c>
      <c r="G2944" s="106" t="s">
        <v>46</v>
      </c>
      <c r="H2944" s="76">
        <f t="shared" si="1456"/>
        <v>3</v>
      </c>
      <c r="I2944" s="76">
        <f t="shared" si="1456"/>
        <v>0</v>
      </c>
      <c r="J2944" s="76">
        <f t="shared" si="1456"/>
        <v>1</v>
      </c>
      <c r="K2944" s="76">
        <f t="shared" si="1456"/>
        <v>1</v>
      </c>
      <c r="L2944" s="76">
        <f t="shared" si="1456"/>
        <v>1</v>
      </c>
      <c r="M2944" s="76">
        <f t="shared" si="1456"/>
        <v>4</v>
      </c>
      <c r="N2944" s="76">
        <f t="shared" si="1456"/>
        <v>9</v>
      </c>
      <c r="O2944" s="76">
        <f t="shared" si="1456"/>
        <v>3</v>
      </c>
      <c r="P2944" s="76">
        <f t="shared" si="1456"/>
        <v>2</v>
      </c>
      <c r="Q2944" s="76">
        <f t="shared" si="1456"/>
        <v>4</v>
      </c>
      <c r="R2944" s="76">
        <f t="shared" si="1456"/>
        <v>1</v>
      </c>
      <c r="S2944" s="76">
        <f t="shared" si="1457"/>
        <v>3</v>
      </c>
      <c r="T2944" s="76">
        <f t="shared" si="1457"/>
        <v>-2</v>
      </c>
      <c r="U2944" s="72">
        <f t="shared" si="1455"/>
        <v>2.4285714285714284</v>
      </c>
    </row>
    <row r="2945" spans="1:21" ht="18" thickBot="1" x14ac:dyDescent="0.25">
      <c r="A2945" s="47" t="s">
        <v>47</v>
      </c>
      <c r="B2945" s="48" t="s">
        <v>59</v>
      </c>
      <c r="C2945" s="75" t="s">
        <v>46</v>
      </c>
      <c r="D2945" s="75" t="s">
        <v>46</v>
      </c>
      <c r="E2945" s="75" t="s">
        <v>46</v>
      </c>
      <c r="F2945" s="106">
        <f t="shared" ref="F2945:R2945" si="1458">B2903-F2907</f>
        <v>12</v>
      </c>
      <c r="G2945" s="106">
        <f t="shared" si="1458"/>
        <v>18</v>
      </c>
      <c r="H2945" s="106">
        <f t="shared" si="1458"/>
        <v>19</v>
      </c>
      <c r="I2945" s="106">
        <f t="shared" si="1458"/>
        <v>13</v>
      </c>
      <c r="J2945" s="106">
        <f t="shared" si="1458"/>
        <v>7</v>
      </c>
      <c r="K2945" s="106">
        <f t="shared" si="1458"/>
        <v>21</v>
      </c>
      <c r="L2945" s="106">
        <f t="shared" si="1458"/>
        <v>18</v>
      </c>
      <c r="M2945" s="106">
        <f t="shared" si="1458"/>
        <v>17</v>
      </c>
      <c r="N2945" s="106">
        <f t="shared" si="1458"/>
        <v>22</v>
      </c>
      <c r="O2945" s="106">
        <f t="shared" si="1458"/>
        <v>19</v>
      </c>
      <c r="P2945" s="106">
        <f t="shared" si="1458"/>
        <v>12</v>
      </c>
      <c r="Q2945" s="106">
        <f t="shared" si="1458"/>
        <v>14</v>
      </c>
      <c r="R2945" s="106">
        <f t="shared" si="1458"/>
        <v>25</v>
      </c>
      <c r="S2945" s="106">
        <f>O2903-S2907</f>
        <v>24</v>
      </c>
      <c r="T2945" s="106">
        <f>P2903-T2907</f>
        <v>13</v>
      </c>
      <c r="U2945" s="72">
        <f t="shared" si="1455"/>
        <v>17.214285714285715</v>
      </c>
    </row>
    <row r="2946" spans="1:21" ht="18" thickBot="1" x14ac:dyDescent="0.25">
      <c r="A2946" s="47" t="s">
        <v>54</v>
      </c>
      <c r="B2946" s="48" t="s">
        <v>59</v>
      </c>
      <c r="C2946" s="75" t="s">
        <v>46</v>
      </c>
      <c r="D2946" s="75" t="s">
        <v>46</v>
      </c>
      <c r="E2946" s="75" t="s">
        <v>46</v>
      </c>
      <c r="F2946" s="75" t="s">
        <v>46</v>
      </c>
      <c r="G2946" s="75" t="s">
        <v>46</v>
      </c>
      <c r="H2946" s="75">
        <f t="shared" ref="H2946:R2946" si="1459">C2909-H2914</f>
        <v>12</v>
      </c>
      <c r="I2946" s="75">
        <f t="shared" si="1459"/>
        <v>12</v>
      </c>
      <c r="J2946" s="75">
        <f t="shared" si="1459"/>
        <v>22</v>
      </c>
      <c r="K2946" s="75">
        <f t="shared" si="1459"/>
        <v>14</v>
      </c>
      <c r="L2946" s="75">
        <f t="shared" si="1459"/>
        <v>19</v>
      </c>
      <c r="M2946" s="75">
        <f t="shared" si="1459"/>
        <v>17</v>
      </c>
      <c r="N2946" s="75">
        <f t="shared" si="1459"/>
        <v>28</v>
      </c>
      <c r="O2946" s="75">
        <f t="shared" si="1459"/>
        <v>18</v>
      </c>
      <c r="P2946" s="75">
        <f t="shared" si="1459"/>
        <v>26</v>
      </c>
      <c r="Q2946" s="75">
        <f t="shared" si="1459"/>
        <v>28</v>
      </c>
      <c r="R2946" s="75">
        <f t="shared" si="1459"/>
        <v>33</v>
      </c>
      <c r="S2946" s="75">
        <f>N2909-S2914</f>
        <v>42</v>
      </c>
      <c r="T2946" s="106">
        <f>O2909-T2914</f>
        <v>40</v>
      </c>
      <c r="U2946" s="72">
        <f t="shared" si="1455"/>
        <v>22.583333333333332</v>
      </c>
    </row>
    <row r="2947" spans="1:21" ht="16" x14ac:dyDescent="0.2">
      <c r="A2947" s="32"/>
      <c r="B2947" s="33"/>
      <c r="C2947" s="34"/>
      <c r="D2947" s="34"/>
      <c r="E2947" s="34"/>
      <c r="F2947" s="34"/>
      <c r="G2947" s="34"/>
      <c r="H2947" s="34"/>
      <c r="I2947" s="34"/>
      <c r="J2947" s="34"/>
      <c r="K2947" s="34"/>
      <c r="L2947" s="34"/>
      <c r="M2947" s="34"/>
    </row>
    <row r="2948" spans="1:21" ht="16" x14ac:dyDescent="0.2">
      <c r="A2948" s="7" t="s">
        <v>213</v>
      </c>
      <c r="B2948" s="7"/>
      <c r="C2948" s="7"/>
      <c r="D2948" s="7"/>
      <c r="E2948" s="7"/>
      <c r="F2948" s="7"/>
      <c r="G2948" s="7"/>
      <c r="H2948" s="8"/>
      <c r="I2948" s="8"/>
      <c r="J2948" s="8"/>
      <c r="K2948" s="8"/>
      <c r="L2948" s="8"/>
      <c r="M2948" s="9"/>
    </row>
    <row r="2949" spans="1:21" ht="17" thickBot="1" x14ac:dyDescent="0.25">
      <c r="A2949" s="10"/>
      <c r="B2949" s="8"/>
      <c r="C2949" s="8"/>
      <c r="D2949" s="8"/>
      <c r="E2949" s="8"/>
      <c r="F2949" s="8"/>
      <c r="G2949" s="8"/>
      <c r="H2949" s="8"/>
      <c r="I2949" s="8"/>
      <c r="J2949" s="8"/>
      <c r="K2949" s="8"/>
      <c r="L2949" s="8"/>
      <c r="M2949" s="9"/>
    </row>
    <row r="2950" spans="1:21" ht="35" thickBot="1" x14ac:dyDescent="0.25">
      <c r="A2950" s="70" t="s">
        <v>44</v>
      </c>
      <c r="B2950" s="70" t="s">
        <v>0</v>
      </c>
      <c r="C2950" s="70" t="s">
        <v>1</v>
      </c>
      <c r="D2950" s="70" t="s">
        <v>2</v>
      </c>
      <c r="E2950" s="70" t="s">
        <v>3</v>
      </c>
      <c r="F2950" s="70" t="s">
        <v>4</v>
      </c>
      <c r="G2950" s="70" t="s">
        <v>5</v>
      </c>
      <c r="H2950" s="70" t="s">
        <v>6</v>
      </c>
      <c r="I2950" s="70" t="s">
        <v>7</v>
      </c>
      <c r="J2950" s="70" t="s">
        <v>8</v>
      </c>
      <c r="K2950" s="70" t="s">
        <v>9</v>
      </c>
      <c r="L2950" s="70" t="s">
        <v>10</v>
      </c>
      <c r="M2950" s="70" t="s">
        <v>66</v>
      </c>
      <c r="N2950" s="70" t="s">
        <v>75</v>
      </c>
      <c r="O2950" s="70" t="s">
        <v>76</v>
      </c>
      <c r="P2950" s="70" t="s">
        <v>77</v>
      </c>
      <c r="Q2950" s="70" t="s">
        <v>78</v>
      </c>
      <c r="R2950" s="70" t="s">
        <v>79</v>
      </c>
      <c r="S2950" s="70" t="s">
        <v>81</v>
      </c>
      <c r="T2950" s="70" t="s">
        <v>87</v>
      </c>
      <c r="U2950" s="70" t="s">
        <v>52</v>
      </c>
    </row>
    <row r="2951" spans="1:21" ht="18" thickBot="1" x14ac:dyDescent="0.25">
      <c r="A2951" s="78">
        <v>1</v>
      </c>
      <c r="B2951" s="93" t="s">
        <v>42</v>
      </c>
      <c r="C2951" s="45">
        <f t="shared" ref="C2951:T2962" si="1460">(B2902-C2903)/B2902</f>
        <v>-5.6338028169014086E-2</v>
      </c>
      <c r="D2951" s="45">
        <f t="shared" si="1460"/>
        <v>7.2289156626506021E-2</v>
      </c>
      <c r="E2951" s="45">
        <f t="shared" si="1460"/>
        <v>-1.1363636363636364E-2</v>
      </c>
      <c r="F2951" s="45">
        <f t="shared" si="1460"/>
        <v>-5.9523809523809521E-2</v>
      </c>
      <c r="G2951" s="45">
        <f t="shared" si="1460"/>
        <v>1.1363636363636364E-2</v>
      </c>
      <c r="H2951" s="45">
        <f t="shared" si="1460"/>
        <v>-2.9702970297029702E-2</v>
      </c>
      <c r="I2951" s="45">
        <f t="shared" si="1460"/>
        <v>1.8518518518518517E-2</v>
      </c>
      <c r="J2951" s="45">
        <f t="shared" si="1460"/>
        <v>-9.6385542168674704E-2</v>
      </c>
      <c r="K2951" s="45">
        <f t="shared" si="1460"/>
        <v>-6.4814814814814811E-2</v>
      </c>
      <c r="L2951" s="45">
        <f t="shared" si="1460"/>
        <v>3.3898305084745763E-2</v>
      </c>
      <c r="M2951" s="45">
        <f t="shared" si="1460"/>
        <v>-1.6528925619834711E-2</v>
      </c>
      <c r="N2951" s="45">
        <f t="shared" si="1460"/>
        <v>-9.3220338983050849E-2</v>
      </c>
      <c r="O2951" s="45">
        <f t="shared" si="1460"/>
        <v>-8.1818181818181818E-2</v>
      </c>
      <c r="P2951" s="45">
        <f t="shared" si="1460"/>
        <v>-5.5555555555555552E-2</v>
      </c>
      <c r="Q2951" s="45">
        <f t="shared" si="1460"/>
        <v>-5.5555555555555552E-2</v>
      </c>
      <c r="R2951" s="45">
        <f t="shared" si="1460"/>
        <v>-8.1632653061224483E-2</v>
      </c>
      <c r="S2951" s="45">
        <f t="shared" si="1460"/>
        <v>-9.1836734693877556E-2</v>
      </c>
      <c r="T2951" s="96">
        <f t="shared" si="1460"/>
        <v>9.5238095238095247E-3</v>
      </c>
      <c r="U2951" s="44">
        <f t="shared" ref="U2951:U2966" si="1461">_xlfn.AGGREGATE(1,6,C2951:S2951)</f>
        <v>-3.8718066472403119E-2</v>
      </c>
    </row>
    <row r="2952" spans="1:21" ht="18" thickBot="1" x14ac:dyDescent="0.25">
      <c r="A2952" s="78">
        <v>2</v>
      </c>
      <c r="B2952" s="93" t="s">
        <v>42</v>
      </c>
      <c r="C2952" s="45">
        <f t="shared" si="1460"/>
        <v>3.0769230769230771E-2</v>
      </c>
      <c r="D2952" s="45">
        <f t="shared" si="1460"/>
        <v>6.6666666666666666E-2</v>
      </c>
      <c r="E2952" s="45">
        <f t="shared" si="1460"/>
        <v>0.11688311688311688</v>
      </c>
      <c r="F2952" s="45">
        <f t="shared" si="1460"/>
        <v>6.741573033707865E-2</v>
      </c>
      <c r="G2952" s="45">
        <f t="shared" si="1460"/>
        <v>-1.1235955056179775E-2</v>
      </c>
      <c r="H2952" s="45">
        <f t="shared" si="1460"/>
        <v>-1.1494252873563218E-2</v>
      </c>
      <c r="I2952" s="45">
        <f t="shared" si="1460"/>
        <v>5.7692307692307696E-2</v>
      </c>
      <c r="J2952" s="45">
        <f t="shared" si="1460"/>
        <v>5.6603773584905662E-2</v>
      </c>
      <c r="K2952" s="45">
        <f t="shared" si="1460"/>
        <v>7.6923076923076927E-2</v>
      </c>
      <c r="L2952" s="45">
        <f t="shared" si="1460"/>
        <v>4.3478260869565216E-2</v>
      </c>
      <c r="M2952" s="45">
        <f t="shared" si="1460"/>
        <v>3.5087719298245612E-2</v>
      </c>
      <c r="N2952" s="45">
        <f t="shared" si="1460"/>
        <v>6.5040650406504072E-2</v>
      </c>
      <c r="O2952" s="45">
        <f t="shared" si="1460"/>
        <v>4.6511627906976744E-2</v>
      </c>
      <c r="P2952" s="45">
        <f t="shared" si="1460"/>
        <v>5.0420168067226892E-2</v>
      </c>
      <c r="Q2952" s="45">
        <f t="shared" si="1460"/>
        <v>2.6315789473684209E-2</v>
      </c>
      <c r="R2952" s="45">
        <f t="shared" si="1460"/>
        <v>7.3684210526315783E-2</v>
      </c>
      <c r="S2952" s="45">
        <f t="shared" si="1460"/>
        <v>5.6603773584905662E-2</v>
      </c>
      <c r="T2952" s="96">
        <f t="shared" si="1460"/>
        <v>-9.3457943925233638E-3</v>
      </c>
      <c r="U2952" s="44">
        <f t="shared" si="1461"/>
        <v>4.9845052650592026E-2</v>
      </c>
    </row>
    <row r="2953" spans="1:21" ht="18" thickBot="1" x14ac:dyDescent="0.25">
      <c r="A2953" s="78">
        <v>3</v>
      </c>
      <c r="B2953" s="93" t="s">
        <v>42</v>
      </c>
      <c r="C2953" s="45">
        <f t="shared" si="1460"/>
        <v>9.2592592592592587E-2</v>
      </c>
      <c r="D2953" s="45">
        <f t="shared" si="1460"/>
        <v>0</v>
      </c>
      <c r="E2953" s="45">
        <f t="shared" si="1460"/>
        <v>0.12857142857142856</v>
      </c>
      <c r="F2953" s="45">
        <f t="shared" si="1460"/>
        <v>4.4117647058823532E-2</v>
      </c>
      <c r="G2953" s="45">
        <f t="shared" si="1460"/>
        <v>-1.2048192771084338E-2</v>
      </c>
      <c r="H2953" s="45">
        <f t="shared" si="1460"/>
        <v>3.3333333333333333E-2</v>
      </c>
      <c r="I2953" s="45">
        <f t="shared" si="1460"/>
        <v>9.0909090909090912E-2</v>
      </c>
      <c r="J2953" s="45">
        <f t="shared" si="1460"/>
        <v>1.020408163265306E-2</v>
      </c>
      <c r="K2953" s="45">
        <f t="shared" si="1460"/>
        <v>0.04</v>
      </c>
      <c r="L2953" s="45">
        <f t="shared" si="1460"/>
        <v>5.9523809523809521E-2</v>
      </c>
      <c r="M2953" s="45">
        <f t="shared" si="1460"/>
        <v>7.2727272727272724E-2</v>
      </c>
      <c r="N2953" s="45">
        <f t="shared" si="1460"/>
        <v>9.0909090909090905E-3</v>
      </c>
      <c r="O2953" s="45">
        <f t="shared" si="1460"/>
        <v>-2.6086956521739129E-2</v>
      </c>
      <c r="P2953" s="45">
        <f t="shared" si="1460"/>
        <v>4.065040650406504E-2</v>
      </c>
      <c r="Q2953" s="45">
        <f t="shared" si="1460"/>
        <v>0</v>
      </c>
      <c r="R2953" s="45">
        <f t="shared" si="1460"/>
        <v>3.6036036036036036E-2</v>
      </c>
      <c r="S2953" s="45">
        <f t="shared" si="1460"/>
        <v>2.2727272727272728E-2</v>
      </c>
      <c r="T2953" s="96">
        <f t="shared" si="1460"/>
        <v>0.05</v>
      </c>
      <c r="U2953" s="44">
        <f t="shared" si="1461"/>
        <v>3.7785219494968443E-2</v>
      </c>
    </row>
    <row r="2954" spans="1:21" ht="18" thickBot="1" x14ac:dyDescent="0.25">
      <c r="A2954" s="78">
        <v>4</v>
      </c>
      <c r="B2954" s="93" t="s">
        <v>42</v>
      </c>
      <c r="C2954" s="45">
        <f t="shared" si="1460"/>
        <v>0.13793103448275862</v>
      </c>
      <c r="D2954" s="45">
        <f t="shared" si="1460"/>
        <v>0.12244897959183673</v>
      </c>
      <c r="E2954" s="45">
        <f t="shared" si="1460"/>
        <v>0.12698412698412698</v>
      </c>
      <c r="F2954" s="45">
        <f t="shared" si="1460"/>
        <v>6.5573770491803282E-2</v>
      </c>
      <c r="G2954" s="45">
        <f t="shared" si="1460"/>
        <v>4.6153846153846156E-2</v>
      </c>
      <c r="H2954" s="45">
        <f t="shared" si="1460"/>
        <v>1.1904761904761904E-2</v>
      </c>
      <c r="I2954" s="45">
        <f t="shared" si="1460"/>
        <v>1.1494252873563218E-2</v>
      </c>
      <c r="J2954" s="45">
        <f t="shared" si="1460"/>
        <v>0.1</v>
      </c>
      <c r="K2954" s="45">
        <f t="shared" si="1460"/>
        <v>3.0927835051546393E-2</v>
      </c>
      <c r="L2954" s="45">
        <f t="shared" si="1460"/>
        <v>0</v>
      </c>
      <c r="M2954" s="45">
        <f t="shared" si="1460"/>
        <v>6.3291139240506333E-2</v>
      </c>
      <c r="N2954" s="45">
        <f t="shared" si="1460"/>
        <v>9.8039215686274508E-3</v>
      </c>
      <c r="O2954" s="45">
        <f t="shared" si="1460"/>
        <v>2.7522935779816515E-2</v>
      </c>
      <c r="P2954" s="45">
        <f t="shared" si="1460"/>
        <v>5.0847457627118647E-2</v>
      </c>
      <c r="Q2954" s="45">
        <f t="shared" si="1460"/>
        <v>8.4745762711864406E-3</v>
      </c>
      <c r="R2954" s="45">
        <f t="shared" si="1460"/>
        <v>5.3097345132743362E-2</v>
      </c>
      <c r="S2954" s="45">
        <f t="shared" si="1460"/>
        <v>5.6074766355140186E-2</v>
      </c>
      <c r="T2954" s="96">
        <f t="shared" si="1460"/>
        <v>1.1627906976744186E-2</v>
      </c>
      <c r="U2954" s="44">
        <f t="shared" si="1461"/>
        <v>5.4266514677022468E-2</v>
      </c>
    </row>
    <row r="2955" spans="1:21" ht="18" thickBot="1" x14ac:dyDescent="0.25">
      <c r="A2955" s="78">
        <v>5</v>
      </c>
      <c r="B2955" s="93" t="s">
        <v>42</v>
      </c>
      <c r="C2955" s="45">
        <f t="shared" si="1460"/>
        <v>4.0816326530612242E-2</v>
      </c>
      <c r="D2955" s="45">
        <f t="shared" si="1460"/>
        <v>0.06</v>
      </c>
      <c r="E2955" s="45">
        <f t="shared" si="1460"/>
        <v>9.3023255813953487E-2</v>
      </c>
      <c r="F2955" s="45">
        <f t="shared" si="1460"/>
        <v>3.6363636363636362E-2</v>
      </c>
      <c r="G2955" s="45">
        <f t="shared" si="1460"/>
        <v>0</v>
      </c>
      <c r="H2955" s="45">
        <f t="shared" si="1460"/>
        <v>6.4516129032258063E-2</v>
      </c>
      <c r="I2955" s="45">
        <f t="shared" si="1460"/>
        <v>8.4337349397590355E-2</v>
      </c>
      <c r="J2955" s="45">
        <f t="shared" si="1460"/>
        <v>4.6511627906976744E-2</v>
      </c>
      <c r="K2955" s="45">
        <f t="shared" si="1460"/>
        <v>8.3333333333333329E-2</v>
      </c>
      <c r="L2955" s="45">
        <f t="shared" si="1460"/>
        <v>8.5106382978723402E-2</v>
      </c>
      <c r="M2955" s="45">
        <f t="shared" si="1460"/>
        <v>7.2916666666666671E-2</v>
      </c>
      <c r="N2955" s="45">
        <f t="shared" si="1460"/>
        <v>6.7567567567567571E-2</v>
      </c>
      <c r="O2955" s="45">
        <f t="shared" si="1460"/>
        <v>4.9504950495049507E-2</v>
      </c>
      <c r="P2955" s="45">
        <f t="shared" si="1460"/>
        <v>3.7735849056603772E-2</v>
      </c>
      <c r="Q2955" s="45">
        <f t="shared" si="1460"/>
        <v>2.6785714285714284E-2</v>
      </c>
      <c r="R2955" s="45">
        <f t="shared" si="1460"/>
        <v>0.1111111111111111</v>
      </c>
      <c r="S2955" s="45">
        <f t="shared" si="1460"/>
        <v>0.11214953271028037</v>
      </c>
      <c r="T2955" s="96">
        <f t="shared" si="1460"/>
        <v>0</v>
      </c>
      <c r="U2955" s="44">
        <f t="shared" si="1461"/>
        <v>6.3045849014710442E-2</v>
      </c>
    </row>
    <row r="2956" spans="1:21" ht="18" thickBot="1" x14ac:dyDescent="0.25">
      <c r="A2956" s="78">
        <v>6</v>
      </c>
      <c r="B2956" s="93" t="s">
        <v>42</v>
      </c>
      <c r="C2956" s="45">
        <f t="shared" si="1460"/>
        <v>0.15625</v>
      </c>
      <c r="D2956" s="45">
        <f t="shared" si="1460"/>
        <v>0.19148936170212766</v>
      </c>
      <c r="E2956" s="45">
        <f t="shared" si="1460"/>
        <v>-2.1276595744680851E-2</v>
      </c>
      <c r="F2956" s="45">
        <f t="shared" si="1460"/>
        <v>0</v>
      </c>
      <c r="G2956" s="45">
        <f t="shared" si="1460"/>
        <v>9.4339622641509441E-2</v>
      </c>
      <c r="H2956" s="45">
        <f t="shared" si="1460"/>
        <v>8.771929824561403E-2</v>
      </c>
      <c r="I2956" s="45">
        <f t="shared" si="1460"/>
        <v>1.7241379310344827E-2</v>
      </c>
      <c r="J2956" s="45">
        <f t="shared" si="1460"/>
        <v>0.15789473684210525</v>
      </c>
      <c r="K2956" s="45">
        <f t="shared" si="1460"/>
        <v>0.12195121951219512</v>
      </c>
      <c r="L2956" s="45">
        <f t="shared" si="1460"/>
        <v>1.5151515151515152E-2</v>
      </c>
      <c r="M2956" s="45">
        <f t="shared" si="1460"/>
        <v>5.8139534883720929E-2</v>
      </c>
      <c r="N2956" s="45">
        <f t="shared" si="1460"/>
        <v>3.3707865168539325E-2</v>
      </c>
      <c r="O2956" s="45">
        <f t="shared" si="1460"/>
        <v>0</v>
      </c>
      <c r="P2956" s="45">
        <f t="shared" si="1460"/>
        <v>8.3333333333333329E-2</v>
      </c>
      <c r="Q2956" s="45">
        <f t="shared" si="1460"/>
        <v>9.8039215686274508E-3</v>
      </c>
      <c r="R2956" s="45">
        <f t="shared" si="1460"/>
        <v>5.5045871559633031E-2</v>
      </c>
      <c r="S2956" s="45">
        <f t="shared" si="1460"/>
        <v>1.9230769230769232E-2</v>
      </c>
      <c r="T2956" s="96">
        <f t="shared" si="1460"/>
        <v>4.2105263157894736E-2</v>
      </c>
      <c r="U2956" s="44">
        <f t="shared" si="1461"/>
        <v>6.3530696082667884E-2</v>
      </c>
    </row>
    <row r="2957" spans="1:21" ht="18" thickBot="1" x14ac:dyDescent="0.25">
      <c r="A2957" s="78">
        <v>7</v>
      </c>
      <c r="B2957" s="93" t="s">
        <v>42</v>
      </c>
      <c r="C2957" s="45">
        <f t="shared" si="1460"/>
        <v>0</v>
      </c>
      <c r="D2957" s="45">
        <f t="shared" si="1460"/>
        <v>3.7037037037037035E-2</v>
      </c>
      <c r="E2957" s="45">
        <f t="shared" si="1460"/>
        <v>0</v>
      </c>
      <c r="F2957" s="45">
        <f t="shared" si="1460"/>
        <v>0.10416666666666667</v>
      </c>
      <c r="G2957" s="45">
        <f t="shared" si="1460"/>
        <v>0.12820512820512819</v>
      </c>
      <c r="H2957" s="45">
        <f t="shared" si="1460"/>
        <v>2.0833333333333332E-2</v>
      </c>
      <c r="I2957" s="45">
        <f t="shared" si="1460"/>
        <v>1.9230769230769232E-2</v>
      </c>
      <c r="J2957" s="45">
        <f t="shared" si="1460"/>
        <v>7.0175438596491224E-2</v>
      </c>
      <c r="K2957" s="45">
        <f t="shared" si="1460"/>
        <v>4.6875E-2</v>
      </c>
      <c r="L2957" s="45">
        <f t="shared" si="1460"/>
        <v>1.3888888888888888E-2</v>
      </c>
      <c r="M2957" s="45">
        <f t="shared" si="1460"/>
        <v>-1.5384615384615385E-2</v>
      </c>
      <c r="N2957" s="45">
        <f t="shared" si="1460"/>
        <v>1.2345679012345678E-2</v>
      </c>
      <c r="O2957" s="45">
        <f t="shared" si="1460"/>
        <v>5.8139534883720929E-2</v>
      </c>
      <c r="P2957" s="45">
        <f t="shared" si="1460"/>
        <v>2.8985507246376812E-2</v>
      </c>
      <c r="Q2957" s="45">
        <f t="shared" si="1460"/>
        <v>0</v>
      </c>
      <c r="R2957" s="45">
        <f t="shared" si="1460"/>
        <v>5.9405940594059403E-2</v>
      </c>
      <c r="S2957" s="45">
        <f t="shared" si="1460"/>
        <v>3.8834951456310676E-2</v>
      </c>
      <c r="T2957" s="96">
        <f t="shared" si="1460"/>
        <v>4.9019607843137254E-2</v>
      </c>
      <c r="U2957" s="44">
        <f t="shared" si="1461"/>
        <v>3.6631721162736039E-2</v>
      </c>
    </row>
    <row r="2958" spans="1:21" ht="18" thickBot="1" x14ac:dyDescent="0.25">
      <c r="A2958" s="78">
        <v>8</v>
      </c>
      <c r="B2958" s="93" t="s">
        <v>42</v>
      </c>
      <c r="C2958" s="45">
        <f t="shared" si="1460"/>
        <v>0.15625</v>
      </c>
      <c r="D2958" s="45">
        <f t="shared" si="1460"/>
        <v>3.8461538461538464E-2</v>
      </c>
      <c r="E2958" s="45">
        <f t="shared" si="1460"/>
        <v>0.11538461538461539</v>
      </c>
      <c r="F2958" s="45">
        <f t="shared" si="1460"/>
        <v>2.6315789473684209E-2</v>
      </c>
      <c r="G2958" s="45">
        <f t="shared" si="1460"/>
        <v>4.6511627906976744E-2</v>
      </c>
      <c r="H2958" s="45">
        <f t="shared" si="1460"/>
        <v>0.14705882352941177</v>
      </c>
      <c r="I2958" s="45">
        <f t="shared" si="1460"/>
        <v>6.3829787234042548E-2</v>
      </c>
      <c r="J2958" s="45">
        <f t="shared" si="1460"/>
        <v>9.8039215686274508E-2</v>
      </c>
      <c r="K2958" s="45">
        <f t="shared" si="1460"/>
        <v>0</v>
      </c>
      <c r="L2958" s="45">
        <f t="shared" si="1460"/>
        <v>0.13114754098360656</v>
      </c>
      <c r="M2958" s="45">
        <f t="shared" si="1460"/>
        <v>0.19718309859154928</v>
      </c>
      <c r="N2958" s="45">
        <f t="shared" si="1460"/>
        <v>0.25757575757575757</v>
      </c>
      <c r="O2958" s="45">
        <f t="shared" si="1460"/>
        <v>0.21249999999999999</v>
      </c>
      <c r="P2958" s="45">
        <f t="shared" si="1460"/>
        <v>0.34567901234567899</v>
      </c>
      <c r="Q2958" s="45">
        <f t="shared" si="1460"/>
        <v>0.40298507462686567</v>
      </c>
      <c r="R2958" s="45">
        <f t="shared" si="1460"/>
        <v>0.30681818181818182</v>
      </c>
      <c r="S2958" s="45">
        <f t="shared" si="1460"/>
        <v>0.49473684210526314</v>
      </c>
      <c r="T2958" s="96">
        <f t="shared" si="1460"/>
        <v>0.28282828282828282</v>
      </c>
      <c r="U2958" s="44">
        <f t="shared" si="1461"/>
        <v>0.17885158268961449</v>
      </c>
    </row>
    <row r="2959" spans="1:21" ht="18" thickBot="1" x14ac:dyDescent="0.25">
      <c r="A2959" s="78">
        <v>9</v>
      </c>
      <c r="B2959" s="93" t="s">
        <v>42</v>
      </c>
      <c r="C2959" s="45">
        <f t="shared" si="1460"/>
        <v>0.10714285714285714</v>
      </c>
      <c r="D2959" s="45">
        <f t="shared" si="1460"/>
        <v>0.22222222222222221</v>
      </c>
      <c r="E2959" s="45">
        <f t="shared" si="1460"/>
        <v>0.12</v>
      </c>
      <c r="F2959" s="45">
        <f t="shared" si="1460"/>
        <v>8.6956521739130432E-2</v>
      </c>
      <c r="G2959" s="45">
        <f t="shared" si="1460"/>
        <v>0.32432432432432434</v>
      </c>
      <c r="H2959" s="45">
        <f t="shared" si="1460"/>
        <v>0.1951219512195122</v>
      </c>
      <c r="I2959" s="45">
        <f t="shared" si="1460"/>
        <v>0.2413793103448276</v>
      </c>
      <c r="J2959" s="45">
        <f t="shared" si="1460"/>
        <v>0.11363636363636363</v>
      </c>
      <c r="K2959" s="45">
        <f t="shared" si="1460"/>
        <v>0.13043478260869565</v>
      </c>
      <c r="L2959" s="45">
        <f t="shared" si="1460"/>
        <v>0.11320754716981132</v>
      </c>
      <c r="M2959" s="45">
        <f t="shared" si="1460"/>
        <v>0.20754716981132076</v>
      </c>
      <c r="N2959" s="45">
        <f t="shared" si="1460"/>
        <v>7.0175438596491224E-2</v>
      </c>
      <c r="O2959" s="45">
        <f t="shared" si="1460"/>
        <v>0.12244897959183673</v>
      </c>
      <c r="P2959" s="45">
        <f t="shared" si="1460"/>
        <v>0.15873015873015872</v>
      </c>
      <c r="Q2959" s="45">
        <f t="shared" si="1460"/>
        <v>-1.8867924528301886E-2</v>
      </c>
      <c r="R2959" s="45">
        <f t="shared" si="1460"/>
        <v>0.05</v>
      </c>
      <c r="S2959" s="45">
        <f t="shared" si="1460"/>
        <v>0.14754098360655737</v>
      </c>
      <c r="T2959" s="96">
        <f t="shared" si="1460"/>
        <v>2.0833333333333332E-2</v>
      </c>
      <c r="U2959" s="44">
        <f t="shared" si="1461"/>
        <v>0.14070592271857688</v>
      </c>
    </row>
    <row r="2960" spans="1:21" ht="18" thickBot="1" x14ac:dyDescent="0.25">
      <c r="A2960" s="78">
        <v>10</v>
      </c>
      <c r="B2960" s="93" t="s">
        <v>42</v>
      </c>
      <c r="C2960" s="45">
        <f t="shared" si="1460"/>
        <v>4.1666666666666664E-2</v>
      </c>
      <c r="D2960" s="45">
        <f t="shared" si="1460"/>
        <v>0.12</v>
      </c>
      <c r="E2960" s="45" t="s">
        <v>46</v>
      </c>
      <c r="F2960" s="45">
        <f t="shared" si="1460"/>
        <v>9.0909090909090912E-2</v>
      </c>
      <c r="G2960" s="45">
        <f t="shared" si="1460"/>
        <v>0.19047619047619047</v>
      </c>
      <c r="H2960" s="45">
        <f t="shared" si="1460"/>
        <v>0.28000000000000003</v>
      </c>
      <c r="I2960" s="45">
        <f t="shared" si="1460"/>
        <v>6.0606060606060608E-2</v>
      </c>
      <c r="J2960" s="45">
        <f t="shared" si="1460"/>
        <v>0.27272727272727271</v>
      </c>
      <c r="K2960" s="45">
        <f t="shared" si="1460"/>
        <v>0</v>
      </c>
      <c r="L2960" s="45">
        <f t="shared" si="1460"/>
        <v>7.4999999999999997E-2</v>
      </c>
      <c r="M2960" s="45">
        <f t="shared" si="1460"/>
        <v>0.10638297872340426</v>
      </c>
      <c r="N2960" s="45">
        <f t="shared" si="1460"/>
        <v>0</v>
      </c>
      <c r="O2960" s="45">
        <f t="shared" si="1460"/>
        <v>1.8867924528301886E-2</v>
      </c>
      <c r="P2960" s="45">
        <f t="shared" si="1460"/>
        <v>6.9767441860465115E-2</v>
      </c>
      <c r="Q2960" s="45">
        <f t="shared" si="1460"/>
        <v>0.13207547169811321</v>
      </c>
      <c r="R2960" s="45">
        <f t="shared" si="1460"/>
        <v>0.14814814814814814</v>
      </c>
      <c r="S2960" s="45">
        <f t="shared" si="1460"/>
        <v>0.15789473684210525</v>
      </c>
      <c r="T2960" s="96">
        <f t="shared" si="1460"/>
        <v>9.6153846153846159E-2</v>
      </c>
      <c r="U2960" s="44">
        <f t="shared" si="1461"/>
        <v>0.1102826239491137</v>
      </c>
    </row>
    <row r="2961" spans="1:21" ht="18" thickBot="1" x14ac:dyDescent="0.25">
      <c r="A2961" s="78">
        <v>11</v>
      </c>
      <c r="B2961" s="93" t="s">
        <v>42</v>
      </c>
      <c r="C2961" s="45">
        <f t="shared" si="1460"/>
        <v>0.125</v>
      </c>
      <c r="D2961" s="45">
        <f t="shared" si="1460"/>
        <v>0.13043478260869565</v>
      </c>
      <c r="E2961" s="45" t="s">
        <v>12</v>
      </c>
      <c r="F2961" s="45" t="s">
        <v>46</v>
      </c>
      <c r="G2961" s="45">
        <f t="shared" si="1460"/>
        <v>0.15</v>
      </c>
      <c r="H2961" s="45">
        <f t="shared" si="1460"/>
        <v>0.17647058823529413</v>
      </c>
      <c r="I2961" s="45">
        <f t="shared" si="1460"/>
        <v>5.5555555555555552E-2</v>
      </c>
      <c r="J2961" s="45">
        <f t="shared" si="1460"/>
        <v>3.2258064516129031E-2</v>
      </c>
      <c r="K2961" s="45">
        <f t="shared" si="1460"/>
        <v>0</v>
      </c>
      <c r="L2961" s="45">
        <f t="shared" si="1460"/>
        <v>0.12820512820512819</v>
      </c>
      <c r="M2961" s="45">
        <f t="shared" si="1460"/>
        <v>0.13513513513513514</v>
      </c>
      <c r="N2961" s="45">
        <f t="shared" si="1460"/>
        <v>9.5238095238095233E-2</v>
      </c>
      <c r="O2961" s="45">
        <f t="shared" si="1460"/>
        <v>0.11904761904761904</v>
      </c>
      <c r="P2961" s="45">
        <f t="shared" si="1460"/>
        <v>9.6153846153846159E-2</v>
      </c>
      <c r="Q2961" s="45">
        <f t="shared" si="1460"/>
        <v>0.15</v>
      </c>
      <c r="R2961" s="45">
        <f t="shared" si="1460"/>
        <v>0.10869565217391304</v>
      </c>
      <c r="S2961" s="45">
        <f t="shared" si="1460"/>
        <v>0.15217391304347827</v>
      </c>
      <c r="T2961" s="96">
        <f t="shared" si="1460"/>
        <v>3.125E-2</v>
      </c>
      <c r="U2961" s="44">
        <f t="shared" si="1461"/>
        <v>0.11029122532752597</v>
      </c>
    </row>
    <row r="2962" spans="1:21" ht="18" thickBot="1" x14ac:dyDescent="0.25">
      <c r="A2962" s="78">
        <v>12</v>
      </c>
      <c r="B2962" s="93" t="s">
        <v>42</v>
      </c>
      <c r="C2962" s="45">
        <f t="shared" si="1460"/>
        <v>0.125</v>
      </c>
      <c r="D2962" s="45">
        <f t="shared" si="1460"/>
        <v>0</v>
      </c>
      <c r="E2962" s="45" t="s">
        <v>46</v>
      </c>
      <c r="F2962" s="45" t="s">
        <v>12</v>
      </c>
      <c r="G2962" s="45" t="s">
        <v>46</v>
      </c>
      <c r="H2962" s="45">
        <f t="shared" si="1460"/>
        <v>0.17647058823529413</v>
      </c>
      <c r="I2962" s="45">
        <f t="shared" si="1460"/>
        <v>0</v>
      </c>
      <c r="J2962" s="45">
        <f t="shared" si="1460"/>
        <v>5.8823529411764705E-2</v>
      </c>
      <c r="K2962" s="45">
        <f t="shared" si="1460"/>
        <v>3.3333333333333333E-2</v>
      </c>
      <c r="L2962" s="45">
        <f t="shared" si="1460"/>
        <v>6.25E-2</v>
      </c>
      <c r="M2962" s="45">
        <f t="shared" si="1460"/>
        <v>0.11764705882352941</v>
      </c>
      <c r="N2962" s="45">
        <f t="shared" si="1460"/>
        <v>0.28125</v>
      </c>
      <c r="O2962" s="45">
        <f t="shared" si="1460"/>
        <v>7.8947368421052627E-2</v>
      </c>
      <c r="P2962" s="45">
        <f t="shared" si="1460"/>
        <v>5.4054054054054057E-2</v>
      </c>
      <c r="Q2962" s="45">
        <f t="shared" si="1460"/>
        <v>8.5106382978723402E-2</v>
      </c>
      <c r="R2962" s="45">
        <f t="shared" si="1460"/>
        <v>2.9411764705882353E-2</v>
      </c>
      <c r="S2962" s="45">
        <f t="shared" si="1460"/>
        <v>7.3170731707317069E-2</v>
      </c>
      <c r="T2962" s="96">
        <f t="shared" si="1460"/>
        <v>-5.128205128205128E-2</v>
      </c>
      <c r="U2962" s="44">
        <f t="shared" si="1461"/>
        <v>8.3979629405067938E-2</v>
      </c>
    </row>
    <row r="2963" spans="1:21" ht="18" thickBot="1" x14ac:dyDescent="0.25">
      <c r="A2963" s="47" t="s">
        <v>47</v>
      </c>
      <c r="B2963" s="48" t="s">
        <v>57</v>
      </c>
      <c r="C2963" s="75" t="s">
        <v>46</v>
      </c>
      <c r="D2963" s="75" t="s">
        <v>46</v>
      </c>
      <c r="E2963" s="75" t="s">
        <v>46</v>
      </c>
      <c r="F2963" s="96">
        <f t="shared" ref="F2963:T2963" si="1462">(B2903-F2907)/B2903</f>
        <v>0.18461538461538463</v>
      </c>
      <c r="G2963" s="96">
        <f t="shared" si="1462"/>
        <v>0.24</v>
      </c>
      <c r="H2963" s="96">
        <f t="shared" si="1462"/>
        <v>0.24675324675324675</v>
      </c>
      <c r="I2963" s="96">
        <f t="shared" si="1462"/>
        <v>0.14606741573033707</v>
      </c>
      <c r="J2963" s="96">
        <f t="shared" si="1462"/>
        <v>7.8651685393258425E-2</v>
      </c>
      <c r="K2963" s="96">
        <f t="shared" si="1462"/>
        <v>0.2413793103448276</v>
      </c>
      <c r="L2963" s="96">
        <f t="shared" si="1462"/>
        <v>0.17307692307692307</v>
      </c>
      <c r="M2963" s="96">
        <f t="shared" si="1462"/>
        <v>0.16037735849056603</v>
      </c>
      <c r="N2963" s="96">
        <f t="shared" si="1462"/>
        <v>0.24175824175824176</v>
      </c>
      <c r="O2963" s="96">
        <f t="shared" si="1462"/>
        <v>0.16521739130434782</v>
      </c>
      <c r="P2963" s="96">
        <f t="shared" si="1462"/>
        <v>0.10526315789473684</v>
      </c>
      <c r="Q2963" s="96">
        <f t="shared" si="1462"/>
        <v>0.11382113821138211</v>
      </c>
      <c r="R2963" s="96">
        <f t="shared" si="1462"/>
        <v>0.19379844961240311</v>
      </c>
      <c r="S2963" s="96">
        <f t="shared" si="1462"/>
        <v>0.20168067226890757</v>
      </c>
      <c r="T2963" s="96">
        <f t="shared" si="1462"/>
        <v>0.11403508771929824</v>
      </c>
      <c r="U2963" s="44">
        <f t="shared" si="1461"/>
        <v>0.17803288396104019</v>
      </c>
    </row>
    <row r="2964" spans="1:21" ht="35" thickBot="1" x14ac:dyDescent="0.25">
      <c r="A2964" s="47" t="s">
        <v>48</v>
      </c>
      <c r="B2964" s="48"/>
      <c r="C2964" s="49"/>
      <c r="D2964" s="49"/>
      <c r="E2964" s="49"/>
      <c r="F2964" s="49"/>
      <c r="G2964" s="49"/>
      <c r="H2964" s="49"/>
      <c r="I2964" s="49"/>
      <c r="J2964" s="49">
        <f t="shared" ref="J2964:T2964" si="1463">AVERAGE(F2963:J2963)</f>
        <v>0.17921754649844537</v>
      </c>
      <c r="K2964" s="49">
        <f t="shared" si="1463"/>
        <v>0.19057033164433396</v>
      </c>
      <c r="L2964" s="49">
        <f t="shared" si="1463"/>
        <v>0.17718571625971857</v>
      </c>
      <c r="M2964" s="49">
        <f t="shared" si="1463"/>
        <v>0.15991053860718243</v>
      </c>
      <c r="N2964" s="49">
        <f t="shared" si="1463"/>
        <v>0.17904870381276339</v>
      </c>
      <c r="O2964" s="49">
        <f t="shared" si="1463"/>
        <v>0.19636184499498124</v>
      </c>
      <c r="P2964" s="49">
        <f t="shared" si="1463"/>
        <v>0.16913861450496312</v>
      </c>
      <c r="Q2964" s="49">
        <f t="shared" si="1463"/>
        <v>0.15728745753185491</v>
      </c>
      <c r="R2964" s="49">
        <f t="shared" si="1463"/>
        <v>0.16397167575622232</v>
      </c>
      <c r="S2964" s="49">
        <f t="shared" si="1463"/>
        <v>0.15595616185835551</v>
      </c>
      <c r="T2964" s="96">
        <f t="shared" si="1463"/>
        <v>0.14571970114134558</v>
      </c>
      <c r="U2964" s="44">
        <f t="shared" si="1461"/>
        <v>0.17286485914688213</v>
      </c>
    </row>
    <row r="2965" spans="1:21" ht="18" thickBot="1" x14ac:dyDescent="0.25">
      <c r="A2965" s="47" t="s">
        <v>54</v>
      </c>
      <c r="B2965" s="48" t="s">
        <v>57</v>
      </c>
      <c r="C2965" s="75" t="s">
        <v>46</v>
      </c>
      <c r="D2965" s="75" t="s">
        <v>46</v>
      </c>
      <c r="E2965" s="75" t="s">
        <v>46</v>
      </c>
      <c r="F2965" s="75" t="s">
        <v>46</v>
      </c>
      <c r="G2965" s="107" t="s">
        <v>46</v>
      </c>
      <c r="H2965" s="107">
        <f t="shared" ref="H2965:T2965" si="1464">(C2909-H2914)/C2909</f>
        <v>0.46153846153846156</v>
      </c>
      <c r="I2965" s="107">
        <f t="shared" si="1464"/>
        <v>0.46153846153846156</v>
      </c>
      <c r="J2965" s="107">
        <f t="shared" si="1464"/>
        <v>0.57894736842105265</v>
      </c>
      <c r="K2965" s="107">
        <f t="shared" si="1464"/>
        <v>0.32558139534883723</v>
      </c>
      <c r="L2965" s="107">
        <f t="shared" si="1464"/>
        <v>0.55882352941176472</v>
      </c>
      <c r="M2965" s="107">
        <f t="shared" si="1464"/>
        <v>0.36170212765957449</v>
      </c>
      <c r="N2965" s="107">
        <f t="shared" si="1464"/>
        <v>0.5490196078431373</v>
      </c>
      <c r="O2965" s="107">
        <f t="shared" si="1464"/>
        <v>0.33962264150943394</v>
      </c>
      <c r="P2965" s="107">
        <f t="shared" si="1464"/>
        <v>0.42622950819672129</v>
      </c>
      <c r="Q2965" s="107">
        <f t="shared" si="1464"/>
        <v>0.39436619718309857</v>
      </c>
      <c r="R2965" s="107">
        <f t="shared" si="1464"/>
        <v>0.5</v>
      </c>
      <c r="S2965" s="107">
        <f t="shared" si="1464"/>
        <v>0.52500000000000002</v>
      </c>
      <c r="T2965" s="107">
        <f t="shared" si="1464"/>
        <v>0.49382716049382713</v>
      </c>
      <c r="U2965" s="44">
        <f t="shared" si="1461"/>
        <v>0.45686410822087864</v>
      </c>
    </row>
    <row r="2966" spans="1:21" ht="35" thickBot="1" x14ac:dyDescent="0.25">
      <c r="A2966" s="51" t="s">
        <v>50</v>
      </c>
      <c r="B2966" s="52"/>
      <c r="C2966" s="52"/>
      <c r="D2966" s="52"/>
      <c r="E2966" s="52"/>
      <c r="F2966" s="52"/>
      <c r="G2966" s="52"/>
      <c r="H2966" s="52"/>
      <c r="I2966" s="52"/>
      <c r="J2966" s="49"/>
      <c r="K2966" s="49">
        <f t="shared" ref="K2966:T2966" si="1465">AVERAGE(G2965:K2965)</f>
        <v>0.45690142171170323</v>
      </c>
      <c r="L2966" s="49">
        <f t="shared" si="1465"/>
        <v>0.47728584325171558</v>
      </c>
      <c r="M2966" s="49">
        <f t="shared" si="1465"/>
        <v>0.45731857647593815</v>
      </c>
      <c r="N2966" s="49">
        <f t="shared" si="1465"/>
        <v>0.47481480573687324</v>
      </c>
      <c r="O2966" s="49">
        <f t="shared" si="1465"/>
        <v>0.42694986035454957</v>
      </c>
      <c r="P2966" s="49">
        <f t="shared" si="1465"/>
        <v>0.4470794829241263</v>
      </c>
      <c r="Q2966" s="49">
        <f t="shared" si="1465"/>
        <v>0.4141880164783931</v>
      </c>
      <c r="R2966" s="49">
        <f t="shared" si="1465"/>
        <v>0.44184759094647819</v>
      </c>
      <c r="S2966" s="49">
        <f t="shared" si="1465"/>
        <v>0.43704366937785072</v>
      </c>
      <c r="T2966" s="96">
        <f t="shared" si="1465"/>
        <v>0.46788457317472937</v>
      </c>
      <c r="U2966" s="44">
        <f t="shared" si="1461"/>
        <v>0.4481588074730698</v>
      </c>
    </row>
    <row r="2968" spans="1:21" ht="16" x14ac:dyDescent="0.2">
      <c r="A2968" s="140" t="s">
        <v>214</v>
      </c>
      <c r="B2968" s="141"/>
      <c r="C2968" s="141"/>
      <c r="D2968" s="141"/>
      <c r="E2968" s="141"/>
      <c r="F2968" s="141"/>
      <c r="G2968" s="141"/>
      <c r="H2968" s="141"/>
      <c r="I2968" s="141"/>
      <c r="J2968" s="141"/>
      <c r="K2968" s="141"/>
      <c r="L2968" s="141"/>
      <c r="M2968" s="142"/>
    </row>
    <row r="2969" spans="1:21" ht="17" thickBot="1" x14ac:dyDescent="0.25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</row>
    <row r="2970" spans="1:21" ht="18" thickBot="1" x14ac:dyDescent="0.25">
      <c r="A2970" s="54"/>
      <c r="B2970" s="54" t="s">
        <v>0</v>
      </c>
      <c r="C2970" s="54" t="s">
        <v>1</v>
      </c>
      <c r="D2970" s="54" t="s">
        <v>2</v>
      </c>
      <c r="E2970" s="54" t="s">
        <v>3</v>
      </c>
      <c r="F2970" s="54" t="s">
        <v>4</v>
      </c>
      <c r="G2970" s="54" t="s">
        <v>5</v>
      </c>
      <c r="H2970" s="54" t="s">
        <v>6</v>
      </c>
      <c r="I2970" s="54" t="s">
        <v>7</v>
      </c>
      <c r="J2970" s="54" t="s">
        <v>8</v>
      </c>
      <c r="K2970" s="54" t="s">
        <v>9</v>
      </c>
      <c r="L2970" s="54" t="s">
        <v>10</v>
      </c>
      <c r="M2970" s="54" t="s">
        <v>66</v>
      </c>
      <c r="N2970" s="54" t="s">
        <v>75</v>
      </c>
      <c r="O2970" s="54" t="s">
        <v>76</v>
      </c>
      <c r="P2970" s="54" t="s">
        <v>77</v>
      </c>
      <c r="Q2970" s="54" t="s">
        <v>78</v>
      </c>
      <c r="R2970" s="54" t="s">
        <v>79</v>
      </c>
      <c r="S2970" s="54" t="s">
        <v>81</v>
      </c>
      <c r="T2970" s="54" t="s">
        <v>87</v>
      </c>
    </row>
    <row r="2971" spans="1:21" ht="18" thickBot="1" x14ac:dyDescent="0.25">
      <c r="A2971" s="38" t="s">
        <v>11</v>
      </c>
      <c r="B2971" s="156">
        <v>47</v>
      </c>
      <c r="C2971" s="156">
        <v>37</v>
      </c>
      <c r="D2971" s="156">
        <v>52</v>
      </c>
      <c r="E2971" s="156">
        <v>31</v>
      </c>
      <c r="F2971" s="156">
        <v>40</v>
      </c>
      <c r="G2971" s="156">
        <v>31</v>
      </c>
      <c r="H2971" s="156">
        <v>42</v>
      </c>
      <c r="I2971" s="156">
        <v>34</v>
      </c>
      <c r="J2971" s="156">
        <v>56</v>
      </c>
      <c r="K2971" s="156">
        <v>45</v>
      </c>
      <c r="L2971" s="156">
        <v>63</v>
      </c>
      <c r="M2971" s="156">
        <v>41</v>
      </c>
      <c r="N2971" s="156">
        <v>48</v>
      </c>
      <c r="O2971" s="156">
        <v>60</v>
      </c>
      <c r="P2971" s="156">
        <v>59</v>
      </c>
      <c r="Q2971" s="156">
        <v>68</v>
      </c>
      <c r="R2971" s="156">
        <v>53</v>
      </c>
      <c r="S2971" s="156">
        <v>46</v>
      </c>
      <c r="T2971" s="185">
        <v>50</v>
      </c>
    </row>
    <row r="2972" spans="1:21" ht="17" thickBot="1" x14ac:dyDescent="0.25">
      <c r="A2972" s="38">
        <v>1</v>
      </c>
      <c r="B2972" s="147">
        <v>48</v>
      </c>
      <c r="C2972" s="147">
        <v>38</v>
      </c>
      <c r="D2972" s="147">
        <v>41</v>
      </c>
      <c r="E2972" s="147">
        <v>45</v>
      </c>
      <c r="F2972" s="156">
        <v>31</v>
      </c>
      <c r="G2972" s="156">
        <v>41</v>
      </c>
      <c r="H2972" s="156">
        <v>37</v>
      </c>
      <c r="I2972" s="156">
        <v>41</v>
      </c>
      <c r="J2972" s="156">
        <v>43</v>
      </c>
      <c r="K2972" s="156">
        <v>56</v>
      </c>
      <c r="L2972" s="156">
        <v>45</v>
      </c>
      <c r="M2972" s="156">
        <v>57</v>
      </c>
      <c r="N2972" s="187">
        <v>38</v>
      </c>
      <c r="O2972" s="187">
        <v>52</v>
      </c>
      <c r="P2972" s="187">
        <v>59</v>
      </c>
      <c r="Q2972" s="187">
        <v>57</v>
      </c>
      <c r="R2972" s="187">
        <v>66</v>
      </c>
      <c r="S2972" s="187">
        <v>44</v>
      </c>
      <c r="T2972" s="195">
        <v>46</v>
      </c>
    </row>
    <row r="2973" spans="1:21" ht="17" thickBot="1" x14ac:dyDescent="0.25">
      <c r="A2973" s="38">
        <v>2</v>
      </c>
      <c r="B2973" s="147">
        <v>47</v>
      </c>
      <c r="C2973" s="147">
        <v>46</v>
      </c>
      <c r="D2973" s="147">
        <v>35</v>
      </c>
      <c r="E2973" s="147">
        <v>39</v>
      </c>
      <c r="F2973" s="156">
        <v>43</v>
      </c>
      <c r="G2973" s="156">
        <v>28</v>
      </c>
      <c r="H2973" s="156">
        <v>39</v>
      </c>
      <c r="I2973" s="156">
        <v>35</v>
      </c>
      <c r="J2973" s="156">
        <v>38</v>
      </c>
      <c r="K2973" s="156">
        <v>38</v>
      </c>
      <c r="L2973" s="156">
        <v>48</v>
      </c>
      <c r="M2973" s="156">
        <v>42</v>
      </c>
      <c r="N2973" s="187">
        <v>53</v>
      </c>
      <c r="O2973" s="187">
        <v>35</v>
      </c>
      <c r="P2973" s="187">
        <v>52</v>
      </c>
      <c r="Q2973" s="187">
        <v>55</v>
      </c>
      <c r="R2973" s="187">
        <v>54</v>
      </c>
      <c r="S2973" s="187">
        <v>56</v>
      </c>
      <c r="T2973" s="195">
        <v>40</v>
      </c>
    </row>
    <row r="2974" spans="1:21" ht="17" thickBot="1" x14ac:dyDescent="0.25">
      <c r="A2974" s="38">
        <v>3</v>
      </c>
      <c r="B2974" s="147">
        <v>35</v>
      </c>
      <c r="C2974" s="147">
        <v>37</v>
      </c>
      <c r="D2974" s="147">
        <v>39</v>
      </c>
      <c r="E2974" s="147">
        <v>31</v>
      </c>
      <c r="F2974" s="156">
        <v>32</v>
      </c>
      <c r="G2974" s="156">
        <v>39</v>
      </c>
      <c r="H2974" s="156">
        <v>22</v>
      </c>
      <c r="I2974" s="156">
        <v>40</v>
      </c>
      <c r="J2974" s="156">
        <v>35</v>
      </c>
      <c r="K2974" s="156">
        <v>34</v>
      </c>
      <c r="L2974" s="156">
        <v>36</v>
      </c>
      <c r="M2974" s="156">
        <v>43</v>
      </c>
      <c r="N2974" s="187">
        <v>36</v>
      </c>
      <c r="O2974" s="187">
        <v>45</v>
      </c>
      <c r="P2974" s="187">
        <v>35</v>
      </c>
      <c r="Q2974" s="187">
        <v>47</v>
      </c>
      <c r="R2974" s="187">
        <v>51</v>
      </c>
      <c r="S2974" s="187">
        <v>47</v>
      </c>
      <c r="T2974" s="195">
        <v>49</v>
      </c>
    </row>
    <row r="2975" spans="1:21" ht="17" thickBot="1" x14ac:dyDescent="0.25">
      <c r="A2975" s="38">
        <v>4</v>
      </c>
      <c r="B2975" s="147">
        <v>44</v>
      </c>
      <c r="C2975" s="147">
        <v>32</v>
      </c>
      <c r="D2975" s="147">
        <v>18</v>
      </c>
      <c r="E2975" s="147">
        <v>35</v>
      </c>
      <c r="F2975" s="156">
        <v>21</v>
      </c>
      <c r="G2975" s="156">
        <v>31</v>
      </c>
      <c r="H2975" s="156">
        <v>36</v>
      </c>
      <c r="I2975" s="156">
        <v>24</v>
      </c>
      <c r="J2975" s="156">
        <v>35</v>
      </c>
      <c r="K2975" s="156">
        <v>34</v>
      </c>
      <c r="L2975" s="156">
        <v>36</v>
      </c>
      <c r="M2975" s="156">
        <v>33</v>
      </c>
      <c r="N2975" s="187">
        <v>43</v>
      </c>
      <c r="O2975" s="187">
        <v>30</v>
      </c>
      <c r="P2975" s="187">
        <v>44</v>
      </c>
      <c r="Q2975" s="187">
        <v>28</v>
      </c>
      <c r="R2975" s="187">
        <v>43</v>
      </c>
      <c r="S2975" s="187">
        <v>41</v>
      </c>
      <c r="T2975" s="195">
        <v>46</v>
      </c>
    </row>
    <row r="2976" spans="1:21" ht="17" thickBot="1" x14ac:dyDescent="0.25">
      <c r="A2976" s="38">
        <v>5</v>
      </c>
      <c r="B2976" s="147">
        <v>31</v>
      </c>
      <c r="C2976" s="147">
        <v>34</v>
      </c>
      <c r="D2976" s="147">
        <v>26</v>
      </c>
      <c r="E2976" s="147">
        <v>30</v>
      </c>
      <c r="F2976" s="156">
        <v>36</v>
      </c>
      <c r="G2976" s="156">
        <v>16</v>
      </c>
      <c r="H2976" s="156">
        <v>28</v>
      </c>
      <c r="I2976" s="156">
        <v>34</v>
      </c>
      <c r="J2976" s="156">
        <v>21</v>
      </c>
      <c r="K2976" s="156">
        <v>32</v>
      </c>
      <c r="L2976" s="156">
        <v>33</v>
      </c>
      <c r="M2976" s="156">
        <v>31</v>
      </c>
      <c r="N2976" s="187">
        <v>32</v>
      </c>
      <c r="O2976" s="187">
        <v>37</v>
      </c>
      <c r="P2976" s="187">
        <v>31</v>
      </c>
      <c r="Q2976" s="187">
        <v>41</v>
      </c>
      <c r="R2976" s="187">
        <v>25</v>
      </c>
      <c r="S2976" s="187">
        <v>34</v>
      </c>
      <c r="T2976" s="195">
        <v>42</v>
      </c>
    </row>
    <row r="2977" spans="1:20" ht="17" thickBot="1" x14ac:dyDescent="0.25">
      <c r="A2977" s="38">
        <v>6</v>
      </c>
      <c r="B2977" s="147">
        <v>25</v>
      </c>
      <c r="C2977" s="147">
        <v>27</v>
      </c>
      <c r="D2977" s="147">
        <v>31</v>
      </c>
      <c r="E2977" s="147">
        <v>23</v>
      </c>
      <c r="F2977" s="156">
        <v>29</v>
      </c>
      <c r="G2977" s="156">
        <v>36</v>
      </c>
      <c r="H2977" s="156">
        <v>16</v>
      </c>
      <c r="I2977" s="156">
        <v>28</v>
      </c>
      <c r="J2977" s="156">
        <v>31</v>
      </c>
      <c r="K2977" s="156">
        <v>20</v>
      </c>
      <c r="L2977" s="156">
        <v>33</v>
      </c>
      <c r="M2977" s="156">
        <v>33</v>
      </c>
      <c r="N2977" s="187">
        <v>32</v>
      </c>
      <c r="O2977" s="187">
        <v>30</v>
      </c>
      <c r="P2977" s="187">
        <v>32</v>
      </c>
      <c r="Q2977" s="187">
        <v>26</v>
      </c>
      <c r="R2977" s="187">
        <v>41</v>
      </c>
      <c r="S2977" s="187">
        <v>20</v>
      </c>
      <c r="T2977" s="195">
        <v>35</v>
      </c>
    </row>
    <row r="2978" spans="1:20" ht="17" thickBot="1" x14ac:dyDescent="0.25">
      <c r="A2978" s="38">
        <v>7</v>
      </c>
      <c r="B2978" s="147">
        <v>33</v>
      </c>
      <c r="C2978" s="147">
        <v>21</v>
      </c>
      <c r="D2978" s="147">
        <v>27</v>
      </c>
      <c r="E2978" s="147">
        <v>24</v>
      </c>
      <c r="F2978" s="156">
        <v>22</v>
      </c>
      <c r="G2978" s="156">
        <v>24</v>
      </c>
      <c r="H2978" s="156">
        <v>33</v>
      </c>
      <c r="I2978" s="156">
        <v>17</v>
      </c>
      <c r="J2978" s="156">
        <v>27</v>
      </c>
      <c r="K2978" s="156">
        <v>31</v>
      </c>
      <c r="L2978" s="156">
        <v>21</v>
      </c>
      <c r="M2978" s="156">
        <v>31</v>
      </c>
      <c r="N2978" s="187">
        <v>36</v>
      </c>
      <c r="O2978" s="187">
        <v>41</v>
      </c>
      <c r="P2978" s="187">
        <v>29</v>
      </c>
      <c r="Q2978" s="187">
        <v>37</v>
      </c>
      <c r="R2978" s="187">
        <v>26</v>
      </c>
      <c r="S2978" s="187">
        <v>38</v>
      </c>
      <c r="T2978" s="195">
        <v>20</v>
      </c>
    </row>
    <row r="2979" spans="1:20" ht="17" thickBot="1" x14ac:dyDescent="0.25">
      <c r="A2979" s="38">
        <v>8</v>
      </c>
      <c r="B2979" s="147">
        <v>16</v>
      </c>
      <c r="C2979" s="147">
        <v>28</v>
      </c>
      <c r="D2979" s="147">
        <v>24</v>
      </c>
      <c r="E2979" s="147">
        <v>23</v>
      </c>
      <c r="F2979" s="156">
        <v>27</v>
      </c>
      <c r="G2979" s="156">
        <v>23</v>
      </c>
      <c r="H2979" s="156">
        <v>22</v>
      </c>
      <c r="I2979" s="156">
        <v>34</v>
      </c>
      <c r="J2979" s="156">
        <v>18</v>
      </c>
      <c r="K2979" s="156">
        <v>24</v>
      </c>
      <c r="L2979" s="156">
        <v>29</v>
      </c>
      <c r="M2979" s="156">
        <v>21</v>
      </c>
      <c r="N2979" s="187">
        <v>26</v>
      </c>
      <c r="O2979" s="187">
        <v>31</v>
      </c>
      <c r="P2979" s="187">
        <v>37</v>
      </c>
      <c r="Q2979" s="187">
        <v>28</v>
      </c>
      <c r="R2979" s="187">
        <v>37</v>
      </c>
      <c r="S2979" s="187">
        <v>29</v>
      </c>
      <c r="T2979" s="195">
        <v>35</v>
      </c>
    </row>
    <row r="2980" spans="1:20" ht="17" thickBot="1" x14ac:dyDescent="0.25">
      <c r="A2980" s="38">
        <v>9</v>
      </c>
      <c r="B2980" s="147">
        <v>25</v>
      </c>
      <c r="C2980" s="147" t="s">
        <v>65</v>
      </c>
      <c r="D2980" s="147">
        <v>27</v>
      </c>
      <c r="E2980" s="147">
        <v>24</v>
      </c>
      <c r="F2980" s="156">
        <v>21</v>
      </c>
      <c r="G2980" s="156">
        <v>21</v>
      </c>
      <c r="H2980" s="156">
        <v>19</v>
      </c>
      <c r="I2980" s="156">
        <v>22</v>
      </c>
      <c r="J2980" s="156">
        <v>29</v>
      </c>
      <c r="K2980" s="156">
        <v>17</v>
      </c>
      <c r="L2980" s="156">
        <v>21</v>
      </c>
      <c r="M2980" s="156">
        <v>27</v>
      </c>
      <c r="N2980" s="187">
        <v>18</v>
      </c>
      <c r="O2980" s="187">
        <v>23</v>
      </c>
      <c r="P2980" s="187">
        <v>30</v>
      </c>
      <c r="Q2980" s="187">
        <v>33</v>
      </c>
      <c r="R2980" s="187">
        <v>28</v>
      </c>
      <c r="S2980" s="187">
        <v>33</v>
      </c>
      <c r="T2980" s="195">
        <v>25</v>
      </c>
    </row>
    <row r="2981" spans="1:20" ht="17" thickBot="1" x14ac:dyDescent="0.25">
      <c r="A2981" s="38">
        <v>10</v>
      </c>
      <c r="B2981" s="147">
        <v>17</v>
      </c>
      <c r="C2981" s="147">
        <v>17</v>
      </c>
      <c r="D2981" s="147" t="s">
        <v>65</v>
      </c>
      <c r="E2981" s="147">
        <v>20</v>
      </c>
      <c r="F2981" s="156">
        <v>18</v>
      </c>
      <c r="G2981" s="156">
        <v>16</v>
      </c>
      <c r="H2981" s="156">
        <v>19</v>
      </c>
      <c r="I2981" s="156">
        <v>15</v>
      </c>
      <c r="J2981" s="156">
        <v>13</v>
      </c>
      <c r="K2981" s="156">
        <v>32</v>
      </c>
      <c r="L2981" s="156">
        <v>15</v>
      </c>
      <c r="M2981" s="156">
        <v>16</v>
      </c>
      <c r="N2981" s="187">
        <v>20</v>
      </c>
      <c r="O2981" s="187">
        <v>16</v>
      </c>
      <c r="P2981" s="187">
        <v>18</v>
      </c>
      <c r="Q2981" s="187">
        <v>25</v>
      </c>
      <c r="R2981" s="187">
        <v>29</v>
      </c>
      <c r="S2981" s="187">
        <v>24</v>
      </c>
      <c r="T2981" s="195">
        <v>31</v>
      </c>
    </row>
    <row r="2982" spans="1:20" ht="17" thickBot="1" x14ac:dyDescent="0.25">
      <c r="A2982" s="38">
        <v>11</v>
      </c>
      <c r="B2982" s="147">
        <v>18</v>
      </c>
      <c r="C2982" s="147" t="s">
        <v>65</v>
      </c>
      <c r="D2982" s="147">
        <v>13</v>
      </c>
      <c r="E2982" s="147" t="s">
        <v>65</v>
      </c>
      <c r="F2982" s="156">
        <v>19</v>
      </c>
      <c r="G2982" s="156">
        <v>11</v>
      </c>
      <c r="H2982" s="156">
        <v>12</v>
      </c>
      <c r="I2982" s="156">
        <v>16</v>
      </c>
      <c r="J2982" s="156">
        <v>13</v>
      </c>
      <c r="K2982" s="156">
        <v>15</v>
      </c>
      <c r="L2982" s="156">
        <v>29</v>
      </c>
      <c r="M2982" s="156">
        <v>17</v>
      </c>
      <c r="N2982" s="187">
        <v>15</v>
      </c>
      <c r="O2982" s="187">
        <v>19</v>
      </c>
      <c r="P2982" s="187">
        <v>15</v>
      </c>
      <c r="Q2982" s="187">
        <v>14</v>
      </c>
      <c r="R2982" s="187">
        <v>20</v>
      </c>
      <c r="S2982" s="187">
        <v>23</v>
      </c>
      <c r="T2982" s="195">
        <v>20</v>
      </c>
    </row>
    <row r="2983" spans="1:20" ht="17" thickBot="1" x14ac:dyDescent="0.25">
      <c r="A2983" s="38">
        <v>12</v>
      </c>
      <c r="B2983" s="147">
        <v>20</v>
      </c>
      <c r="C2983" s="147" t="s">
        <v>65</v>
      </c>
      <c r="D2983" s="147">
        <v>14</v>
      </c>
      <c r="E2983" s="147">
        <v>13</v>
      </c>
      <c r="F2983" s="147" t="s">
        <v>65</v>
      </c>
      <c r="G2983" s="156">
        <v>15</v>
      </c>
      <c r="H2983" s="156">
        <v>14</v>
      </c>
      <c r="I2983" s="156">
        <v>13</v>
      </c>
      <c r="J2983" s="147" t="s">
        <v>65</v>
      </c>
      <c r="K2983" s="156">
        <v>17</v>
      </c>
      <c r="L2983" s="156">
        <v>14</v>
      </c>
      <c r="M2983" s="156">
        <v>29</v>
      </c>
      <c r="N2983" s="187">
        <v>13</v>
      </c>
      <c r="O2983" s="187">
        <v>13</v>
      </c>
      <c r="P2983" s="187">
        <v>20</v>
      </c>
      <c r="Q2983" s="187">
        <v>14</v>
      </c>
      <c r="R2983" s="187">
        <v>13</v>
      </c>
      <c r="S2983" s="187">
        <v>16</v>
      </c>
      <c r="T2983" s="195">
        <v>20</v>
      </c>
    </row>
    <row r="2984" spans="1:20" ht="18" thickBot="1" x14ac:dyDescent="0.25">
      <c r="A2984" s="38" t="s">
        <v>13</v>
      </c>
      <c r="B2984" s="147"/>
      <c r="C2984" s="147"/>
      <c r="D2984" s="147"/>
      <c r="E2984" s="147"/>
      <c r="F2984" s="156"/>
      <c r="G2984" s="156"/>
      <c r="H2984" s="156"/>
      <c r="I2984" s="156"/>
      <c r="J2984" s="156"/>
      <c r="K2984" s="156"/>
      <c r="L2984" s="156"/>
      <c r="M2984" s="156"/>
      <c r="N2984" s="156"/>
      <c r="O2984" s="156"/>
      <c r="P2984" s="156"/>
      <c r="Q2984" s="156"/>
      <c r="R2984" s="156"/>
      <c r="S2984" s="156"/>
      <c r="T2984" s="185"/>
    </row>
    <row r="2985" spans="1:20" ht="18" thickBot="1" x14ac:dyDescent="0.25">
      <c r="A2985" s="60" t="s">
        <v>14</v>
      </c>
      <c r="B2985" s="159">
        <v>406</v>
      </c>
      <c r="C2985" s="159">
        <v>340</v>
      </c>
      <c r="D2985" s="147">
        <v>353</v>
      </c>
      <c r="E2985" s="147">
        <v>343</v>
      </c>
      <c r="F2985" s="147">
        <v>345</v>
      </c>
      <c r="G2985" s="159">
        <v>332</v>
      </c>
      <c r="H2985" s="159">
        <v>339</v>
      </c>
      <c r="I2985" s="159">
        <v>353</v>
      </c>
      <c r="J2985" s="147">
        <v>370</v>
      </c>
      <c r="K2985" s="159">
        <v>395</v>
      </c>
      <c r="L2985" s="159">
        <v>423</v>
      </c>
      <c r="M2985" s="159">
        <f t="shared" ref="M2985:R2985" si="1466">SUM(M2971:M2983)</f>
        <v>421</v>
      </c>
      <c r="N2985" s="159">
        <f t="shared" si="1466"/>
        <v>410</v>
      </c>
      <c r="O2985" s="159">
        <f t="shared" si="1466"/>
        <v>432</v>
      </c>
      <c r="P2985" s="159">
        <f t="shared" si="1466"/>
        <v>461</v>
      </c>
      <c r="Q2985" s="159">
        <f t="shared" si="1466"/>
        <v>473</v>
      </c>
      <c r="R2985" s="159">
        <f t="shared" si="1466"/>
        <v>486</v>
      </c>
      <c r="S2985" s="159">
        <f t="shared" ref="S2985:T2985" si="1467">SUM(S2971:S2983)</f>
        <v>451</v>
      </c>
      <c r="T2985" s="162">
        <f t="shared" si="1467"/>
        <v>459</v>
      </c>
    </row>
    <row r="2986" spans="1:20" ht="35" thickBot="1" x14ac:dyDescent="0.25">
      <c r="A2986" s="60" t="s">
        <v>51</v>
      </c>
      <c r="B2986" s="149"/>
      <c r="C2986" s="160">
        <f>((C2985-B2985)/B2985)</f>
        <v>-0.1625615763546798</v>
      </c>
      <c r="D2986" s="160">
        <f>((D2985-C2985)/C2985)</f>
        <v>3.8235294117647062E-2</v>
      </c>
      <c r="E2986" s="160">
        <f>((E2985-D2985)/D2985)</f>
        <v>-2.8328611898016998E-2</v>
      </c>
      <c r="F2986" s="160">
        <f>((F2985-E2985)/E2985)</f>
        <v>5.8309037900874635E-3</v>
      </c>
      <c r="G2986" s="160">
        <f t="shared" ref="G2986:T2986" si="1468">((G2985-F2985)/F2985)</f>
        <v>-3.7681159420289857E-2</v>
      </c>
      <c r="H2986" s="160">
        <f t="shared" si="1468"/>
        <v>2.1084337349397589E-2</v>
      </c>
      <c r="I2986" s="160">
        <f t="shared" si="1468"/>
        <v>4.1297935103244837E-2</v>
      </c>
      <c r="J2986" s="160">
        <f t="shared" si="1468"/>
        <v>4.8158640226628892E-2</v>
      </c>
      <c r="K2986" s="160">
        <f t="shared" si="1468"/>
        <v>6.7567567567567571E-2</v>
      </c>
      <c r="L2986" s="160">
        <f t="shared" si="1468"/>
        <v>7.0886075949367092E-2</v>
      </c>
      <c r="M2986" s="160">
        <f t="shared" si="1468"/>
        <v>-4.7281323877068557E-3</v>
      </c>
      <c r="N2986" s="160">
        <f t="shared" si="1468"/>
        <v>-2.6128266033254157E-2</v>
      </c>
      <c r="O2986" s="160">
        <f t="shared" si="1468"/>
        <v>5.3658536585365853E-2</v>
      </c>
      <c r="P2986" s="160">
        <f t="shared" si="1468"/>
        <v>6.7129629629629636E-2</v>
      </c>
      <c r="Q2986" s="160">
        <f t="shared" si="1468"/>
        <v>2.6030368763557483E-2</v>
      </c>
      <c r="R2986" s="160">
        <f t="shared" si="1468"/>
        <v>2.748414376321353E-2</v>
      </c>
      <c r="S2986" s="160">
        <f t="shared" si="1468"/>
        <v>-7.2016460905349799E-2</v>
      </c>
      <c r="T2986" s="160">
        <f t="shared" si="1468"/>
        <v>1.7738359201773836E-2</v>
      </c>
    </row>
    <row r="2987" spans="1:20" ht="52" thickBot="1" x14ac:dyDescent="0.25">
      <c r="A2987" s="60" t="s">
        <v>16</v>
      </c>
      <c r="B2987" s="160"/>
      <c r="C2987" s="160"/>
      <c r="D2987" s="160"/>
      <c r="E2987" s="160"/>
      <c r="F2987" s="160"/>
      <c r="G2987" s="160">
        <f t="shared" ref="G2987:T2987" si="1469">(G2985-B2985)/B2985</f>
        <v>-0.18226600985221675</v>
      </c>
      <c r="H2987" s="160">
        <f t="shared" si="1469"/>
        <v>-2.9411764705882353E-3</v>
      </c>
      <c r="I2987" s="160">
        <f t="shared" si="1469"/>
        <v>0</v>
      </c>
      <c r="J2987" s="160">
        <f t="shared" si="1469"/>
        <v>7.8717201166180764E-2</v>
      </c>
      <c r="K2987" s="160">
        <f t="shared" si="1469"/>
        <v>0.14492753623188406</v>
      </c>
      <c r="L2987" s="160">
        <f t="shared" si="1469"/>
        <v>0.2740963855421687</v>
      </c>
      <c r="M2987" s="160">
        <f t="shared" si="1469"/>
        <v>0.24188790560471976</v>
      </c>
      <c r="N2987" s="160">
        <f t="shared" si="1469"/>
        <v>0.16147308781869688</v>
      </c>
      <c r="O2987" s="160">
        <f t="shared" si="1469"/>
        <v>0.16756756756756758</v>
      </c>
      <c r="P2987" s="160">
        <f t="shared" si="1469"/>
        <v>0.16708860759493671</v>
      </c>
      <c r="Q2987" s="160">
        <f t="shared" si="1469"/>
        <v>0.1182033096926714</v>
      </c>
      <c r="R2987" s="160">
        <f t="shared" si="1469"/>
        <v>0.15439429928741091</v>
      </c>
      <c r="S2987" s="160">
        <f t="shared" si="1469"/>
        <v>0.1</v>
      </c>
      <c r="T2987" s="160">
        <f t="shared" si="1469"/>
        <v>6.25E-2</v>
      </c>
    </row>
    <row r="2988" spans="1:20" ht="52" thickBot="1" x14ac:dyDescent="0.25">
      <c r="A2988" s="60" t="s">
        <v>17</v>
      </c>
      <c r="B2988" s="160"/>
      <c r="C2988" s="160"/>
      <c r="D2988" s="160"/>
      <c r="E2988" s="160"/>
      <c r="F2988" s="160"/>
      <c r="G2988" s="160"/>
      <c r="H2988" s="160"/>
      <c r="I2988" s="160"/>
      <c r="J2988" s="160"/>
      <c r="K2988" s="160"/>
      <c r="L2988" s="160">
        <f t="shared" ref="L2988:T2988" si="1470">(L2985-B2985)/B2985</f>
        <v>4.1871921182266007E-2</v>
      </c>
      <c r="M2988" s="160">
        <f t="shared" si="1470"/>
        <v>0.23823529411764705</v>
      </c>
      <c r="N2988" s="160">
        <f t="shared" si="1470"/>
        <v>0.16147308781869688</v>
      </c>
      <c r="O2988" s="160">
        <f t="shared" si="1470"/>
        <v>0.25947521865889212</v>
      </c>
      <c r="P2988" s="160">
        <f t="shared" si="1470"/>
        <v>0.336231884057971</v>
      </c>
      <c r="Q2988" s="160">
        <f t="shared" si="1470"/>
        <v>0.4246987951807229</v>
      </c>
      <c r="R2988" s="160">
        <f t="shared" si="1470"/>
        <v>0.4336283185840708</v>
      </c>
      <c r="S2988" s="160">
        <f t="shared" si="1470"/>
        <v>0.27762039660056659</v>
      </c>
      <c r="T2988" s="160">
        <f t="shared" si="1470"/>
        <v>0.24054054054054055</v>
      </c>
    </row>
    <row r="2989" spans="1:20" ht="35" thickBot="1" x14ac:dyDescent="0.25">
      <c r="A2989" s="60" t="s">
        <v>18</v>
      </c>
      <c r="B2989" s="161">
        <v>6632</v>
      </c>
      <c r="C2989" s="161">
        <v>6235</v>
      </c>
      <c r="D2989" s="161">
        <v>6038</v>
      </c>
      <c r="E2989" s="161">
        <v>5695</v>
      </c>
      <c r="F2989" s="161">
        <v>5640</v>
      </c>
      <c r="G2989" s="92">
        <v>5549</v>
      </c>
      <c r="H2989" s="92">
        <v>5481</v>
      </c>
      <c r="I2989" s="92">
        <v>5380</v>
      </c>
      <c r="J2989" s="92">
        <v>4999</v>
      </c>
      <c r="K2989" s="92">
        <v>4953</v>
      </c>
      <c r="L2989" s="92">
        <v>4963</v>
      </c>
      <c r="M2989" s="92">
        <v>4802</v>
      </c>
      <c r="N2989" s="92">
        <v>4396</v>
      </c>
      <c r="O2989" s="92">
        <v>4227</v>
      </c>
      <c r="P2989" s="92">
        <v>4241</v>
      </c>
      <c r="Q2989" s="92">
        <v>4327</v>
      </c>
      <c r="R2989" s="92">
        <v>4378</v>
      </c>
      <c r="S2989" s="92">
        <v>3956</v>
      </c>
      <c r="T2989" s="92">
        <v>3949</v>
      </c>
    </row>
    <row r="2990" spans="1:20" ht="52" thickBot="1" x14ac:dyDescent="0.25">
      <c r="A2990" s="60" t="s">
        <v>19</v>
      </c>
      <c r="B2990" s="160"/>
      <c r="C2990" s="160">
        <f t="shared" ref="C2990:T2990" si="1471">(C2989-B2989)/B2989</f>
        <v>-5.986127864897467E-2</v>
      </c>
      <c r="D2990" s="160">
        <f t="shared" si="1471"/>
        <v>-3.1595829991980753E-2</v>
      </c>
      <c r="E2990" s="160">
        <f t="shared" si="1471"/>
        <v>-5.680688969857569E-2</v>
      </c>
      <c r="F2990" s="160">
        <f t="shared" si="1471"/>
        <v>-9.6575943810359964E-3</v>
      </c>
      <c r="G2990" s="160">
        <f t="shared" si="1471"/>
        <v>-1.6134751773049644E-2</v>
      </c>
      <c r="H2990" s="160">
        <f t="shared" si="1471"/>
        <v>-1.2254460263110471E-2</v>
      </c>
      <c r="I2990" s="160">
        <f t="shared" si="1471"/>
        <v>-1.8427294289363256E-2</v>
      </c>
      <c r="J2990" s="160">
        <f t="shared" si="1471"/>
        <v>-7.0817843866171001E-2</v>
      </c>
      <c r="K2990" s="160">
        <f t="shared" si="1471"/>
        <v>-9.2018403680736143E-3</v>
      </c>
      <c r="L2990" s="160">
        <f t="shared" si="1471"/>
        <v>2.0189783969311527E-3</v>
      </c>
      <c r="M2990" s="160">
        <f t="shared" si="1471"/>
        <v>-3.244005641748942E-2</v>
      </c>
      <c r="N2990" s="160">
        <f t="shared" si="1471"/>
        <v>-8.4548104956268216E-2</v>
      </c>
      <c r="O2990" s="160">
        <f t="shared" si="1471"/>
        <v>-3.8444040036396725E-2</v>
      </c>
      <c r="P2990" s="160">
        <f t="shared" si="1471"/>
        <v>3.3120416370948664E-3</v>
      </c>
      <c r="Q2990" s="160">
        <f t="shared" si="1471"/>
        <v>2.0278236265031831E-2</v>
      </c>
      <c r="R2990" s="160">
        <f t="shared" si="1471"/>
        <v>1.1786457129651028E-2</v>
      </c>
      <c r="S2990" s="160">
        <f t="shared" si="1471"/>
        <v>-9.6391046139789854E-2</v>
      </c>
      <c r="T2990" s="160">
        <f t="shared" si="1471"/>
        <v>-1.7694641051567239E-3</v>
      </c>
    </row>
    <row r="2991" spans="1:20" ht="52" thickBot="1" x14ac:dyDescent="0.25">
      <c r="A2991" s="60" t="s">
        <v>20</v>
      </c>
      <c r="B2991" s="160"/>
      <c r="C2991" s="160"/>
      <c r="D2991" s="160"/>
      <c r="E2991" s="160"/>
      <c r="F2991" s="160"/>
      <c r="G2991" s="160">
        <f t="shared" ref="G2991:T2991" si="1472">(G2989-B2989)/B2989</f>
        <v>-0.16329915560916766</v>
      </c>
      <c r="H2991" s="160">
        <f t="shared" si="1472"/>
        <v>-0.12093023255813953</v>
      </c>
      <c r="I2991" s="160">
        <f t="shared" si="1472"/>
        <v>-0.10897648227890029</v>
      </c>
      <c r="J2991" s="160">
        <f t="shared" si="1472"/>
        <v>-0.12221246707638279</v>
      </c>
      <c r="K2991" s="160">
        <f t="shared" si="1472"/>
        <v>-0.12180851063829787</v>
      </c>
      <c r="L2991" s="160">
        <f t="shared" si="1472"/>
        <v>-0.10560461344386377</v>
      </c>
      <c r="M2991" s="160">
        <f t="shared" si="1472"/>
        <v>-0.12388250319284802</v>
      </c>
      <c r="N2991" s="160">
        <f t="shared" si="1472"/>
        <v>-0.1828996282527881</v>
      </c>
      <c r="O2991" s="160">
        <f t="shared" si="1472"/>
        <v>-0.15443088617723544</v>
      </c>
      <c r="P2991" s="160">
        <f t="shared" si="1472"/>
        <v>-0.14375126186149809</v>
      </c>
      <c r="Q2991" s="160">
        <f t="shared" si="1472"/>
        <v>-0.12814829740076566</v>
      </c>
      <c r="R2991" s="160">
        <f t="shared" si="1472"/>
        <v>-8.829654310703873E-2</v>
      </c>
      <c r="S2991" s="160">
        <f t="shared" si="1472"/>
        <v>-0.10009099181073704</v>
      </c>
      <c r="T2991" s="160">
        <f t="shared" si="1472"/>
        <v>-6.5767683936598056E-2</v>
      </c>
    </row>
    <row r="2992" spans="1:20" ht="52" thickBot="1" x14ac:dyDescent="0.25">
      <c r="A2992" s="60" t="s">
        <v>21</v>
      </c>
      <c r="B2992" s="160"/>
      <c r="C2992" s="160"/>
      <c r="D2992" s="160"/>
      <c r="E2992" s="160"/>
      <c r="F2992" s="160"/>
      <c r="G2992" s="160"/>
      <c r="H2992" s="160"/>
      <c r="I2992" s="160"/>
      <c r="J2992" s="160"/>
      <c r="K2992" s="160"/>
      <c r="L2992" s="160">
        <f t="shared" ref="L2992:T2992" si="1473">(L2989-B2989)/B2989</f>
        <v>-0.25165862484921592</v>
      </c>
      <c r="M2992" s="160">
        <f t="shared" si="1473"/>
        <v>-0.22983159582999199</v>
      </c>
      <c r="N2992" s="160">
        <f t="shared" si="1473"/>
        <v>-0.27194435243458098</v>
      </c>
      <c r="O2992" s="160">
        <f t="shared" si="1473"/>
        <v>-0.25776997366110621</v>
      </c>
      <c r="P2992" s="160">
        <f t="shared" si="1473"/>
        <v>-0.24804964539007093</v>
      </c>
      <c r="Q2992" s="160">
        <f t="shared" si="1473"/>
        <v>-0.22021985943413228</v>
      </c>
      <c r="R2992" s="160">
        <f t="shared" si="1473"/>
        <v>-0.20124064951651158</v>
      </c>
      <c r="S2992" s="160">
        <f t="shared" si="1473"/>
        <v>-0.26468401486988846</v>
      </c>
      <c r="T2992" s="160">
        <f t="shared" si="1473"/>
        <v>-0.21004200840168033</v>
      </c>
    </row>
    <row r="2993" spans="1:21" ht="18" thickBot="1" x14ac:dyDescent="0.25">
      <c r="A2993" s="60" t="s">
        <v>22</v>
      </c>
      <c r="B2993" s="160">
        <f>B2985/B2989</f>
        <v>6.1218335343787698E-2</v>
      </c>
      <c r="C2993" s="160">
        <f>C2985/C2989</f>
        <v>5.4530874097834803E-2</v>
      </c>
      <c r="D2993" s="160">
        <f>D2985/D2989</f>
        <v>5.8463067240808214E-2</v>
      </c>
      <c r="E2993" s="160">
        <f>E2985/E2989</f>
        <v>6.022827041264267E-2</v>
      </c>
      <c r="F2993" s="160">
        <f>F2985/F2989</f>
        <v>6.1170212765957445E-2</v>
      </c>
      <c r="G2993" s="160">
        <f t="shared" ref="G2993:L2993" si="1474">G2985/G2989</f>
        <v>5.9830600108127588E-2</v>
      </c>
      <c r="H2993" s="160">
        <f t="shared" si="1474"/>
        <v>6.1850027367268745E-2</v>
      </c>
      <c r="I2993" s="160">
        <f t="shared" si="1474"/>
        <v>6.5613382899628259E-2</v>
      </c>
      <c r="J2993" s="160">
        <f t="shared" si="1474"/>
        <v>7.4014802960592124E-2</v>
      </c>
      <c r="K2993" s="160">
        <f t="shared" si="1474"/>
        <v>7.9749646678780539E-2</v>
      </c>
      <c r="L2993" s="160">
        <f t="shared" si="1474"/>
        <v>8.5230707233528102E-2</v>
      </c>
      <c r="M2993" s="160">
        <f t="shared" ref="M2993:N2993" si="1475">M2985/M2989</f>
        <v>8.7671803415243652E-2</v>
      </c>
      <c r="N2993" s="160">
        <f t="shared" si="1475"/>
        <v>9.326660600545951E-2</v>
      </c>
      <c r="O2993" s="160">
        <f t="shared" ref="O2993:P2993" si="1476">O2985/O2989</f>
        <v>0.1022001419446416</v>
      </c>
      <c r="P2993" s="160">
        <f t="shared" si="1476"/>
        <v>0.10870077811836831</v>
      </c>
      <c r="Q2993" s="160">
        <f t="shared" ref="Q2993:R2993" si="1477">Q2985/Q2989</f>
        <v>0.10931361220244973</v>
      </c>
      <c r="R2993" s="160">
        <f t="shared" si="1477"/>
        <v>0.11100959342165373</v>
      </c>
      <c r="S2993" s="160">
        <f t="shared" ref="S2993:T2993" si="1478">S2985/S2989</f>
        <v>0.11400404448938321</v>
      </c>
      <c r="T2993" s="160">
        <f t="shared" si="1478"/>
        <v>0.1162319574575842</v>
      </c>
    </row>
    <row r="2994" spans="1:21" ht="52" thickBot="1" x14ac:dyDescent="0.25">
      <c r="A2994" s="60" t="s">
        <v>23</v>
      </c>
      <c r="B2994" s="160"/>
      <c r="C2994" s="160">
        <f t="shared" ref="C2994:K2994" si="1479">(C2993-B2993)</f>
        <v>-6.6874612459528956E-3</v>
      </c>
      <c r="D2994" s="160">
        <f t="shared" si="1479"/>
        <v>3.9321931429734114E-3</v>
      </c>
      <c r="E2994" s="160">
        <f t="shared" si="1479"/>
        <v>1.7652031718344563E-3</v>
      </c>
      <c r="F2994" s="160">
        <f t="shared" si="1479"/>
        <v>9.4194235331477444E-4</v>
      </c>
      <c r="G2994" s="160">
        <f t="shared" si="1479"/>
        <v>-1.339612657829857E-3</v>
      </c>
      <c r="H2994" s="160">
        <f t="shared" si="1479"/>
        <v>2.0194272591411572E-3</v>
      </c>
      <c r="I2994" s="160">
        <f t="shared" si="1479"/>
        <v>3.7633555323595136E-3</v>
      </c>
      <c r="J2994" s="160">
        <f t="shared" si="1479"/>
        <v>8.4014200609638656E-3</v>
      </c>
      <c r="K2994" s="160">
        <f t="shared" si="1479"/>
        <v>5.7348437181884149E-3</v>
      </c>
      <c r="L2994" s="160">
        <f t="shared" ref="L2994:T2994" si="1480">(L2993-K2993)</f>
        <v>5.4810605547475633E-3</v>
      </c>
      <c r="M2994" s="160">
        <f t="shared" si="1480"/>
        <v>2.4410961817155491E-3</v>
      </c>
      <c r="N2994" s="160">
        <f t="shared" si="1480"/>
        <v>5.5948025902158582E-3</v>
      </c>
      <c r="O2994" s="160">
        <f t="shared" si="1480"/>
        <v>8.9335359391820857E-3</v>
      </c>
      <c r="P2994" s="160">
        <f t="shared" si="1480"/>
        <v>6.5006361737267176E-3</v>
      </c>
      <c r="Q2994" s="160">
        <f t="shared" si="1480"/>
        <v>6.1283408408141504E-4</v>
      </c>
      <c r="R2994" s="160">
        <f t="shared" si="1480"/>
        <v>1.6959812192040014E-3</v>
      </c>
      <c r="S2994" s="160">
        <f t="shared" si="1480"/>
        <v>2.9944510677294839E-3</v>
      </c>
      <c r="T2994" s="160">
        <f t="shared" si="1480"/>
        <v>2.2279129682009902E-3</v>
      </c>
    </row>
    <row r="2995" spans="1:21" ht="52" thickBot="1" x14ac:dyDescent="0.25">
      <c r="A2995" s="60" t="s">
        <v>24</v>
      </c>
      <c r="B2995" s="160"/>
      <c r="C2995" s="160"/>
      <c r="D2995" s="160"/>
      <c r="E2995" s="160"/>
      <c r="F2995" s="160"/>
      <c r="G2995" s="160">
        <f>G2993-B2993</f>
        <v>-1.3877352356601105E-3</v>
      </c>
      <c r="H2995" s="160">
        <f t="shared" ref="H2995:K2995" si="1481">H2993-C2993</f>
        <v>7.3191532694339423E-3</v>
      </c>
      <c r="I2995" s="160">
        <f t="shared" si="1481"/>
        <v>7.1503156588200445E-3</v>
      </c>
      <c r="J2995" s="160">
        <f t="shared" si="1481"/>
        <v>1.3786532547949454E-2</v>
      </c>
      <c r="K2995" s="160">
        <f t="shared" si="1481"/>
        <v>1.8579433912823094E-2</v>
      </c>
      <c r="L2995" s="160">
        <f t="shared" ref="L2995:T2995" si="1482">L2993-G2993</f>
        <v>2.5400107125400515E-2</v>
      </c>
      <c r="M2995" s="160">
        <f t="shared" si="1482"/>
        <v>2.5821776047974906E-2</v>
      </c>
      <c r="N2995" s="160">
        <f t="shared" si="1482"/>
        <v>2.7653223105831251E-2</v>
      </c>
      <c r="O2995" s="160">
        <f t="shared" si="1482"/>
        <v>2.8185338984049471E-2</v>
      </c>
      <c r="P2995" s="160">
        <f t="shared" si="1482"/>
        <v>2.8951131439587774E-2</v>
      </c>
      <c r="Q2995" s="160">
        <f t="shared" si="1482"/>
        <v>2.4082904968921626E-2</v>
      </c>
      <c r="R2995" s="160">
        <f t="shared" si="1482"/>
        <v>2.3337790006410078E-2</v>
      </c>
      <c r="S2995" s="160">
        <f t="shared" si="1482"/>
        <v>2.0737438483923704E-2</v>
      </c>
      <c r="T2995" s="160">
        <f t="shared" si="1482"/>
        <v>1.4031815512942608E-2</v>
      </c>
    </row>
    <row r="2996" spans="1:21" ht="52" thickBot="1" x14ac:dyDescent="0.25">
      <c r="A2996" s="60" t="s">
        <v>25</v>
      </c>
      <c r="B2996" s="160"/>
      <c r="C2996" s="160"/>
      <c r="D2996" s="160"/>
      <c r="E2996" s="160"/>
      <c r="F2996" s="160"/>
      <c r="G2996" s="160"/>
      <c r="H2996" s="160"/>
      <c r="I2996" s="160"/>
      <c r="J2996" s="160"/>
      <c r="K2996" s="160"/>
      <c r="L2996" s="160">
        <f t="shared" ref="L2996:T2996" si="1483">L2993-B2993</f>
        <v>2.4012371889740404E-2</v>
      </c>
      <c r="M2996" s="160">
        <f t="shared" si="1483"/>
        <v>3.3140929317408849E-2</v>
      </c>
      <c r="N2996" s="160">
        <f t="shared" si="1483"/>
        <v>3.4803538764651296E-2</v>
      </c>
      <c r="O2996" s="160">
        <f t="shared" si="1483"/>
        <v>4.1971871531998925E-2</v>
      </c>
      <c r="P2996" s="160">
        <f t="shared" si="1483"/>
        <v>4.7530565352410868E-2</v>
      </c>
      <c r="Q2996" s="160">
        <f t="shared" si="1483"/>
        <v>4.948301209432214E-2</v>
      </c>
      <c r="R2996" s="160">
        <f t="shared" si="1483"/>
        <v>4.9159566054384984E-2</v>
      </c>
      <c r="S2996" s="160">
        <f t="shared" si="1483"/>
        <v>4.8390661589754955E-2</v>
      </c>
      <c r="T2996" s="160">
        <f t="shared" si="1483"/>
        <v>4.2217154496992079E-2</v>
      </c>
    </row>
    <row r="2997" spans="1:21" ht="16" x14ac:dyDescent="0.2">
      <c r="A2997" s="4"/>
      <c r="B2997" s="6"/>
      <c r="C2997" s="6"/>
      <c r="D2997" s="6"/>
      <c r="E2997" s="6"/>
      <c r="F2997" s="6"/>
      <c r="G2997" s="5"/>
      <c r="H2997" s="5"/>
      <c r="I2997" s="5"/>
      <c r="J2997" s="5"/>
      <c r="K2997" s="5"/>
      <c r="L2997" s="5"/>
    </row>
    <row r="2998" spans="1:21" ht="16" x14ac:dyDescent="0.2">
      <c r="A2998" s="7" t="s">
        <v>215</v>
      </c>
      <c r="B2998" s="7"/>
      <c r="C2998" s="7"/>
      <c r="D2998" s="7"/>
      <c r="E2998" s="7"/>
      <c r="F2998" s="7"/>
      <c r="G2998" s="8"/>
      <c r="H2998" s="8"/>
      <c r="I2998" s="8"/>
      <c r="J2998" s="8"/>
      <c r="K2998" s="8"/>
      <c r="L2998" s="8"/>
      <c r="M2998" s="9"/>
    </row>
    <row r="2999" spans="1:21" ht="17" thickBot="1" x14ac:dyDescent="0.25">
      <c r="A2999" s="10"/>
      <c r="B2999" s="8"/>
      <c r="C2999" s="8"/>
      <c r="D2999" s="8"/>
      <c r="E2999" s="8"/>
      <c r="F2999" s="8"/>
      <c r="G2999" s="8"/>
      <c r="H2999" s="8"/>
      <c r="I2999" s="8"/>
      <c r="J2999" s="8"/>
      <c r="K2999" s="8"/>
      <c r="L2999" s="8"/>
      <c r="M2999" s="9"/>
    </row>
    <row r="3000" spans="1:21" ht="35" thickBot="1" x14ac:dyDescent="0.25">
      <c r="A3000" s="70" t="s">
        <v>44</v>
      </c>
      <c r="B3000" s="70" t="s">
        <v>0</v>
      </c>
      <c r="C3000" s="70" t="s">
        <v>1</v>
      </c>
      <c r="D3000" s="70" t="s">
        <v>2</v>
      </c>
      <c r="E3000" s="70" t="s">
        <v>3</v>
      </c>
      <c r="F3000" s="70" t="s">
        <v>4</v>
      </c>
      <c r="G3000" s="70" t="s">
        <v>5</v>
      </c>
      <c r="H3000" s="70" t="s">
        <v>6</v>
      </c>
      <c r="I3000" s="70" t="s">
        <v>7</v>
      </c>
      <c r="J3000" s="70" t="s">
        <v>8</v>
      </c>
      <c r="K3000" s="70" t="s">
        <v>9</v>
      </c>
      <c r="L3000" s="70" t="s">
        <v>10</v>
      </c>
      <c r="M3000" s="70" t="s">
        <v>66</v>
      </c>
      <c r="N3000" s="70" t="s">
        <v>75</v>
      </c>
      <c r="O3000" s="70" t="s">
        <v>76</v>
      </c>
      <c r="P3000" s="70" t="s">
        <v>77</v>
      </c>
      <c r="Q3000" s="70" t="s">
        <v>78</v>
      </c>
      <c r="R3000" s="70" t="s">
        <v>79</v>
      </c>
      <c r="S3000" s="70" t="s">
        <v>81</v>
      </c>
      <c r="T3000" s="70" t="s">
        <v>87</v>
      </c>
      <c r="U3000" s="70" t="s">
        <v>52</v>
      </c>
    </row>
    <row r="3001" spans="1:21" ht="18" thickBot="1" x14ac:dyDescent="0.25">
      <c r="A3001" s="71" t="s">
        <v>28</v>
      </c>
      <c r="B3001" s="72"/>
      <c r="C3001" s="72">
        <f t="shared" ref="C3001:K3001" si="1484">-C2971</f>
        <v>-37</v>
      </c>
      <c r="D3001" s="72">
        <f t="shared" si="1484"/>
        <v>-52</v>
      </c>
      <c r="E3001" s="72">
        <f t="shared" si="1484"/>
        <v>-31</v>
      </c>
      <c r="F3001" s="72">
        <f t="shared" si="1484"/>
        <v>-40</v>
      </c>
      <c r="G3001" s="72">
        <f t="shared" si="1484"/>
        <v>-31</v>
      </c>
      <c r="H3001" s="72">
        <f t="shared" si="1484"/>
        <v>-42</v>
      </c>
      <c r="I3001" s="72">
        <f t="shared" si="1484"/>
        <v>-34</v>
      </c>
      <c r="J3001" s="72">
        <f t="shared" si="1484"/>
        <v>-56</v>
      </c>
      <c r="K3001" s="72">
        <f t="shared" si="1484"/>
        <v>-45</v>
      </c>
      <c r="L3001" s="72">
        <f t="shared" ref="L3001:Q3001" si="1485">-L2971</f>
        <v>-63</v>
      </c>
      <c r="M3001" s="72">
        <f t="shared" si="1485"/>
        <v>-41</v>
      </c>
      <c r="N3001" s="72">
        <f t="shared" si="1485"/>
        <v>-48</v>
      </c>
      <c r="O3001" s="72">
        <f t="shared" si="1485"/>
        <v>-60</v>
      </c>
      <c r="P3001" s="72">
        <f t="shared" si="1485"/>
        <v>-59</v>
      </c>
      <c r="Q3001" s="72">
        <f t="shared" si="1485"/>
        <v>-68</v>
      </c>
      <c r="R3001" s="72">
        <f t="shared" ref="R3001:S3001" si="1486">-R2971</f>
        <v>-53</v>
      </c>
      <c r="S3001" s="72">
        <f t="shared" si="1486"/>
        <v>-46</v>
      </c>
      <c r="T3001" s="76">
        <f t="shared" ref="T3001" si="1487">-T2971</f>
        <v>-50</v>
      </c>
      <c r="U3001" s="72">
        <f t="shared" ref="U3001:U3015" si="1488">_xlfn.AGGREGATE(1,6,C3001:S3001)</f>
        <v>-47.411764705882355</v>
      </c>
    </row>
    <row r="3002" spans="1:21" ht="18" thickBot="1" x14ac:dyDescent="0.25">
      <c r="A3002" s="78">
        <v>1</v>
      </c>
      <c r="B3002" s="48" t="s">
        <v>53</v>
      </c>
      <c r="C3002" s="79">
        <f t="shared" ref="C3002:T3013" si="1489">B2971-C2972</f>
        <v>9</v>
      </c>
      <c r="D3002" s="79">
        <f t="shared" si="1489"/>
        <v>-4</v>
      </c>
      <c r="E3002" s="79">
        <f t="shared" si="1489"/>
        <v>7</v>
      </c>
      <c r="F3002" s="79">
        <f t="shared" si="1489"/>
        <v>0</v>
      </c>
      <c r="G3002" s="79">
        <f t="shared" si="1489"/>
        <v>-1</v>
      </c>
      <c r="H3002" s="72">
        <f t="shared" si="1489"/>
        <v>-6</v>
      </c>
      <c r="I3002" s="72">
        <f t="shared" si="1489"/>
        <v>1</v>
      </c>
      <c r="J3002" s="72">
        <f t="shared" si="1489"/>
        <v>-9</v>
      </c>
      <c r="K3002" s="72">
        <f t="shared" si="1489"/>
        <v>0</v>
      </c>
      <c r="L3002" s="72">
        <f t="shared" si="1489"/>
        <v>0</v>
      </c>
      <c r="M3002" s="72">
        <f t="shared" si="1489"/>
        <v>6</v>
      </c>
      <c r="N3002" s="72">
        <f t="shared" si="1489"/>
        <v>3</v>
      </c>
      <c r="O3002" s="72">
        <f t="shared" si="1489"/>
        <v>-4</v>
      </c>
      <c r="P3002" s="72">
        <f t="shared" si="1489"/>
        <v>1</v>
      </c>
      <c r="Q3002" s="72">
        <f t="shared" si="1489"/>
        <v>2</v>
      </c>
      <c r="R3002" s="72">
        <f t="shared" si="1489"/>
        <v>2</v>
      </c>
      <c r="S3002" s="72">
        <f t="shared" si="1489"/>
        <v>9</v>
      </c>
      <c r="T3002" s="76">
        <f t="shared" si="1489"/>
        <v>0</v>
      </c>
      <c r="U3002" s="72">
        <f t="shared" si="1488"/>
        <v>0.94117647058823528</v>
      </c>
    </row>
    <row r="3003" spans="1:21" ht="18" thickBot="1" x14ac:dyDescent="0.25">
      <c r="A3003" s="78">
        <v>2</v>
      </c>
      <c r="B3003" s="48" t="s">
        <v>53</v>
      </c>
      <c r="C3003" s="79">
        <f t="shared" si="1489"/>
        <v>2</v>
      </c>
      <c r="D3003" s="79">
        <f t="shared" si="1489"/>
        <v>3</v>
      </c>
      <c r="E3003" s="79">
        <f t="shared" si="1489"/>
        <v>2</v>
      </c>
      <c r="F3003" s="79">
        <f t="shared" si="1489"/>
        <v>2</v>
      </c>
      <c r="G3003" s="79">
        <f t="shared" si="1489"/>
        <v>3</v>
      </c>
      <c r="H3003" s="72">
        <f t="shared" si="1489"/>
        <v>2</v>
      </c>
      <c r="I3003" s="72">
        <f t="shared" si="1489"/>
        <v>2</v>
      </c>
      <c r="J3003" s="72">
        <f t="shared" si="1489"/>
        <v>3</v>
      </c>
      <c r="K3003" s="72">
        <f t="shared" si="1489"/>
        <v>5</v>
      </c>
      <c r="L3003" s="72">
        <f t="shared" si="1489"/>
        <v>8</v>
      </c>
      <c r="M3003" s="72">
        <f t="shared" si="1489"/>
        <v>3</v>
      </c>
      <c r="N3003" s="72">
        <f t="shared" si="1489"/>
        <v>4</v>
      </c>
      <c r="O3003" s="72">
        <f t="shared" si="1489"/>
        <v>3</v>
      </c>
      <c r="P3003" s="72">
        <f t="shared" si="1489"/>
        <v>0</v>
      </c>
      <c r="Q3003" s="72">
        <f t="shared" si="1489"/>
        <v>4</v>
      </c>
      <c r="R3003" s="72">
        <f t="shared" si="1489"/>
        <v>3</v>
      </c>
      <c r="S3003" s="72">
        <f t="shared" si="1489"/>
        <v>10</v>
      </c>
      <c r="T3003" s="76">
        <f t="shared" si="1489"/>
        <v>4</v>
      </c>
      <c r="U3003" s="72">
        <f t="shared" si="1488"/>
        <v>3.4705882352941178</v>
      </c>
    </row>
    <row r="3004" spans="1:21" ht="18" thickBot="1" x14ac:dyDescent="0.25">
      <c r="A3004" s="78">
        <v>3</v>
      </c>
      <c r="B3004" s="48" t="s">
        <v>53</v>
      </c>
      <c r="C3004" s="79">
        <f t="shared" si="1489"/>
        <v>10</v>
      </c>
      <c r="D3004" s="79">
        <f t="shared" si="1489"/>
        <v>7</v>
      </c>
      <c r="E3004" s="79">
        <f t="shared" si="1489"/>
        <v>4</v>
      </c>
      <c r="F3004" s="79">
        <f t="shared" si="1489"/>
        <v>7</v>
      </c>
      <c r="G3004" s="79">
        <f t="shared" si="1489"/>
        <v>4</v>
      </c>
      <c r="H3004" s="72">
        <f t="shared" si="1489"/>
        <v>6</v>
      </c>
      <c r="I3004" s="72">
        <f t="shared" si="1489"/>
        <v>-1</v>
      </c>
      <c r="J3004" s="72">
        <f t="shared" si="1489"/>
        <v>0</v>
      </c>
      <c r="K3004" s="72">
        <f t="shared" si="1489"/>
        <v>4</v>
      </c>
      <c r="L3004" s="72">
        <f t="shared" si="1489"/>
        <v>2</v>
      </c>
      <c r="M3004" s="72">
        <f t="shared" si="1489"/>
        <v>5</v>
      </c>
      <c r="N3004" s="72">
        <f t="shared" si="1489"/>
        <v>6</v>
      </c>
      <c r="O3004" s="72">
        <f t="shared" si="1489"/>
        <v>8</v>
      </c>
      <c r="P3004" s="72">
        <f t="shared" si="1489"/>
        <v>0</v>
      </c>
      <c r="Q3004" s="72">
        <f t="shared" si="1489"/>
        <v>5</v>
      </c>
      <c r="R3004" s="72">
        <f t="shared" si="1489"/>
        <v>4</v>
      </c>
      <c r="S3004" s="72">
        <f t="shared" si="1489"/>
        <v>7</v>
      </c>
      <c r="T3004" s="76">
        <f t="shared" si="1489"/>
        <v>7</v>
      </c>
      <c r="U3004" s="72">
        <f t="shared" si="1488"/>
        <v>4.5882352941176467</v>
      </c>
    </row>
    <row r="3005" spans="1:21" ht="18" thickBot="1" x14ac:dyDescent="0.25">
      <c r="A3005" s="78">
        <v>4</v>
      </c>
      <c r="B3005" s="48" t="s">
        <v>53</v>
      </c>
      <c r="C3005" s="79">
        <f t="shared" si="1489"/>
        <v>3</v>
      </c>
      <c r="D3005" s="79">
        <f t="shared" si="1489"/>
        <v>19</v>
      </c>
      <c r="E3005" s="79">
        <f t="shared" si="1489"/>
        <v>4</v>
      </c>
      <c r="F3005" s="79">
        <f t="shared" si="1489"/>
        <v>10</v>
      </c>
      <c r="G3005" s="79">
        <f t="shared" si="1489"/>
        <v>1</v>
      </c>
      <c r="H3005" s="72">
        <f t="shared" si="1489"/>
        <v>3</v>
      </c>
      <c r="I3005" s="72">
        <f t="shared" si="1489"/>
        <v>-2</v>
      </c>
      <c r="J3005" s="72">
        <f t="shared" si="1489"/>
        <v>5</v>
      </c>
      <c r="K3005" s="72">
        <f t="shared" si="1489"/>
        <v>1</v>
      </c>
      <c r="L3005" s="72">
        <f t="shared" si="1489"/>
        <v>-2</v>
      </c>
      <c r="M3005" s="72">
        <f t="shared" si="1489"/>
        <v>3</v>
      </c>
      <c r="N3005" s="72">
        <f t="shared" si="1489"/>
        <v>0</v>
      </c>
      <c r="O3005" s="72">
        <f t="shared" si="1489"/>
        <v>6</v>
      </c>
      <c r="P3005" s="72">
        <f t="shared" si="1489"/>
        <v>1</v>
      </c>
      <c r="Q3005" s="72">
        <f t="shared" si="1489"/>
        <v>7</v>
      </c>
      <c r="R3005" s="72">
        <f t="shared" si="1489"/>
        <v>4</v>
      </c>
      <c r="S3005" s="72">
        <f t="shared" si="1489"/>
        <v>10</v>
      </c>
      <c r="T3005" s="76">
        <f t="shared" si="1489"/>
        <v>1</v>
      </c>
      <c r="U3005" s="72">
        <f t="shared" si="1488"/>
        <v>4.2941176470588234</v>
      </c>
    </row>
    <row r="3006" spans="1:21" ht="18" thickBot="1" x14ac:dyDescent="0.25">
      <c r="A3006" s="78">
        <v>5</v>
      </c>
      <c r="B3006" s="48" t="s">
        <v>53</v>
      </c>
      <c r="C3006" s="79">
        <f t="shared" si="1489"/>
        <v>10</v>
      </c>
      <c r="D3006" s="79">
        <f t="shared" si="1489"/>
        <v>6</v>
      </c>
      <c r="E3006" s="79">
        <f t="shared" si="1489"/>
        <v>-12</v>
      </c>
      <c r="F3006" s="79">
        <f t="shared" si="1489"/>
        <v>-1</v>
      </c>
      <c r="G3006" s="79">
        <f t="shared" si="1489"/>
        <v>5</v>
      </c>
      <c r="H3006" s="72">
        <f t="shared" si="1489"/>
        <v>3</v>
      </c>
      <c r="I3006" s="72">
        <f t="shared" si="1489"/>
        <v>2</v>
      </c>
      <c r="J3006" s="72">
        <f t="shared" si="1489"/>
        <v>3</v>
      </c>
      <c r="K3006" s="72">
        <f t="shared" si="1489"/>
        <v>3</v>
      </c>
      <c r="L3006" s="72">
        <f t="shared" si="1489"/>
        <v>1</v>
      </c>
      <c r="M3006" s="72">
        <f t="shared" si="1489"/>
        <v>5</v>
      </c>
      <c r="N3006" s="72">
        <f t="shared" si="1489"/>
        <v>1</v>
      </c>
      <c r="O3006" s="72">
        <f t="shared" si="1489"/>
        <v>6</v>
      </c>
      <c r="P3006" s="72">
        <f t="shared" si="1489"/>
        <v>-1</v>
      </c>
      <c r="Q3006" s="72">
        <f t="shared" si="1489"/>
        <v>3</v>
      </c>
      <c r="R3006" s="72">
        <f t="shared" si="1489"/>
        <v>3</v>
      </c>
      <c r="S3006" s="72">
        <f t="shared" si="1489"/>
        <v>9</v>
      </c>
      <c r="T3006" s="76">
        <f t="shared" si="1489"/>
        <v>-1</v>
      </c>
      <c r="U3006" s="72">
        <f t="shared" si="1488"/>
        <v>2.7058823529411766</v>
      </c>
    </row>
    <row r="3007" spans="1:21" ht="18" thickBot="1" x14ac:dyDescent="0.25">
      <c r="A3007" s="78">
        <v>6</v>
      </c>
      <c r="B3007" s="48" t="s">
        <v>53</v>
      </c>
      <c r="C3007" s="79">
        <f t="shared" si="1489"/>
        <v>4</v>
      </c>
      <c r="D3007" s="79">
        <f t="shared" si="1489"/>
        <v>3</v>
      </c>
      <c r="E3007" s="79">
        <f t="shared" si="1489"/>
        <v>3</v>
      </c>
      <c r="F3007" s="79">
        <f t="shared" si="1489"/>
        <v>1</v>
      </c>
      <c r="G3007" s="79">
        <f t="shared" si="1489"/>
        <v>0</v>
      </c>
      <c r="H3007" s="72">
        <f t="shared" si="1489"/>
        <v>0</v>
      </c>
      <c r="I3007" s="72">
        <f t="shared" si="1489"/>
        <v>0</v>
      </c>
      <c r="J3007" s="72">
        <f t="shared" si="1489"/>
        <v>3</v>
      </c>
      <c r="K3007" s="72">
        <f t="shared" si="1489"/>
        <v>1</v>
      </c>
      <c r="L3007" s="72">
        <f t="shared" si="1489"/>
        <v>-1</v>
      </c>
      <c r="M3007" s="72">
        <f t="shared" si="1489"/>
        <v>0</v>
      </c>
      <c r="N3007" s="72">
        <f t="shared" si="1489"/>
        <v>-1</v>
      </c>
      <c r="O3007" s="72">
        <f t="shared" si="1489"/>
        <v>2</v>
      </c>
      <c r="P3007" s="72">
        <f t="shared" si="1489"/>
        <v>5</v>
      </c>
      <c r="Q3007" s="72">
        <f t="shared" si="1489"/>
        <v>5</v>
      </c>
      <c r="R3007" s="72">
        <f t="shared" si="1489"/>
        <v>0</v>
      </c>
      <c r="S3007" s="72">
        <f t="shared" si="1489"/>
        <v>5</v>
      </c>
      <c r="T3007" s="76">
        <f t="shared" si="1489"/>
        <v>-1</v>
      </c>
      <c r="U3007" s="72">
        <f t="shared" si="1488"/>
        <v>1.7647058823529411</v>
      </c>
    </row>
    <row r="3008" spans="1:21" ht="18" thickBot="1" x14ac:dyDescent="0.25">
      <c r="A3008" s="78">
        <v>7</v>
      </c>
      <c r="B3008" s="48" t="s">
        <v>53</v>
      </c>
      <c r="C3008" s="79">
        <f t="shared" si="1489"/>
        <v>4</v>
      </c>
      <c r="D3008" s="79">
        <f t="shared" si="1489"/>
        <v>0</v>
      </c>
      <c r="E3008" s="79">
        <f t="shared" si="1489"/>
        <v>7</v>
      </c>
      <c r="F3008" s="79">
        <f t="shared" si="1489"/>
        <v>1</v>
      </c>
      <c r="G3008" s="79">
        <f t="shared" si="1489"/>
        <v>5</v>
      </c>
      <c r="H3008" s="72">
        <f t="shared" si="1489"/>
        <v>3</v>
      </c>
      <c r="I3008" s="72">
        <f t="shared" si="1489"/>
        <v>-1</v>
      </c>
      <c r="J3008" s="72">
        <f t="shared" si="1489"/>
        <v>1</v>
      </c>
      <c r="K3008" s="72">
        <f t="shared" si="1489"/>
        <v>0</v>
      </c>
      <c r="L3008" s="72">
        <f t="shared" si="1489"/>
        <v>-1</v>
      </c>
      <c r="M3008" s="72">
        <f t="shared" si="1489"/>
        <v>2</v>
      </c>
      <c r="N3008" s="72">
        <f t="shared" si="1489"/>
        <v>-3</v>
      </c>
      <c r="O3008" s="72">
        <f t="shared" si="1489"/>
        <v>-9</v>
      </c>
      <c r="P3008" s="72">
        <f t="shared" si="1489"/>
        <v>1</v>
      </c>
      <c r="Q3008" s="72">
        <f t="shared" si="1489"/>
        <v>-5</v>
      </c>
      <c r="R3008" s="72">
        <f t="shared" si="1489"/>
        <v>0</v>
      </c>
      <c r="S3008" s="72">
        <f t="shared" si="1489"/>
        <v>3</v>
      </c>
      <c r="T3008" s="76">
        <f t="shared" si="1489"/>
        <v>0</v>
      </c>
      <c r="U3008" s="72">
        <f t="shared" si="1488"/>
        <v>0.47058823529411764</v>
      </c>
    </row>
    <row r="3009" spans="1:21" ht="18" thickBot="1" x14ac:dyDescent="0.25">
      <c r="A3009" s="78">
        <v>8</v>
      </c>
      <c r="B3009" s="48" t="s">
        <v>53</v>
      </c>
      <c r="C3009" s="79">
        <f t="shared" si="1489"/>
        <v>5</v>
      </c>
      <c r="D3009" s="79">
        <f t="shared" si="1489"/>
        <v>-3</v>
      </c>
      <c r="E3009" s="79">
        <f t="shared" si="1489"/>
        <v>4</v>
      </c>
      <c r="F3009" s="79">
        <f t="shared" si="1489"/>
        <v>-3</v>
      </c>
      <c r="G3009" s="79">
        <f t="shared" si="1489"/>
        <v>-1</v>
      </c>
      <c r="H3009" s="72">
        <f t="shared" si="1489"/>
        <v>2</v>
      </c>
      <c r="I3009" s="72">
        <f t="shared" si="1489"/>
        <v>-1</v>
      </c>
      <c r="J3009" s="72">
        <f t="shared" si="1489"/>
        <v>-1</v>
      </c>
      <c r="K3009" s="72">
        <f t="shared" si="1489"/>
        <v>3</v>
      </c>
      <c r="L3009" s="72">
        <f t="shared" si="1489"/>
        <v>2</v>
      </c>
      <c r="M3009" s="72">
        <f t="shared" si="1489"/>
        <v>0</v>
      </c>
      <c r="N3009" s="72">
        <f t="shared" si="1489"/>
        <v>5</v>
      </c>
      <c r="O3009" s="72">
        <f t="shared" si="1489"/>
        <v>5</v>
      </c>
      <c r="P3009" s="72">
        <f t="shared" si="1489"/>
        <v>4</v>
      </c>
      <c r="Q3009" s="72">
        <f t="shared" si="1489"/>
        <v>1</v>
      </c>
      <c r="R3009" s="72">
        <f t="shared" si="1489"/>
        <v>0</v>
      </c>
      <c r="S3009" s="72">
        <f t="shared" si="1489"/>
        <v>-3</v>
      </c>
      <c r="T3009" s="76">
        <f t="shared" si="1489"/>
        <v>3</v>
      </c>
      <c r="U3009" s="72">
        <f t="shared" si="1488"/>
        <v>1.1176470588235294</v>
      </c>
    </row>
    <row r="3010" spans="1:21" ht="18" thickBot="1" x14ac:dyDescent="0.25">
      <c r="A3010" s="78">
        <v>9</v>
      </c>
      <c r="B3010" s="48" t="s">
        <v>53</v>
      </c>
      <c r="C3010" s="79" t="s">
        <v>46</v>
      </c>
      <c r="D3010" s="79">
        <f t="shared" si="1489"/>
        <v>1</v>
      </c>
      <c r="E3010" s="79">
        <f t="shared" si="1489"/>
        <v>0</v>
      </c>
      <c r="F3010" s="79">
        <f t="shared" si="1489"/>
        <v>2</v>
      </c>
      <c r="G3010" s="79">
        <f t="shared" si="1489"/>
        <v>6</v>
      </c>
      <c r="H3010" s="72">
        <f t="shared" si="1489"/>
        <v>4</v>
      </c>
      <c r="I3010" s="72">
        <f t="shared" si="1489"/>
        <v>0</v>
      </c>
      <c r="J3010" s="72">
        <f t="shared" si="1489"/>
        <v>5</v>
      </c>
      <c r="K3010" s="72">
        <f t="shared" si="1489"/>
        <v>1</v>
      </c>
      <c r="L3010" s="72">
        <f t="shared" si="1489"/>
        <v>3</v>
      </c>
      <c r="M3010" s="72">
        <f t="shared" si="1489"/>
        <v>2</v>
      </c>
      <c r="N3010" s="72">
        <f t="shared" si="1489"/>
        <v>3</v>
      </c>
      <c r="O3010" s="72">
        <f t="shared" si="1489"/>
        <v>3</v>
      </c>
      <c r="P3010" s="72">
        <f t="shared" si="1489"/>
        <v>1</v>
      </c>
      <c r="Q3010" s="72">
        <f t="shared" si="1489"/>
        <v>4</v>
      </c>
      <c r="R3010" s="72">
        <f t="shared" si="1489"/>
        <v>0</v>
      </c>
      <c r="S3010" s="72">
        <f t="shared" si="1489"/>
        <v>4</v>
      </c>
      <c r="T3010" s="76">
        <f t="shared" si="1489"/>
        <v>4</v>
      </c>
      <c r="U3010" s="72">
        <f t="shared" si="1488"/>
        <v>2.4375</v>
      </c>
    </row>
    <row r="3011" spans="1:21" ht="18" thickBot="1" x14ac:dyDescent="0.25">
      <c r="A3011" s="78">
        <v>10</v>
      </c>
      <c r="B3011" s="48" t="s">
        <v>53</v>
      </c>
      <c r="C3011" s="79">
        <f t="shared" si="1489"/>
        <v>8</v>
      </c>
      <c r="D3011" s="79" t="s">
        <v>46</v>
      </c>
      <c r="E3011" s="79">
        <f t="shared" si="1489"/>
        <v>7</v>
      </c>
      <c r="F3011" s="79">
        <f t="shared" si="1489"/>
        <v>6</v>
      </c>
      <c r="G3011" s="79">
        <f t="shared" si="1489"/>
        <v>5</v>
      </c>
      <c r="H3011" s="72">
        <f t="shared" si="1489"/>
        <v>2</v>
      </c>
      <c r="I3011" s="72">
        <f t="shared" si="1489"/>
        <v>4</v>
      </c>
      <c r="J3011" s="72">
        <f t="shared" si="1489"/>
        <v>9</v>
      </c>
      <c r="K3011" s="72">
        <f t="shared" si="1489"/>
        <v>-3</v>
      </c>
      <c r="L3011" s="72">
        <f t="shared" si="1489"/>
        <v>2</v>
      </c>
      <c r="M3011" s="72">
        <f t="shared" si="1489"/>
        <v>5</v>
      </c>
      <c r="N3011" s="72">
        <f t="shared" si="1489"/>
        <v>7</v>
      </c>
      <c r="O3011" s="72">
        <f t="shared" si="1489"/>
        <v>2</v>
      </c>
      <c r="P3011" s="72">
        <f t="shared" si="1489"/>
        <v>5</v>
      </c>
      <c r="Q3011" s="72">
        <f t="shared" si="1489"/>
        <v>5</v>
      </c>
      <c r="R3011" s="72">
        <f t="shared" si="1489"/>
        <v>4</v>
      </c>
      <c r="S3011" s="72">
        <f t="shared" si="1489"/>
        <v>4</v>
      </c>
      <c r="T3011" s="76">
        <f t="shared" si="1489"/>
        <v>2</v>
      </c>
      <c r="U3011" s="72">
        <f t="shared" si="1488"/>
        <v>4.5</v>
      </c>
    </row>
    <row r="3012" spans="1:21" ht="18" thickBot="1" x14ac:dyDescent="0.25">
      <c r="A3012" s="78">
        <v>11</v>
      </c>
      <c r="B3012" s="48" t="s">
        <v>53</v>
      </c>
      <c r="C3012" s="79" t="s">
        <v>46</v>
      </c>
      <c r="D3012" s="79">
        <f t="shared" si="1489"/>
        <v>4</v>
      </c>
      <c r="E3012" s="79" t="s">
        <v>46</v>
      </c>
      <c r="F3012" s="79">
        <f t="shared" si="1489"/>
        <v>1</v>
      </c>
      <c r="G3012" s="79">
        <f t="shared" si="1489"/>
        <v>7</v>
      </c>
      <c r="H3012" s="72">
        <f t="shared" si="1489"/>
        <v>4</v>
      </c>
      <c r="I3012" s="72">
        <f t="shared" si="1489"/>
        <v>3</v>
      </c>
      <c r="J3012" s="72">
        <f t="shared" si="1489"/>
        <v>2</v>
      </c>
      <c r="K3012" s="72">
        <f t="shared" si="1489"/>
        <v>-2</v>
      </c>
      <c r="L3012" s="72">
        <f t="shared" si="1489"/>
        <v>3</v>
      </c>
      <c r="M3012" s="72">
        <f t="shared" si="1489"/>
        <v>-2</v>
      </c>
      <c r="N3012" s="72">
        <f t="shared" si="1489"/>
        <v>1</v>
      </c>
      <c r="O3012" s="72">
        <f t="shared" si="1489"/>
        <v>1</v>
      </c>
      <c r="P3012" s="72">
        <f t="shared" si="1489"/>
        <v>1</v>
      </c>
      <c r="Q3012" s="72">
        <f t="shared" si="1489"/>
        <v>4</v>
      </c>
      <c r="R3012" s="72">
        <f t="shared" si="1489"/>
        <v>5</v>
      </c>
      <c r="S3012" s="72">
        <f t="shared" si="1489"/>
        <v>6</v>
      </c>
      <c r="T3012" s="76">
        <f t="shared" si="1489"/>
        <v>4</v>
      </c>
      <c r="U3012" s="72">
        <f t="shared" si="1488"/>
        <v>2.5333333333333332</v>
      </c>
    </row>
    <row r="3013" spans="1:21" ht="18" thickBot="1" x14ac:dyDescent="0.25">
      <c r="A3013" s="78">
        <v>12</v>
      </c>
      <c r="B3013" s="48" t="s">
        <v>53</v>
      </c>
      <c r="C3013" s="79" t="s">
        <v>46</v>
      </c>
      <c r="D3013" s="79" t="s">
        <v>46</v>
      </c>
      <c r="E3013" s="79">
        <f t="shared" si="1489"/>
        <v>0</v>
      </c>
      <c r="F3013" s="79" t="s">
        <v>46</v>
      </c>
      <c r="G3013" s="79">
        <f t="shared" si="1489"/>
        <v>4</v>
      </c>
      <c r="H3013" s="72">
        <f t="shared" si="1489"/>
        <v>-3</v>
      </c>
      <c r="I3013" s="72">
        <f t="shared" si="1489"/>
        <v>-1</v>
      </c>
      <c r="J3013" s="72" t="s">
        <v>46</v>
      </c>
      <c r="K3013" s="72">
        <f t="shared" si="1489"/>
        <v>-4</v>
      </c>
      <c r="L3013" s="72">
        <f t="shared" si="1489"/>
        <v>1</v>
      </c>
      <c r="M3013" s="72">
        <f t="shared" si="1489"/>
        <v>0</v>
      </c>
      <c r="N3013" s="72">
        <f t="shared" si="1489"/>
        <v>4</v>
      </c>
      <c r="O3013" s="72">
        <f t="shared" si="1489"/>
        <v>2</v>
      </c>
      <c r="P3013" s="72">
        <f t="shared" si="1489"/>
        <v>-1</v>
      </c>
      <c r="Q3013" s="72">
        <f t="shared" si="1489"/>
        <v>1</v>
      </c>
      <c r="R3013" s="72">
        <f t="shared" si="1489"/>
        <v>1</v>
      </c>
      <c r="S3013" s="72">
        <f t="shared" si="1489"/>
        <v>4</v>
      </c>
      <c r="T3013" s="76">
        <f t="shared" si="1489"/>
        <v>3</v>
      </c>
      <c r="U3013" s="72">
        <f t="shared" si="1488"/>
        <v>0.61538461538461542</v>
      </c>
    </row>
    <row r="3014" spans="1:21" ht="18" thickBot="1" x14ac:dyDescent="0.25">
      <c r="A3014" s="47" t="s">
        <v>47</v>
      </c>
      <c r="B3014" s="48" t="s">
        <v>59</v>
      </c>
      <c r="C3014" s="75" t="s">
        <v>46</v>
      </c>
      <c r="D3014" s="75" t="s">
        <v>46</v>
      </c>
      <c r="E3014" s="75" t="s">
        <v>46</v>
      </c>
      <c r="F3014" s="106">
        <f t="shared" ref="F3014:T3014" si="1490">B2972-F2976</f>
        <v>12</v>
      </c>
      <c r="G3014" s="106">
        <f t="shared" si="1490"/>
        <v>22</v>
      </c>
      <c r="H3014" s="106">
        <f t="shared" si="1490"/>
        <v>13</v>
      </c>
      <c r="I3014" s="106">
        <f t="shared" si="1490"/>
        <v>11</v>
      </c>
      <c r="J3014" s="106">
        <f t="shared" si="1490"/>
        <v>10</v>
      </c>
      <c r="K3014" s="106">
        <f t="shared" si="1490"/>
        <v>9</v>
      </c>
      <c r="L3014" s="106">
        <f t="shared" si="1490"/>
        <v>4</v>
      </c>
      <c r="M3014" s="106">
        <f t="shared" si="1490"/>
        <v>10</v>
      </c>
      <c r="N3014" s="106">
        <f t="shared" si="1490"/>
        <v>11</v>
      </c>
      <c r="O3014" s="106">
        <f t="shared" si="1490"/>
        <v>19</v>
      </c>
      <c r="P3014" s="106">
        <f t="shared" si="1490"/>
        <v>14</v>
      </c>
      <c r="Q3014" s="106">
        <f t="shared" si="1490"/>
        <v>16</v>
      </c>
      <c r="R3014" s="106">
        <f t="shared" si="1490"/>
        <v>13</v>
      </c>
      <c r="S3014" s="106">
        <f t="shared" si="1490"/>
        <v>18</v>
      </c>
      <c r="T3014" s="106">
        <f t="shared" si="1490"/>
        <v>17</v>
      </c>
      <c r="U3014" s="72">
        <f t="shared" si="1488"/>
        <v>13</v>
      </c>
    </row>
    <row r="3015" spans="1:21" ht="18" thickBot="1" x14ac:dyDescent="0.25">
      <c r="A3015" s="47" t="s">
        <v>54</v>
      </c>
      <c r="B3015" s="48" t="s">
        <v>59</v>
      </c>
      <c r="C3015" s="75" t="s">
        <v>46</v>
      </c>
      <c r="D3015" s="75" t="s">
        <v>46</v>
      </c>
      <c r="E3015" s="75" t="s">
        <v>46</v>
      </c>
      <c r="F3015" s="75" t="s">
        <v>46</v>
      </c>
      <c r="G3015" s="75">
        <f t="shared" ref="G3015:T3015" si="1491">B2978-G2983</f>
        <v>18</v>
      </c>
      <c r="H3015" s="75">
        <f t="shared" si="1491"/>
        <v>7</v>
      </c>
      <c r="I3015" s="75">
        <f t="shared" si="1491"/>
        <v>14</v>
      </c>
      <c r="J3015" s="75" t="s">
        <v>46</v>
      </c>
      <c r="K3015" s="75">
        <f t="shared" si="1491"/>
        <v>5</v>
      </c>
      <c r="L3015" s="75">
        <f t="shared" si="1491"/>
        <v>10</v>
      </c>
      <c r="M3015" s="75">
        <f t="shared" si="1491"/>
        <v>4</v>
      </c>
      <c r="N3015" s="75">
        <f t="shared" si="1491"/>
        <v>4</v>
      </c>
      <c r="O3015" s="75">
        <f t="shared" si="1491"/>
        <v>14</v>
      </c>
      <c r="P3015" s="75">
        <f t="shared" si="1491"/>
        <v>11</v>
      </c>
      <c r="Q3015" s="75">
        <f t="shared" si="1491"/>
        <v>7</v>
      </c>
      <c r="R3015" s="75">
        <f t="shared" si="1491"/>
        <v>18</v>
      </c>
      <c r="S3015" s="75">
        <f t="shared" si="1491"/>
        <v>20</v>
      </c>
      <c r="T3015" s="106">
        <f t="shared" si="1491"/>
        <v>21</v>
      </c>
      <c r="U3015" s="72">
        <f t="shared" si="1488"/>
        <v>11</v>
      </c>
    </row>
    <row r="3016" spans="1:21" ht="16" x14ac:dyDescent="0.2">
      <c r="A3016" s="32"/>
      <c r="B3016" s="33"/>
      <c r="C3016" s="34"/>
      <c r="D3016" s="34"/>
      <c r="E3016" s="34"/>
      <c r="F3016" s="34"/>
      <c r="G3016" s="34"/>
      <c r="H3016" s="34"/>
      <c r="I3016" s="34"/>
      <c r="J3016" s="34"/>
      <c r="K3016" s="34"/>
      <c r="L3016" s="34"/>
      <c r="M3016" s="34"/>
    </row>
    <row r="3017" spans="1:21" ht="16" x14ac:dyDescent="0.2">
      <c r="A3017" s="7" t="s">
        <v>216</v>
      </c>
      <c r="B3017" s="7"/>
      <c r="C3017" s="7"/>
      <c r="D3017" s="7"/>
      <c r="E3017" s="7"/>
      <c r="F3017" s="7"/>
      <c r="G3017" s="7"/>
      <c r="H3017" s="8"/>
      <c r="I3017" s="8"/>
      <c r="J3017" s="8"/>
      <c r="K3017" s="8"/>
      <c r="L3017" s="8"/>
      <c r="M3017" s="9"/>
    </row>
    <row r="3018" spans="1:21" ht="17" thickBot="1" x14ac:dyDescent="0.25">
      <c r="A3018" s="10"/>
      <c r="B3018" s="8"/>
      <c r="C3018" s="8"/>
      <c r="D3018" s="8"/>
      <c r="E3018" s="8"/>
      <c r="F3018" s="8"/>
      <c r="G3018" s="8"/>
      <c r="H3018" s="8"/>
      <c r="I3018" s="8"/>
      <c r="J3018" s="8"/>
      <c r="K3018" s="8"/>
      <c r="L3018" s="8"/>
      <c r="M3018" s="9"/>
    </row>
    <row r="3019" spans="1:21" ht="35" thickBot="1" x14ac:dyDescent="0.25">
      <c r="A3019" s="70" t="s">
        <v>44</v>
      </c>
      <c r="B3019" s="70" t="s">
        <v>0</v>
      </c>
      <c r="C3019" s="70" t="s">
        <v>1</v>
      </c>
      <c r="D3019" s="70" t="s">
        <v>2</v>
      </c>
      <c r="E3019" s="70" t="s">
        <v>3</v>
      </c>
      <c r="F3019" s="70" t="s">
        <v>4</v>
      </c>
      <c r="G3019" s="70" t="s">
        <v>5</v>
      </c>
      <c r="H3019" s="70" t="s">
        <v>6</v>
      </c>
      <c r="I3019" s="70" t="s">
        <v>7</v>
      </c>
      <c r="J3019" s="70" t="s">
        <v>8</v>
      </c>
      <c r="K3019" s="70" t="s">
        <v>9</v>
      </c>
      <c r="L3019" s="70" t="s">
        <v>10</v>
      </c>
      <c r="M3019" s="70" t="s">
        <v>66</v>
      </c>
      <c r="N3019" s="70" t="s">
        <v>75</v>
      </c>
      <c r="O3019" s="70" t="s">
        <v>76</v>
      </c>
      <c r="P3019" s="70" t="s">
        <v>77</v>
      </c>
      <c r="Q3019" s="70" t="s">
        <v>78</v>
      </c>
      <c r="R3019" s="70" t="s">
        <v>79</v>
      </c>
      <c r="S3019" s="70" t="s">
        <v>81</v>
      </c>
      <c r="T3019" s="70" t="s">
        <v>87</v>
      </c>
      <c r="U3019" s="70" t="s">
        <v>52</v>
      </c>
    </row>
    <row r="3020" spans="1:21" ht="18" thickBot="1" x14ac:dyDescent="0.25">
      <c r="A3020" s="78">
        <v>1</v>
      </c>
      <c r="B3020" s="93" t="s">
        <v>42</v>
      </c>
      <c r="C3020" s="45">
        <f t="shared" ref="C3020:T3031" si="1492">(B2971-C2972)/B2971</f>
        <v>0.19148936170212766</v>
      </c>
      <c r="D3020" s="45">
        <f t="shared" si="1492"/>
        <v>-0.10810810810810811</v>
      </c>
      <c r="E3020" s="45">
        <f t="shared" si="1492"/>
        <v>0.13461538461538461</v>
      </c>
      <c r="F3020" s="45">
        <f t="shared" si="1492"/>
        <v>0</v>
      </c>
      <c r="G3020" s="45">
        <f t="shared" si="1492"/>
        <v>-2.5000000000000001E-2</v>
      </c>
      <c r="H3020" s="45">
        <f t="shared" si="1492"/>
        <v>-0.19354838709677419</v>
      </c>
      <c r="I3020" s="45">
        <f t="shared" si="1492"/>
        <v>2.3809523809523808E-2</v>
      </c>
      <c r="J3020" s="45">
        <f t="shared" si="1492"/>
        <v>-0.26470588235294118</v>
      </c>
      <c r="K3020" s="45">
        <f t="shared" si="1492"/>
        <v>0</v>
      </c>
      <c r="L3020" s="45">
        <f t="shared" si="1492"/>
        <v>0</v>
      </c>
      <c r="M3020" s="45">
        <f t="shared" si="1492"/>
        <v>9.5238095238095233E-2</v>
      </c>
      <c r="N3020" s="45">
        <f t="shared" si="1492"/>
        <v>7.3170731707317069E-2</v>
      </c>
      <c r="O3020" s="45">
        <f t="shared" si="1492"/>
        <v>-8.3333333333333329E-2</v>
      </c>
      <c r="P3020" s="45">
        <f t="shared" si="1492"/>
        <v>1.6666666666666666E-2</v>
      </c>
      <c r="Q3020" s="45">
        <f t="shared" si="1492"/>
        <v>3.3898305084745763E-2</v>
      </c>
      <c r="R3020" s="45">
        <f t="shared" si="1492"/>
        <v>2.9411764705882353E-2</v>
      </c>
      <c r="S3020" s="45">
        <f t="shared" si="1492"/>
        <v>0.16981132075471697</v>
      </c>
      <c r="T3020" s="45">
        <f t="shared" si="1492"/>
        <v>0</v>
      </c>
      <c r="U3020" s="44">
        <f t="shared" ref="U3020:U3035" si="1493">_xlfn.AGGREGATE(1,6,C3020:S3020)</f>
        <v>5.4950260819590186E-3</v>
      </c>
    </row>
    <row r="3021" spans="1:21" ht="18" thickBot="1" x14ac:dyDescent="0.25">
      <c r="A3021" s="78">
        <v>2</v>
      </c>
      <c r="B3021" s="93" t="s">
        <v>42</v>
      </c>
      <c r="C3021" s="45">
        <f t="shared" si="1492"/>
        <v>4.1666666666666664E-2</v>
      </c>
      <c r="D3021" s="45">
        <f t="shared" si="1492"/>
        <v>7.8947368421052627E-2</v>
      </c>
      <c r="E3021" s="45">
        <f t="shared" si="1492"/>
        <v>4.878048780487805E-2</v>
      </c>
      <c r="F3021" s="45">
        <f t="shared" si="1492"/>
        <v>4.4444444444444446E-2</v>
      </c>
      <c r="G3021" s="45">
        <f t="shared" si="1492"/>
        <v>9.6774193548387094E-2</v>
      </c>
      <c r="H3021" s="45">
        <f t="shared" si="1492"/>
        <v>4.878048780487805E-2</v>
      </c>
      <c r="I3021" s="45">
        <f t="shared" si="1492"/>
        <v>5.4054054054054057E-2</v>
      </c>
      <c r="J3021" s="45">
        <f t="shared" si="1492"/>
        <v>7.3170731707317069E-2</v>
      </c>
      <c r="K3021" s="45">
        <f t="shared" si="1492"/>
        <v>0.11627906976744186</v>
      </c>
      <c r="L3021" s="45">
        <f t="shared" si="1492"/>
        <v>0.14285714285714285</v>
      </c>
      <c r="M3021" s="45">
        <f t="shared" si="1492"/>
        <v>6.6666666666666666E-2</v>
      </c>
      <c r="N3021" s="45">
        <f t="shared" si="1492"/>
        <v>7.0175438596491224E-2</v>
      </c>
      <c r="O3021" s="45">
        <f t="shared" si="1492"/>
        <v>7.8947368421052627E-2</v>
      </c>
      <c r="P3021" s="45">
        <f t="shared" si="1492"/>
        <v>0</v>
      </c>
      <c r="Q3021" s="45">
        <f t="shared" si="1492"/>
        <v>6.7796610169491525E-2</v>
      </c>
      <c r="R3021" s="45">
        <f t="shared" si="1492"/>
        <v>5.2631578947368418E-2</v>
      </c>
      <c r="S3021" s="45">
        <f t="shared" si="1492"/>
        <v>0.15151515151515152</v>
      </c>
      <c r="T3021" s="45">
        <f t="shared" si="1492"/>
        <v>9.0909090909090912E-2</v>
      </c>
      <c r="U3021" s="44">
        <f t="shared" si="1493"/>
        <v>7.2558085964263816E-2</v>
      </c>
    </row>
    <row r="3022" spans="1:21" ht="18" thickBot="1" x14ac:dyDescent="0.25">
      <c r="A3022" s="78">
        <v>3</v>
      </c>
      <c r="B3022" s="93" t="s">
        <v>42</v>
      </c>
      <c r="C3022" s="45">
        <f t="shared" si="1492"/>
        <v>0.21276595744680851</v>
      </c>
      <c r="D3022" s="45">
        <f t="shared" si="1492"/>
        <v>0.15217391304347827</v>
      </c>
      <c r="E3022" s="45">
        <f t="shared" si="1492"/>
        <v>0.11428571428571428</v>
      </c>
      <c r="F3022" s="45">
        <f t="shared" si="1492"/>
        <v>0.17948717948717949</v>
      </c>
      <c r="G3022" s="45">
        <f t="shared" si="1492"/>
        <v>9.3023255813953487E-2</v>
      </c>
      <c r="H3022" s="45">
        <f t="shared" si="1492"/>
        <v>0.21428571428571427</v>
      </c>
      <c r="I3022" s="45">
        <f t="shared" si="1492"/>
        <v>-2.564102564102564E-2</v>
      </c>
      <c r="J3022" s="45">
        <f t="shared" si="1492"/>
        <v>0</v>
      </c>
      <c r="K3022" s="45">
        <f t="shared" si="1492"/>
        <v>0.10526315789473684</v>
      </c>
      <c r="L3022" s="45">
        <f t="shared" si="1492"/>
        <v>5.2631578947368418E-2</v>
      </c>
      <c r="M3022" s="45">
        <f t="shared" si="1492"/>
        <v>0.10416666666666667</v>
      </c>
      <c r="N3022" s="45">
        <f t="shared" si="1492"/>
        <v>0.14285714285714285</v>
      </c>
      <c r="O3022" s="45">
        <f t="shared" si="1492"/>
        <v>0.15094339622641509</v>
      </c>
      <c r="P3022" s="45">
        <f t="shared" si="1492"/>
        <v>0</v>
      </c>
      <c r="Q3022" s="45">
        <f t="shared" si="1492"/>
        <v>9.6153846153846159E-2</v>
      </c>
      <c r="R3022" s="45">
        <f t="shared" si="1492"/>
        <v>7.2727272727272724E-2</v>
      </c>
      <c r="S3022" s="45">
        <f t="shared" si="1492"/>
        <v>0.12962962962962962</v>
      </c>
      <c r="T3022" s="45">
        <f t="shared" si="1492"/>
        <v>0.125</v>
      </c>
      <c r="U3022" s="44">
        <f t="shared" si="1493"/>
        <v>0.10557372940146477</v>
      </c>
    </row>
    <row r="3023" spans="1:21" ht="18" thickBot="1" x14ac:dyDescent="0.25">
      <c r="A3023" s="78">
        <v>4</v>
      </c>
      <c r="B3023" s="93" t="s">
        <v>42</v>
      </c>
      <c r="C3023" s="45">
        <f t="shared" si="1492"/>
        <v>8.5714285714285715E-2</v>
      </c>
      <c r="D3023" s="45">
        <f t="shared" si="1492"/>
        <v>0.51351351351351349</v>
      </c>
      <c r="E3023" s="45">
        <f t="shared" si="1492"/>
        <v>0.10256410256410256</v>
      </c>
      <c r="F3023" s="45">
        <f t="shared" si="1492"/>
        <v>0.32258064516129031</v>
      </c>
      <c r="G3023" s="45">
        <f t="shared" si="1492"/>
        <v>3.125E-2</v>
      </c>
      <c r="H3023" s="45">
        <f t="shared" si="1492"/>
        <v>7.6923076923076927E-2</v>
      </c>
      <c r="I3023" s="45">
        <f t="shared" si="1492"/>
        <v>-9.0909090909090912E-2</v>
      </c>
      <c r="J3023" s="45">
        <f t="shared" si="1492"/>
        <v>0.125</v>
      </c>
      <c r="K3023" s="45">
        <f t="shared" si="1492"/>
        <v>2.8571428571428571E-2</v>
      </c>
      <c r="L3023" s="45">
        <f t="shared" si="1492"/>
        <v>-5.8823529411764705E-2</v>
      </c>
      <c r="M3023" s="45">
        <f t="shared" si="1492"/>
        <v>8.3333333333333329E-2</v>
      </c>
      <c r="N3023" s="45">
        <f t="shared" si="1492"/>
        <v>0</v>
      </c>
      <c r="O3023" s="45">
        <f t="shared" si="1492"/>
        <v>0.16666666666666666</v>
      </c>
      <c r="P3023" s="45">
        <f t="shared" si="1492"/>
        <v>2.2222222222222223E-2</v>
      </c>
      <c r="Q3023" s="45">
        <f t="shared" si="1492"/>
        <v>0.2</v>
      </c>
      <c r="R3023" s="45">
        <f t="shared" si="1492"/>
        <v>8.5106382978723402E-2</v>
      </c>
      <c r="S3023" s="45">
        <f t="shared" si="1492"/>
        <v>0.19607843137254902</v>
      </c>
      <c r="T3023" s="45">
        <f t="shared" si="1492"/>
        <v>2.1276595744680851E-2</v>
      </c>
      <c r="U3023" s="44">
        <f t="shared" si="1493"/>
        <v>0.11116420404119626</v>
      </c>
    </row>
    <row r="3024" spans="1:21" ht="18" thickBot="1" x14ac:dyDescent="0.25">
      <c r="A3024" s="78">
        <v>5</v>
      </c>
      <c r="B3024" s="93" t="s">
        <v>42</v>
      </c>
      <c r="C3024" s="45">
        <f t="shared" si="1492"/>
        <v>0.22727272727272727</v>
      </c>
      <c r="D3024" s="45">
        <f t="shared" si="1492"/>
        <v>0.1875</v>
      </c>
      <c r="E3024" s="45">
        <f t="shared" si="1492"/>
        <v>-0.66666666666666663</v>
      </c>
      <c r="F3024" s="45">
        <f t="shared" si="1492"/>
        <v>-2.8571428571428571E-2</v>
      </c>
      <c r="G3024" s="45">
        <f t="shared" si="1492"/>
        <v>0.23809523809523808</v>
      </c>
      <c r="H3024" s="45">
        <f t="shared" si="1492"/>
        <v>9.6774193548387094E-2</v>
      </c>
      <c r="I3024" s="45">
        <f t="shared" si="1492"/>
        <v>5.5555555555555552E-2</v>
      </c>
      <c r="J3024" s="45">
        <f t="shared" si="1492"/>
        <v>0.125</v>
      </c>
      <c r="K3024" s="45">
        <f t="shared" si="1492"/>
        <v>8.5714285714285715E-2</v>
      </c>
      <c r="L3024" s="45">
        <f t="shared" si="1492"/>
        <v>2.9411764705882353E-2</v>
      </c>
      <c r="M3024" s="45">
        <f t="shared" si="1492"/>
        <v>0.1388888888888889</v>
      </c>
      <c r="N3024" s="45">
        <f t="shared" si="1492"/>
        <v>3.0303030303030304E-2</v>
      </c>
      <c r="O3024" s="45">
        <f t="shared" si="1492"/>
        <v>0.13953488372093023</v>
      </c>
      <c r="P3024" s="45">
        <f t="shared" si="1492"/>
        <v>-3.3333333333333333E-2</v>
      </c>
      <c r="Q3024" s="45">
        <f t="shared" si="1492"/>
        <v>6.8181818181818177E-2</v>
      </c>
      <c r="R3024" s="45">
        <f t="shared" si="1492"/>
        <v>0.10714285714285714</v>
      </c>
      <c r="S3024" s="45">
        <f t="shared" si="1492"/>
        <v>0.20930232558139536</v>
      </c>
      <c r="T3024" s="45">
        <f t="shared" si="1492"/>
        <v>-2.4390243902439025E-2</v>
      </c>
      <c r="U3024" s="44">
        <f t="shared" si="1493"/>
        <v>5.9418008243503982E-2</v>
      </c>
    </row>
    <row r="3025" spans="1:21" ht="18" thickBot="1" x14ac:dyDescent="0.25">
      <c r="A3025" s="78">
        <v>6</v>
      </c>
      <c r="B3025" s="93" t="s">
        <v>42</v>
      </c>
      <c r="C3025" s="45">
        <f t="shared" si="1492"/>
        <v>0.12903225806451613</v>
      </c>
      <c r="D3025" s="45">
        <f t="shared" si="1492"/>
        <v>8.8235294117647065E-2</v>
      </c>
      <c r="E3025" s="45">
        <f t="shared" si="1492"/>
        <v>0.11538461538461539</v>
      </c>
      <c r="F3025" s="45">
        <f t="shared" si="1492"/>
        <v>3.3333333333333333E-2</v>
      </c>
      <c r="G3025" s="45">
        <f t="shared" si="1492"/>
        <v>0</v>
      </c>
      <c r="H3025" s="45">
        <f t="shared" si="1492"/>
        <v>0</v>
      </c>
      <c r="I3025" s="45">
        <f t="shared" si="1492"/>
        <v>0</v>
      </c>
      <c r="J3025" s="45">
        <f t="shared" si="1492"/>
        <v>8.8235294117647065E-2</v>
      </c>
      <c r="K3025" s="45">
        <f t="shared" si="1492"/>
        <v>4.7619047619047616E-2</v>
      </c>
      <c r="L3025" s="45">
        <f t="shared" si="1492"/>
        <v>-3.125E-2</v>
      </c>
      <c r="M3025" s="45">
        <f t="shared" si="1492"/>
        <v>0</v>
      </c>
      <c r="N3025" s="45">
        <f t="shared" si="1492"/>
        <v>-3.2258064516129031E-2</v>
      </c>
      <c r="O3025" s="45">
        <f t="shared" si="1492"/>
        <v>6.25E-2</v>
      </c>
      <c r="P3025" s="45">
        <f t="shared" si="1492"/>
        <v>0.13513513513513514</v>
      </c>
      <c r="Q3025" s="45">
        <f t="shared" si="1492"/>
        <v>0.16129032258064516</v>
      </c>
      <c r="R3025" s="45">
        <f t="shared" si="1492"/>
        <v>0</v>
      </c>
      <c r="S3025" s="45">
        <f t="shared" si="1492"/>
        <v>0.2</v>
      </c>
      <c r="T3025" s="45">
        <f t="shared" si="1492"/>
        <v>-2.9411764705882353E-2</v>
      </c>
      <c r="U3025" s="44">
        <f t="shared" si="1493"/>
        <v>5.8662190343321055E-2</v>
      </c>
    </row>
    <row r="3026" spans="1:21" ht="18" thickBot="1" x14ac:dyDescent="0.25">
      <c r="A3026" s="78">
        <v>7</v>
      </c>
      <c r="B3026" s="93" t="s">
        <v>42</v>
      </c>
      <c r="C3026" s="45">
        <f t="shared" si="1492"/>
        <v>0.16</v>
      </c>
      <c r="D3026" s="45">
        <f t="shared" si="1492"/>
        <v>0</v>
      </c>
      <c r="E3026" s="45">
        <f t="shared" si="1492"/>
        <v>0.22580645161290322</v>
      </c>
      <c r="F3026" s="45">
        <f t="shared" si="1492"/>
        <v>4.3478260869565216E-2</v>
      </c>
      <c r="G3026" s="45">
        <f t="shared" si="1492"/>
        <v>0.17241379310344829</v>
      </c>
      <c r="H3026" s="45">
        <f t="shared" si="1492"/>
        <v>8.3333333333333329E-2</v>
      </c>
      <c r="I3026" s="45">
        <f t="shared" si="1492"/>
        <v>-6.25E-2</v>
      </c>
      <c r="J3026" s="45">
        <f t="shared" si="1492"/>
        <v>3.5714285714285712E-2</v>
      </c>
      <c r="K3026" s="45">
        <f t="shared" si="1492"/>
        <v>0</v>
      </c>
      <c r="L3026" s="45">
        <f t="shared" si="1492"/>
        <v>-0.05</v>
      </c>
      <c r="M3026" s="45">
        <f t="shared" si="1492"/>
        <v>6.0606060606060608E-2</v>
      </c>
      <c r="N3026" s="45">
        <f t="shared" si="1492"/>
        <v>-9.0909090909090912E-2</v>
      </c>
      <c r="O3026" s="45">
        <f t="shared" si="1492"/>
        <v>-0.28125</v>
      </c>
      <c r="P3026" s="45">
        <f t="shared" si="1492"/>
        <v>3.3333333333333333E-2</v>
      </c>
      <c r="Q3026" s="45">
        <f t="shared" si="1492"/>
        <v>-0.15625</v>
      </c>
      <c r="R3026" s="45">
        <f t="shared" si="1492"/>
        <v>0</v>
      </c>
      <c r="S3026" s="45">
        <f t="shared" si="1492"/>
        <v>7.3170731707317069E-2</v>
      </c>
      <c r="T3026" s="45">
        <f t="shared" si="1492"/>
        <v>0</v>
      </c>
      <c r="U3026" s="44">
        <f t="shared" si="1493"/>
        <v>1.452630349242093E-2</v>
      </c>
    </row>
    <row r="3027" spans="1:21" ht="18" thickBot="1" x14ac:dyDescent="0.25">
      <c r="A3027" s="78">
        <v>8</v>
      </c>
      <c r="B3027" s="93" t="s">
        <v>42</v>
      </c>
      <c r="C3027" s="45">
        <f t="shared" si="1492"/>
        <v>0.15151515151515152</v>
      </c>
      <c r="D3027" s="45">
        <f t="shared" si="1492"/>
        <v>-0.14285714285714285</v>
      </c>
      <c r="E3027" s="45">
        <f t="shared" si="1492"/>
        <v>0.14814814814814814</v>
      </c>
      <c r="F3027" s="45">
        <f t="shared" si="1492"/>
        <v>-0.125</v>
      </c>
      <c r="G3027" s="45">
        <f t="shared" si="1492"/>
        <v>-4.5454545454545456E-2</v>
      </c>
      <c r="H3027" s="45">
        <f t="shared" si="1492"/>
        <v>8.3333333333333329E-2</v>
      </c>
      <c r="I3027" s="45">
        <f t="shared" si="1492"/>
        <v>-3.0303030303030304E-2</v>
      </c>
      <c r="J3027" s="45">
        <f t="shared" si="1492"/>
        <v>-5.8823529411764705E-2</v>
      </c>
      <c r="K3027" s="45">
        <f t="shared" si="1492"/>
        <v>0.1111111111111111</v>
      </c>
      <c r="L3027" s="45">
        <f t="shared" si="1492"/>
        <v>6.4516129032258063E-2</v>
      </c>
      <c r="M3027" s="45">
        <f t="shared" si="1492"/>
        <v>0</v>
      </c>
      <c r="N3027" s="45">
        <f t="shared" si="1492"/>
        <v>0.16129032258064516</v>
      </c>
      <c r="O3027" s="45">
        <f t="shared" si="1492"/>
        <v>0.1388888888888889</v>
      </c>
      <c r="P3027" s="45">
        <f t="shared" si="1492"/>
        <v>9.7560975609756101E-2</v>
      </c>
      <c r="Q3027" s="45">
        <f t="shared" si="1492"/>
        <v>3.4482758620689655E-2</v>
      </c>
      <c r="R3027" s="45">
        <f t="shared" si="1492"/>
        <v>0</v>
      </c>
      <c r="S3027" s="45">
        <f t="shared" si="1492"/>
        <v>-0.11538461538461539</v>
      </c>
      <c r="T3027" s="45">
        <f t="shared" si="1492"/>
        <v>7.8947368421052627E-2</v>
      </c>
      <c r="U3027" s="44">
        <f t="shared" si="1493"/>
        <v>2.7824938554640188E-2</v>
      </c>
    </row>
    <row r="3028" spans="1:21" ht="18" thickBot="1" x14ac:dyDescent="0.25">
      <c r="A3028" s="78">
        <v>9</v>
      </c>
      <c r="B3028" s="93" t="s">
        <v>42</v>
      </c>
      <c r="C3028" s="45" t="s">
        <v>46</v>
      </c>
      <c r="D3028" s="45">
        <f t="shared" si="1492"/>
        <v>3.5714285714285712E-2</v>
      </c>
      <c r="E3028" s="45">
        <f t="shared" si="1492"/>
        <v>0</v>
      </c>
      <c r="F3028" s="45">
        <f t="shared" si="1492"/>
        <v>8.6956521739130432E-2</v>
      </c>
      <c r="G3028" s="45">
        <f t="shared" si="1492"/>
        <v>0.22222222222222221</v>
      </c>
      <c r="H3028" s="45">
        <f t="shared" si="1492"/>
        <v>0.17391304347826086</v>
      </c>
      <c r="I3028" s="45">
        <f t="shared" si="1492"/>
        <v>0</v>
      </c>
      <c r="J3028" s="45">
        <f t="shared" si="1492"/>
        <v>0.14705882352941177</v>
      </c>
      <c r="K3028" s="45">
        <f t="shared" si="1492"/>
        <v>5.5555555555555552E-2</v>
      </c>
      <c r="L3028" s="45">
        <f t="shared" si="1492"/>
        <v>0.125</v>
      </c>
      <c r="M3028" s="45">
        <f t="shared" si="1492"/>
        <v>6.8965517241379309E-2</v>
      </c>
      <c r="N3028" s="45">
        <f t="shared" si="1492"/>
        <v>0.14285714285714285</v>
      </c>
      <c r="O3028" s="45">
        <f t="shared" si="1492"/>
        <v>0.11538461538461539</v>
      </c>
      <c r="P3028" s="45">
        <f t="shared" si="1492"/>
        <v>3.2258064516129031E-2</v>
      </c>
      <c r="Q3028" s="45">
        <f t="shared" si="1492"/>
        <v>0.10810810810810811</v>
      </c>
      <c r="R3028" s="45">
        <f t="shared" si="1492"/>
        <v>0</v>
      </c>
      <c r="S3028" s="45">
        <f t="shared" si="1492"/>
        <v>0.10810810810810811</v>
      </c>
      <c r="T3028" s="45">
        <f t="shared" si="1492"/>
        <v>0.13793103448275862</v>
      </c>
      <c r="U3028" s="44">
        <f t="shared" si="1493"/>
        <v>8.8881375528396839E-2</v>
      </c>
    </row>
    <row r="3029" spans="1:21" ht="18" thickBot="1" x14ac:dyDescent="0.25">
      <c r="A3029" s="78">
        <v>10</v>
      </c>
      <c r="B3029" s="93" t="s">
        <v>42</v>
      </c>
      <c r="C3029" s="45">
        <f t="shared" si="1492"/>
        <v>0.32</v>
      </c>
      <c r="D3029" s="45" t="s">
        <v>46</v>
      </c>
      <c r="E3029" s="45">
        <f t="shared" si="1492"/>
        <v>0.25925925925925924</v>
      </c>
      <c r="F3029" s="45">
        <f t="shared" si="1492"/>
        <v>0.25</v>
      </c>
      <c r="G3029" s="45">
        <f t="shared" si="1492"/>
        <v>0.23809523809523808</v>
      </c>
      <c r="H3029" s="45">
        <f t="shared" si="1492"/>
        <v>9.5238095238095233E-2</v>
      </c>
      <c r="I3029" s="45">
        <f t="shared" si="1492"/>
        <v>0.21052631578947367</v>
      </c>
      <c r="J3029" s="45">
        <f t="shared" si="1492"/>
        <v>0.40909090909090912</v>
      </c>
      <c r="K3029" s="45">
        <f t="shared" si="1492"/>
        <v>-0.10344827586206896</v>
      </c>
      <c r="L3029" s="45">
        <f t="shared" si="1492"/>
        <v>0.11764705882352941</v>
      </c>
      <c r="M3029" s="45">
        <f t="shared" si="1492"/>
        <v>0.23809523809523808</v>
      </c>
      <c r="N3029" s="45">
        <f t="shared" si="1492"/>
        <v>0.25925925925925924</v>
      </c>
      <c r="O3029" s="45">
        <f t="shared" si="1492"/>
        <v>0.1111111111111111</v>
      </c>
      <c r="P3029" s="45">
        <f t="shared" si="1492"/>
        <v>0.21739130434782608</v>
      </c>
      <c r="Q3029" s="45">
        <f t="shared" si="1492"/>
        <v>0.16666666666666666</v>
      </c>
      <c r="R3029" s="45">
        <f t="shared" si="1492"/>
        <v>0.12121212121212122</v>
      </c>
      <c r="S3029" s="45">
        <f t="shared" si="1492"/>
        <v>0.14285714285714285</v>
      </c>
      <c r="T3029" s="45">
        <f t="shared" si="1492"/>
        <v>6.0606060606060608E-2</v>
      </c>
      <c r="U3029" s="44">
        <f t="shared" si="1493"/>
        <v>0.19081259024898753</v>
      </c>
    </row>
    <row r="3030" spans="1:21" ht="18" thickBot="1" x14ac:dyDescent="0.25">
      <c r="A3030" s="78">
        <v>11</v>
      </c>
      <c r="B3030" s="93" t="s">
        <v>42</v>
      </c>
      <c r="C3030" s="45" t="s">
        <v>46</v>
      </c>
      <c r="D3030" s="45">
        <f t="shared" si="1492"/>
        <v>0.23529411764705882</v>
      </c>
      <c r="E3030" s="45" t="s">
        <v>46</v>
      </c>
      <c r="F3030" s="45">
        <f t="shared" si="1492"/>
        <v>0.05</v>
      </c>
      <c r="G3030" s="45">
        <f t="shared" si="1492"/>
        <v>0.3888888888888889</v>
      </c>
      <c r="H3030" s="45">
        <f t="shared" si="1492"/>
        <v>0.25</v>
      </c>
      <c r="I3030" s="45">
        <f t="shared" si="1492"/>
        <v>0.15789473684210525</v>
      </c>
      <c r="J3030" s="45">
        <f t="shared" si="1492"/>
        <v>0.13333333333333333</v>
      </c>
      <c r="K3030" s="45">
        <f t="shared" si="1492"/>
        <v>-0.15384615384615385</v>
      </c>
      <c r="L3030" s="45">
        <f t="shared" si="1492"/>
        <v>9.375E-2</v>
      </c>
      <c r="M3030" s="45">
        <f t="shared" si="1492"/>
        <v>-0.13333333333333333</v>
      </c>
      <c r="N3030" s="45">
        <f t="shared" si="1492"/>
        <v>6.25E-2</v>
      </c>
      <c r="O3030" s="45">
        <f t="shared" si="1492"/>
        <v>0.05</v>
      </c>
      <c r="P3030" s="45">
        <f t="shared" si="1492"/>
        <v>6.25E-2</v>
      </c>
      <c r="Q3030" s="45">
        <f t="shared" si="1492"/>
        <v>0.22222222222222221</v>
      </c>
      <c r="R3030" s="45">
        <f t="shared" si="1492"/>
        <v>0.2</v>
      </c>
      <c r="S3030" s="45">
        <f t="shared" si="1492"/>
        <v>0.20689655172413793</v>
      </c>
      <c r="T3030" s="45">
        <f t="shared" si="1492"/>
        <v>0.16666666666666666</v>
      </c>
      <c r="U3030" s="44">
        <f t="shared" si="1493"/>
        <v>0.12174002423188394</v>
      </c>
    </row>
    <row r="3031" spans="1:21" ht="18" thickBot="1" x14ac:dyDescent="0.25">
      <c r="A3031" s="78">
        <v>12</v>
      </c>
      <c r="B3031" s="93" t="s">
        <v>42</v>
      </c>
      <c r="C3031" s="45" t="s">
        <v>46</v>
      </c>
      <c r="D3031" s="45" t="s">
        <v>46</v>
      </c>
      <c r="E3031" s="45">
        <f t="shared" si="1492"/>
        <v>0</v>
      </c>
      <c r="F3031" s="45" t="s">
        <v>46</v>
      </c>
      <c r="G3031" s="45">
        <f t="shared" si="1492"/>
        <v>0.21052631578947367</v>
      </c>
      <c r="H3031" s="45">
        <f t="shared" si="1492"/>
        <v>-0.27272727272727271</v>
      </c>
      <c r="I3031" s="45">
        <f t="shared" si="1492"/>
        <v>-8.3333333333333329E-2</v>
      </c>
      <c r="J3031" s="45" t="s">
        <v>46</v>
      </c>
      <c r="K3031" s="45">
        <f t="shared" si="1492"/>
        <v>-0.30769230769230771</v>
      </c>
      <c r="L3031" s="45">
        <f t="shared" si="1492"/>
        <v>6.6666666666666666E-2</v>
      </c>
      <c r="M3031" s="45">
        <f t="shared" si="1492"/>
        <v>0</v>
      </c>
      <c r="N3031" s="45">
        <f t="shared" si="1492"/>
        <v>0.23529411764705882</v>
      </c>
      <c r="O3031" s="45">
        <f t="shared" si="1492"/>
        <v>0.13333333333333333</v>
      </c>
      <c r="P3031" s="45">
        <f t="shared" si="1492"/>
        <v>-5.2631578947368418E-2</v>
      </c>
      <c r="Q3031" s="45">
        <f t="shared" si="1492"/>
        <v>6.6666666666666666E-2</v>
      </c>
      <c r="R3031" s="45">
        <f t="shared" si="1492"/>
        <v>7.1428571428571425E-2</v>
      </c>
      <c r="S3031" s="45">
        <f t="shared" si="1492"/>
        <v>0.2</v>
      </c>
      <c r="T3031" s="45">
        <f t="shared" si="1492"/>
        <v>0.13043478260869565</v>
      </c>
      <c r="U3031" s="44">
        <f t="shared" si="1493"/>
        <v>2.0579321448576032E-2</v>
      </c>
    </row>
    <row r="3032" spans="1:21" ht="18" thickBot="1" x14ac:dyDescent="0.25">
      <c r="A3032" s="47" t="s">
        <v>47</v>
      </c>
      <c r="B3032" s="48" t="s">
        <v>57</v>
      </c>
      <c r="C3032" s="75" t="s">
        <v>46</v>
      </c>
      <c r="D3032" s="75" t="s">
        <v>46</v>
      </c>
      <c r="E3032" s="75" t="s">
        <v>46</v>
      </c>
      <c r="F3032" s="45">
        <f t="shared" ref="F3032:T3032" si="1494">(B2972-F2976)/B2972</f>
        <v>0.25</v>
      </c>
      <c r="G3032" s="45">
        <f t="shared" si="1494"/>
        <v>0.57894736842105265</v>
      </c>
      <c r="H3032" s="45">
        <f t="shared" si="1494"/>
        <v>0.31707317073170732</v>
      </c>
      <c r="I3032" s="45">
        <f t="shared" si="1494"/>
        <v>0.24444444444444444</v>
      </c>
      <c r="J3032" s="45">
        <f t="shared" si="1494"/>
        <v>0.32258064516129031</v>
      </c>
      <c r="K3032" s="45">
        <f t="shared" si="1494"/>
        <v>0.21951219512195122</v>
      </c>
      <c r="L3032" s="45">
        <f t="shared" si="1494"/>
        <v>0.10810810810810811</v>
      </c>
      <c r="M3032" s="45">
        <f t="shared" si="1494"/>
        <v>0.24390243902439024</v>
      </c>
      <c r="N3032" s="45">
        <f t="shared" si="1494"/>
        <v>0.2558139534883721</v>
      </c>
      <c r="O3032" s="45">
        <f t="shared" si="1494"/>
        <v>0.3392857142857143</v>
      </c>
      <c r="P3032" s="45">
        <f t="shared" si="1494"/>
        <v>0.31111111111111112</v>
      </c>
      <c r="Q3032" s="45">
        <f t="shared" si="1494"/>
        <v>0.2807017543859649</v>
      </c>
      <c r="R3032" s="45">
        <f t="shared" si="1494"/>
        <v>0.34210526315789475</v>
      </c>
      <c r="S3032" s="45">
        <f t="shared" si="1494"/>
        <v>0.34615384615384615</v>
      </c>
      <c r="T3032" s="45">
        <f t="shared" si="1494"/>
        <v>0.28813559322033899</v>
      </c>
      <c r="U3032" s="44">
        <f t="shared" si="1493"/>
        <v>0.29712428668541768</v>
      </c>
    </row>
    <row r="3033" spans="1:21" ht="35" thickBot="1" x14ac:dyDescent="0.25">
      <c r="A3033" s="47" t="s">
        <v>48</v>
      </c>
      <c r="B3033" s="48"/>
      <c r="C3033" s="49"/>
      <c r="D3033" s="49"/>
      <c r="E3033" s="49"/>
      <c r="F3033" s="49"/>
      <c r="G3033" s="49"/>
      <c r="H3033" s="49"/>
      <c r="I3033" s="49"/>
      <c r="J3033" s="49">
        <f t="shared" ref="J3033:T3033" si="1495">AVERAGE(F3032:J3032)</f>
        <v>0.34260912575169894</v>
      </c>
      <c r="K3033" s="49">
        <f t="shared" si="1495"/>
        <v>0.33651156477608918</v>
      </c>
      <c r="L3033" s="49">
        <f t="shared" si="1495"/>
        <v>0.24234371271350028</v>
      </c>
      <c r="M3033" s="49">
        <f t="shared" si="1495"/>
        <v>0.22770956637203685</v>
      </c>
      <c r="N3033" s="49">
        <f t="shared" si="1495"/>
        <v>0.22998346818082238</v>
      </c>
      <c r="O3033" s="49">
        <f t="shared" si="1495"/>
        <v>0.23332448200570716</v>
      </c>
      <c r="P3033" s="49">
        <f t="shared" si="1495"/>
        <v>0.25164426520353916</v>
      </c>
      <c r="Q3033" s="49">
        <f t="shared" si="1495"/>
        <v>0.28616299445911053</v>
      </c>
      <c r="R3033" s="49">
        <f t="shared" si="1495"/>
        <v>0.30580355928581138</v>
      </c>
      <c r="S3033" s="49">
        <f t="shared" si="1495"/>
        <v>0.32387153781890621</v>
      </c>
      <c r="T3033" s="49">
        <f t="shared" si="1495"/>
        <v>0.31364151360583115</v>
      </c>
      <c r="U3033" s="44">
        <f t="shared" si="1493"/>
        <v>0.27799642765672222</v>
      </c>
    </row>
    <row r="3034" spans="1:21" ht="18" thickBot="1" x14ac:dyDescent="0.25">
      <c r="A3034" s="47" t="s">
        <v>54</v>
      </c>
      <c r="B3034" s="48" t="s">
        <v>57</v>
      </c>
      <c r="C3034" s="75" t="s">
        <v>46</v>
      </c>
      <c r="D3034" s="75" t="s">
        <v>46</v>
      </c>
      <c r="E3034" s="75" t="s">
        <v>46</v>
      </c>
      <c r="F3034" s="75" t="s">
        <v>46</v>
      </c>
      <c r="G3034" s="107">
        <f t="shared" ref="G3034:T3034" si="1496">(B2978-G2983)/B2978</f>
        <v>0.54545454545454541</v>
      </c>
      <c r="H3034" s="107">
        <f t="shared" si="1496"/>
        <v>0.33333333333333331</v>
      </c>
      <c r="I3034" s="107">
        <f t="shared" si="1496"/>
        <v>0.51851851851851849</v>
      </c>
      <c r="J3034" s="107" t="s">
        <v>46</v>
      </c>
      <c r="K3034" s="107">
        <f t="shared" si="1496"/>
        <v>0.22727272727272727</v>
      </c>
      <c r="L3034" s="107">
        <f t="shared" si="1496"/>
        <v>0.41666666666666669</v>
      </c>
      <c r="M3034" s="107">
        <f t="shared" si="1496"/>
        <v>0.12121212121212122</v>
      </c>
      <c r="N3034" s="107">
        <f t="shared" si="1496"/>
        <v>0.23529411764705882</v>
      </c>
      <c r="O3034" s="107">
        <f t="shared" si="1496"/>
        <v>0.51851851851851849</v>
      </c>
      <c r="P3034" s="107">
        <f t="shared" si="1496"/>
        <v>0.35483870967741937</v>
      </c>
      <c r="Q3034" s="107">
        <f t="shared" si="1496"/>
        <v>0.33333333333333331</v>
      </c>
      <c r="R3034" s="107">
        <f t="shared" si="1496"/>
        <v>0.58064516129032262</v>
      </c>
      <c r="S3034" s="107">
        <f t="shared" si="1496"/>
        <v>0.55555555555555558</v>
      </c>
      <c r="T3034" s="107">
        <f t="shared" si="1496"/>
        <v>0.51219512195121952</v>
      </c>
      <c r="U3034" s="44">
        <f t="shared" si="1493"/>
        <v>0.39505360904001008</v>
      </c>
    </row>
    <row r="3035" spans="1:21" ht="35" thickBot="1" x14ac:dyDescent="0.25">
      <c r="A3035" s="51" t="s">
        <v>50</v>
      </c>
      <c r="B3035" s="52"/>
      <c r="C3035" s="52"/>
      <c r="D3035" s="52"/>
      <c r="E3035" s="52"/>
      <c r="F3035" s="52"/>
      <c r="G3035" s="52"/>
      <c r="H3035" s="52"/>
      <c r="I3035" s="52"/>
      <c r="J3035" s="49"/>
      <c r="K3035" s="49">
        <f t="shared" ref="K3035:T3035" si="1497">AVERAGE(G3034:K3034)</f>
        <v>0.40614478114478109</v>
      </c>
      <c r="L3035" s="49">
        <f t="shared" si="1497"/>
        <v>0.37394781144781147</v>
      </c>
      <c r="M3035" s="49">
        <f t="shared" si="1497"/>
        <v>0.32091750841750843</v>
      </c>
      <c r="N3035" s="49">
        <f t="shared" si="1497"/>
        <v>0.2501114081996435</v>
      </c>
      <c r="O3035" s="49">
        <f t="shared" si="1497"/>
        <v>0.30379283026341852</v>
      </c>
      <c r="P3035" s="49">
        <f t="shared" si="1497"/>
        <v>0.32930602674435694</v>
      </c>
      <c r="Q3035" s="49">
        <f t="shared" si="1497"/>
        <v>0.31263936007769028</v>
      </c>
      <c r="R3035" s="49">
        <f t="shared" si="1497"/>
        <v>0.40452596809333052</v>
      </c>
      <c r="S3035" s="49">
        <f t="shared" si="1497"/>
        <v>0.46857825567502986</v>
      </c>
      <c r="T3035" s="49">
        <f t="shared" si="1497"/>
        <v>0.46731357636157006</v>
      </c>
      <c r="U3035" s="44">
        <f t="shared" si="1493"/>
        <v>0.35221821667373004</v>
      </c>
    </row>
    <row r="3037" spans="1:21" ht="16" x14ac:dyDescent="0.2">
      <c r="A3037" s="140" t="s">
        <v>217</v>
      </c>
      <c r="B3037" s="141"/>
      <c r="C3037" s="141"/>
      <c r="D3037" s="141"/>
      <c r="E3037" s="141"/>
      <c r="F3037" s="141"/>
      <c r="G3037" s="141"/>
      <c r="H3037" s="141"/>
      <c r="I3037" s="141"/>
      <c r="J3037" s="141"/>
      <c r="K3037" s="141"/>
      <c r="L3037" s="141"/>
      <c r="M3037" s="142"/>
    </row>
    <row r="3038" spans="1:21" ht="17" thickBot="1" x14ac:dyDescent="0.25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</row>
    <row r="3039" spans="1:21" ht="18" thickBot="1" x14ac:dyDescent="0.25">
      <c r="A3039" s="54"/>
      <c r="B3039" s="54" t="s">
        <v>0</v>
      </c>
      <c r="C3039" s="54" t="s">
        <v>1</v>
      </c>
      <c r="D3039" s="54" t="s">
        <v>2</v>
      </c>
      <c r="E3039" s="54" t="s">
        <v>3</v>
      </c>
      <c r="F3039" s="54" t="s">
        <v>4</v>
      </c>
      <c r="G3039" s="54" t="s">
        <v>5</v>
      </c>
      <c r="H3039" s="54" t="s">
        <v>6</v>
      </c>
      <c r="I3039" s="54" t="s">
        <v>7</v>
      </c>
      <c r="J3039" s="54" t="s">
        <v>8</v>
      </c>
      <c r="K3039" s="54" t="s">
        <v>9</v>
      </c>
      <c r="L3039" s="54" t="s">
        <v>10</v>
      </c>
      <c r="M3039" s="54" t="s">
        <v>66</v>
      </c>
      <c r="N3039" s="54" t="s">
        <v>75</v>
      </c>
      <c r="O3039" s="54" t="s">
        <v>76</v>
      </c>
      <c r="P3039" s="54" t="s">
        <v>77</v>
      </c>
      <c r="Q3039" s="54" t="s">
        <v>78</v>
      </c>
      <c r="R3039" s="54" t="s">
        <v>79</v>
      </c>
      <c r="S3039" s="54" t="s">
        <v>81</v>
      </c>
      <c r="T3039" s="54" t="s">
        <v>87</v>
      </c>
    </row>
    <row r="3040" spans="1:21" ht="18" thickBot="1" x14ac:dyDescent="0.25">
      <c r="A3040" s="38" t="s">
        <v>11</v>
      </c>
      <c r="B3040" s="147">
        <v>42</v>
      </c>
      <c r="C3040" s="147">
        <v>42</v>
      </c>
      <c r="D3040" s="147">
        <v>29</v>
      </c>
      <c r="E3040" s="147">
        <v>44</v>
      </c>
      <c r="F3040" s="156">
        <v>38</v>
      </c>
      <c r="G3040" s="156">
        <v>41</v>
      </c>
      <c r="H3040" s="156">
        <v>38</v>
      </c>
      <c r="I3040" s="156">
        <v>44</v>
      </c>
      <c r="J3040" s="156">
        <v>44</v>
      </c>
      <c r="K3040" s="156">
        <v>44</v>
      </c>
      <c r="L3040" s="156">
        <v>44</v>
      </c>
      <c r="M3040" s="156">
        <v>44</v>
      </c>
      <c r="N3040" s="156">
        <v>34</v>
      </c>
      <c r="O3040" s="156">
        <v>44</v>
      </c>
      <c r="P3040" s="156">
        <v>52</v>
      </c>
      <c r="Q3040" s="156">
        <v>31</v>
      </c>
      <c r="R3040" s="156">
        <v>40</v>
      </c>
      <c r="S3040" s="156">
        <v>54</v>
      </c>
      <c r="T3040" s="156">
        <v>35</v>
      </c>
    </row>
    <row r="3041" spans="1:20" ht="17" thickBot="1" x14ac:dyDescent="0.25">
      <c r="A3041" s="38">
        <v>1</v>
      </c>
      <c r="B3041" s="158"/>
      <c r="C3041" s="147">
        <v>36</v>
      </c>
      <c r="D3041" s="147">
        <v>43</v>
      </c>
      <c r="E3041" s="147">
        <v>29</v>
      </c>
      <c r="F3041" s="147">
        <v>44</v>
      </c>
      <c r="G3041" s="147">
        <v>36</v>
      </c>
      <c r="H3041" s="147">
        <v>43</v>
      </c>
      <c r="I3041" s="147">
        <v>48</v>
      </c>
      <c r="J3041" s="147">
        <v>45</v>
      </c>
      <c r="K3041" s="147">
        <v>45</v>
      </c>
      <c r="L3041" s="147">
        <v>50</v>
      </c>
      <c r="M3041" s="147">
        <v>46</v>
      </c>
      <c r="N3041" s="187">
        <v>45</v>
      </c>
      <c r="O3041" s="187">
        <v>40</v>
      </c>
      <c r="P3041" s="187">
        <v>47</v>
      </c>
      <c r="Q3041" s="187">
        <v>46</v>
      </c>
      <c r="R3041" s="187">
        <v>37</v>
      </c>
      <c r="S3041" s="187">
        <v>37</v>
      </c>
      <c r="T3041" s="200">
        <v>56</v>
      </c>
    </row>
    <row r="3042" spans="1:20" ht="17" thickBot="1" x14ac:dyDescent="0.25">
      <c r="A3042" s="38">
        <v>2</v>
      </c>
      <c r="B3042" s="158"/>
      <c r="C3042" s="158"/>
      <c r="D3042" s="147">
        <v>38</v>
      </c>
      <c r="E3042" s="147">
        <v>42</v>
      </c>
      <c r="F3042" s="147">
        <v>30</v>
      </c>
      <c r="G3042" s="147">
        <v>43</v>
      </c>
      <c r="H3042" s="147">
        <v>36</v>
      </c>
      <c r="I3042" s="147">
        <v>48</v>
      </c>
      <c r="J3042" s="147">
        <v>45</v>
      </c>
      <c r="K3042" s="147">
        <v>44</v>
      </c>
      <c r="L3042" s="147">
        <v>43</v>
      </c>
      <c r="M3042" s="147">
        <v>46</v>
      </c>
      <c r="N3042" s="187">
        <v>46</v>
      </c>
      <c r="O3042" s="187">
        <v>46</v>
      </c>
      <c r="P3042" s="187">
        <v>39</v>
      </c>
      <c r="Q3042" s="187">
        <v>46</v>
      </c>
      <c r="R3042" s="187">
        <v>47</v>
      </c>
      <c r="S3042" s="187">
        <v>36</v>
      </c>
      <c r="T3042" s="200">
        <v>32</v>
      </c>
    </row>
    <row r="3043" spans="1:20" ht="17" thickBot="1" x14ac:dyDescent="0.25">
      <c r="A3043" s="38">
        <v>3</v>
      </c>
      <c r="B3043" s="158"/>
      <c r="C3043" s="158"/>
      <c r="D3043" s="158"/>
      <c r="E3043" s="147">
        <v>35</v>
      </c>
      <c r="F3043" s="147">
        <v>43</v>
      </c>
      <c r="G3043" s="147">
        <v>30</v>
      </c>
      <c r="H3043" s="147">
        <v>44</v>
      </c>
      <c r="I3043" s="147">
        <v>42</v>
      </c>
      <c r="J3043" s="147">
        <v>46</v>
      </c>
      <c r="K3043" s="147">
        <v>45</v>
      </c>
      <c r="L3043" s="147">
        <v>44</v>
      </c>
      <c r="M3043" s="147">
        <v>46</v>
      </c>
      <c r="N3043" s="187">
        <v>46</v>
      </c>
      <c r="O3043" s="187">
        <v>41</v>
      </c>
      <c r="P3043" s="187">
        <v>47</v>
      </c>
      <c r="Q3043" s="187">
        <v>36</v>
      </c>
      <c r="R3043" s="187">
        <v>41</v>
      </c>
      <c r="S3043" s="187">
        <v>43</v>
      </c>
      <c r="T3043" s="200">
        <v>36</v>
      </c>
    </row>
    <row r="3044" spans="1:20" ht="17" thickBot="1" x14ac:dyDescent="0.25">
      <c r="A3044" s="38">
        <v>4</v>
      </c>
      <c r="B3044" s="158"/>
      <c r="C3044" s="158"/>
      <c r="D3044" s="158"/>
      <c r="E3044" s="158"/>
      <c r="F3044" s="147">
        <v>35</v>
      </c>
      <c r="G3044" s="147">
        <v>42</v>
      </c>
      <c r="H3044" s="147">
        <v>28</v>
      </c>
      <c r="I3044" s="147">
        <v>44</v>
      </c>
      <c r="J3044" s="147">
        <v>42</v>
      </c>
      <c r="K3044" s="147">
        <v>43</v>
      </c>
      <c r="L3044" s="147">
        <v>45</v>
      </c>
      <c r="M3044" s="147">
        <v>42</v>
      </c>
      <c r="N3044" s="187">
        <v>48</v>
      </c>
      <c r="O3044" s="187">
        <v>46</v>
      </c>
      <c r="P3044" s="187">
        <v>40</v>
      </c>
      <c r="Q3044" s="187">
        <v>45</v>
      </c>
      <c r="R3044" s="187">
        <v>37</v>
      </c>
      <c r="S3044" s="187">
        <v>36</v>
      </c>
      <c r="T3044" s="200">
        <v>42</v>
      </c>
    </row>
    <row r="3045" spans="1:20" ht="17" thickBot="1" x14ac:dyDescent="0.25">
      <c r="A3045" s="38">
        <v>5</v>
      </c>
      <c r="B3045" s="158"/>
      <c r="C3045" s="158"/>
      <c r="D3045" s="158"/>
      <c r="E3045" s="158"/>
      <c r="F3045" s="158"/>
      <c r="G3045" s="147">
        <v>33</v>
      </c>
      <c r="H3045" s="147">
        <v>42</v>
      </c>
      <c r="I3045" s="147">
        <v>32</v>
      </c>
      <c r="J3045" s="147">
        <v>42</v>
      </c>
      <c r="K3045" s="147">
        <v>42</v>
      </c>
      <c r="L3045" s="147">
        <v>43</v>
      </c>
      <c r="M3045" s="147">
        <v>44</v>
      </c>
      <c r="N3045" s="187">
        <v>40</v>
      </c>
      <c r="O3045" s="187">
        <v>45</v>
      </c>
      <c r="P3045" s="187">
        <v>45</v>
      </c>
      <c r="Q3045" s="187">
        <v>39</v>
      </c>
      <c r="R3045" s="187">
        <v>44</v>
      </c>
      <c r="S3045" s="187">
        <v>35</v>
      </c>
      <c r="T3045" s="200">
        <v>32</v>
      </c>
    </row>
    <row r="3046" spans="1:20" ht="17" thickBot="1" x14ac:dyDescent="0.25">
      <c r="A3046" s="38">
        <v>6</v>
      </c>
      <c r="B3046" s="158" t="s">
        <v>12</v>
      </c>
      <c r="C3046" s="147">
        <v>61</v>
      </c>
      <c r="D3046" s="147">
        <v>56</v>
      </c>
      <c r="E3046" s="147">
        <v>46</v>
      </c>
      <c r="F3046" s="147">
        <v>60</v>
      </c>
      <c r="G3046" s="147">
        <v>50</v>
      </c>
      <c r="H3046" s="147">
        <v>85</v>
      </c>
      <c r="I3046" s="147">
        <v>71</v>
      </c>
      <c r="J3046" s="147">
        <v>81</v>
      </c>
      <c r="K3046" s="147">
        <v>95</v>
      </c>
      <c r="L3046" s="147">
        <v>95</v>
      </c>
      <c r="M3046" s="147">
        <v>93</v>
      </c>
      <c r="N3046" s="187">
        <v>95</v>
      </c>
      <c r="O3046" s="187">
        <v>90</v>
      </c>
      <c r="P3046" s="187">
        <v>96</v>
      </c>
      <c r="Q3046" s="187">
        <v>96</v>
      </c>
      <c r="R3046" s="187">
        <v>91</v>
      </c>
      <c r="S3046" s="187">
        <v>87</v>
      </c>
      <c r="T3046" s="200">
        <v>85</v>
      </c>
    </row>
    <row r="3047" spans="1:20" ht="17" thickBot="1" x14ac:dyDescent="0.25">
      <c r="A3047" s="38">
        <v>7</v>
      </c>
      <c r="B3047" s="158" t="s">
        <v>12</v>
      </c>
      <c r="C3047" s="158" t="s">
        <v>12</v>
      </c>
      <c r="D3047" s="147">
        <v>55</v>
      </c>
      <c r="E3047" s="147">
        <v>54</v>
      </c>
      <c r="F3047" s="147">
        <v>48</v>
      </c>
      <c r="G3047" s="147">
        <v>56</v>
      </c>
      <c r="H3047" s="147">
        <v>51</v>
      </c>
      <c r="I3047" s="147">
        <v>81</v>
      </c>
      <c r="J3047" s="147">
        <v>71</v>
      </c>
      <c r="K3047" s="147">
        <v>74</v>
      </c>
      <c r="L3047" s="147">
        <v>93</v>
      </c>
      <c r="M3047" s="147">
        <v>84</v>
      </c>
      <c r="N3047" s="187">
        <v>93</v>
      </c>
      <c r="O3047" s="187">
        <v>86</v>
      </c>
      <c r="P3047" s="187">
        <v>91</v>
      </c>
      <c r="Q3047" s="187">
        <v>89</v>
      </c>
      <c r="R3047" s="187">
        <v>86</v>
      </c>
      <c r="S3047" s="187">
        <v>81</v>
      </c>
      <c r="T3047" s="200">
        <v>82</v>
      </c>
    </row>
    <row r="3048" spans="1:20" ht="17" thickBot="1" x14ac:dyDescent="0.25">
      <c r="A3048" s="38">
        <v>8</v>
      </c>
      <c r="B3048" s="147">
        <v>41</v>
      </c>
      <c r="C3048" s="147">
        <v>40</v>
      </c>
      <c r="D3048" s="147">
        <v>26</v>
      </c>
      <c r="E3048" s="147">
        <v>50</v>
      </c>
      <c r="F3048" s="147">
        <v>51</v>
      </c>
      <c r="G3048" s="147">
        <v>44</v>
      </c>
      <c r="H3048" s="147">
        <v>51</v>
      </c>
      <c r="I3048" s="147">
        <v>48</v>
      </c>
      <c r="J3048" s="147">
        <v>78</v>
      </c>
      <c r="K3048" s="147">
        <v>65</v>
      </c>
      <c r="L3048" s="147">
        <v>70</v>
      </c>
      <c r="M3048" s="147">
        <v>91</v>
      </c>
      <c r="N3048" s="187">
        <v>71</v>
      </c>
      <c r="O3048" s="187">
        <v>87</v>
      </c>
      <c r="P3048" s="187">
        <v>84</v>
      </c>
      <c r="Q3048" s="187">
        <v>86</v>
      </c>
      <c r="R3048" s="187">
        <v>79</v>
      </c>
      <c r="S3048" s="187">
        <v>75</v>
      </c>
      <c r="T3048" s="200">
        <v>70</v>
      </c>
    </row>
    <row r="3049" spans="1:20" ht="17" thickBot="1" x14ac:dyDescent="0.25">
      <c r="A3049" s="38">
        <v>9</v>
      </c>
      <c r="B3049" s="147">
        <v>36</v>
      </c>
      <c r="C3049" s="147">
        <v>33</v>
      </c>
      <c r="D3049" s="147">
        <v>29</v>
      </c>
      <c r="E3049" s="147">
        <v>25</v>
      </c>
      <c r="F3049" s="147">
        <v>45</v>
      </c>
      <c r="G3049" s="147">
        <v>47</v>
      </c>
      <c r="H3049" s="147">
        <v>44</v>
      </c>
      <c r="I3049" s="147">
        <v>45</v>
      </c>
      <c r="J3049" s="147">
        <v>44</v>
      </c>
      <c r="K3049" s="147">
        <v>71</v>
      </c>
      <c r="L3049" s="147">
        <v>65</v>
      </c>
      <c r="M3049" s="147">
        <v>63</v>
      </c>
      <c r="N3049" s="187">
        <v>73</v>
      </c>
      <c r="O3049" s="187">
        <v>53</v>
      </c>
      <c r="P3049" s="187">
        <v>73</v>
      </c>
      <c r="Q3049" s="187">
        <v>49</v>
      </c>
      <c r="R3049" s="187">
        <v>81</v>
      </c>
      <c r="S3049" s="187">
        <v>73</v>
      </c>
      <c r="T3049" s="200">
        <v>71</v>
      </c>
    </row>
    <row r="3050" spans="1:20" ht="17" thickBot="1" x14ac:dyDescent="0.25">
      <c r="A3050" s="38">
        <v>10</v>
      </c>
      <c r="B3050" s="147">
        <v>21</v>
      </c>
      <c r="C3050" s="147">
        <v>34</v>
      </c>
      <c r="D3050" s="147">
        <v>27</v>
      </c>
      <c r="E3050" s="147">
        <v>31</v>
      </c>
      <c r="F3050" s="147">
        <v>22</v>
      </c>
      <c r="G3050" s="147">
        <v>45</v>
      </c>
      <c r="H3050" s="147">
        <v>45</v>
      </c>
      <c r="I3050" s="147">
        <v>41</v>
      </c>
      <c r="J3050" s="147">
        <v>45</v>
      </c>
      <c r="K3050" s="147">
        <v>40</v>
      </c>
      <c r="L3050" s="147">
        <v>66</v>
      </c>
      <c r="M3050" s="147">
        <v>55</v>
      </c>
      <c r="N3050" s="187">
        <v>59</v>
      </c>
      <c r="O3050" s="187">
        <v>67</v>
      </c>
      <c r="P3050" s="187">
        <v>49</v>
      </c>
      <c r="Q3050" s="187">
        <v>65</v>
      </c>
      <c r="R3050" s="187">
        <v>65</v>
      </c>
      <c r="S3050" s="187">
        <v>76</v>
      </c>
      <c r="T3050" s="200">
        <v>68</v>
      </c>
    </row>
    <row r="3051" spans="1:20" ht="17" thickBot="1" x14ac:dyDescent="0.25">
      <c r="A3051" s="38">
        <v>11</v>
      </c>
      <c r="B3051" s="147" t="s">
        <v>65</v>
      </c>
      <c r="C3051" s="147" t="s">
        <v>65</v>
      </c>
      <c r="D3051" s="147" t="s">
        <v>65</v>
      </c>
      <c r="E3051" s="158" t="s">
        <v>12</v>
      </c>
      <c r="F3051" s="158" t="s">
        <v>12</v>
      </c>
      <c r="G3051" s="158" t="s">
        <v>12</v>
      </c>
      <c r="H3051" s="147">
        <v>42</v>
      </c>
      <c r="I3051" s="147">
        <v>43</v>
      </c>
      <c r="J3051" s="147">
        <v>38</v>
      </c>
      <c r="K3051" s="147">
        <v>41</v>
      </c>
      <c r="L3051" s="147">
        <v>39</v>
      </c>
      <c r="M3051" s="147">
        <v>64</v>
      </c>
      <c r="N3051" s="187">
        <v>52</v>
      </c>
      <c r="O3051" s="187">
        <v>53</v>
      </c>
      <c r="P3051" s="187">
        <v>65</v>
      </c>
      <c r="Q3051" s="187">
        <v>42</v>
      </c>
      <c r="R3051" s="187">
        <v>61</v>
      </c>
      <c r="S3051" s="187">
        <v>63</v>
      </c>
      <c r="T3051" s="200">
        <v>68</v>
      </c>
    </row>
    <row r="3052" spans="1:20" ht="17" thickBot="1" x14ac:dyDescent="0.25">
      <c r="A3052" s="38">
        <v>12</v>
      </c>
      <c r="B3052" s="158" t="s">
        <v>12</v>
      </c>
      <c r="C3052" s="158" t="s">
        <v>12</v>
      </c>
      <c r="D3052" s="158" t="s">
        <v>12</v>
      </c>
      <c r="E3052" s="147" t="s">
        <v>65</v>
      </c>
      <c r="F3052" s="158" t="s">
        <v>12</v>
      </c>
      <c r="G3052" s="147" t="s">
        <v>65</v>
      </c>
      <c r="H3052" s="158" t="s">
        <v>12</v>
      </c>
      <c r="I3052" s="147">
        <v>43</v>
      </c>
      <c r="J3052" s="147">
        <v>39</v>
      </c>
      <c r="K3052" s="147">
        <v>36</v>
      </c>
      <c r="L3052" s="147">
        <v>42</v>
      </c>
      <c r="M3052" s="147">
        <v>38</v>
      </c>
      <c r="N3052" s="187">
        <v>62</v>
      </c>
      <c r="O3052" s="187">
        <v>55</v>
      </c>
      <c r="P3052" s="187">
        <v>49</v>
      </c>
      <c r="Q3052" s="187">
        <v>61</v>
      </c>
      <c r="R3052" s="187">
        <v>39</v>
      </c>
      <c r="S3052" s="187">
        <v>62</v>
      </c>
      <c r="T3052" s="200">
        <v>59</v>
      </c>
    </row>
    <row r="3053" spans="1:20" ht="18" thickBot="1" x14ac:dyDescent="0.25">
      <c r="A3053" s="38" t="s">
        <v>13</v>
      </c>
      <c r="B3053" s="158"/>
      <c r="C3053" s="158"/>
      <c r="D3053" s="158"/>
      <c r="E3053" s="147"/>
      <c r="F3053" s="158"/>
      <c r="G3053" s="147"/>
      <c r="H3053" s="158"/>
      <c r="I3053" s="147"/>
      <c r="J3053" s="147"/>
      <c r="K3053" s="147"/>
      <c r="L3053" s="147"/>
      <c r="M3053" s="147"/>
      <c r="N3053" s="147"/>
      <c r="O3053" s="147"/>
      <c r="P3053" s="147"/>
      <c r="Q3053" s="147"/>
      <c r="R3053" s="147"/>
      <c r="S3053" s="147"/>
      <c r="T3053" s="218"/>
    </row>
    <row r="3054" spans="1:20" ht="18" thickBot="1" x14ac:dyDescent="0.25">
      <c r="A3054" s="40" t="s">
        <v>14</v>
      </c>
      <c r="B3054" s="147" t="s">
        <v>65</v>
      </c>
      <c r="C3054" s="147" t="s">
        <v>65</v>
      </c>
      <c r="D3054" s="147">
        <f>SUM(D3040:D3050)</f>
        <v>303</v>
      </c>
      <c r="E3054" s="147">
        <f>SUM(E3040:E3050)</f>
        <v>356</v>
      </c>
      <c r="F3054" s="159">
        <v>416</v>
      </c>
      <c r="G3054" s="147">
        <f>SUM(G3040:G3050)</f>
        <v>467</v>
      </c>
      <c r="H3054" s="159">
        <v>549</v>
      </c>
      <c r="I3054" s="159">
        <v>630</v>
      </c>
      <c r="J3054" s="159">
        <v>660</v>
      </c>
      <c r="K3054" s="159">
        <v>685</v>
      </c>
      <c r="L3054" s="159">
        <v>739</v>
      </c>
      <c r="M3054" s="159">
        <f t="shared" ref="M3054:R3054" si="1498">SUM(M3040:M3052)</f>
        <v>756</v>
      </c>
      <c r="N3054" s="159">
        <f t="shared" si="1498"/>
        <v>764</v>
      </c>
      <c r="O3054" s="159">
        <f t="shared" si="1498"/>
        <v>753</v>
      </c>
      <c r="P3054" s="159">
        <f t="shared" si="1498"/>
        <v>777</v>
      </c>
      <c r="Q3054" s="159">
        <f t="shared" si="1498"/>
        <v>731</v>
      </c>
      <c r="R3054" s="159">
        <f t="shared" si="1498"/>
        <v>748</v>
      </c>
      <c r="S3054" s="159">
        <f t="shared" ref="S3054:T3054" si="1499">SUM(S3040:S3052)</f>
        <v>758</v>
      </c>
      <c r="T3054" s="199">
        <f t="shared" si="1499"/>
        <v>736</v>
      </c>
    </row>
    <row r="3055" spans="1:20" ht="35" thickBot="1" x14ac:dyDescent="0.25">
      <c r="A3055" s="40" t="s">
        <v>51</v>
      </c>
      <c r="B3055" s="149"/>
      <c r="C3055" s="160" t="e">
        <f>((C3054-B3054)/B3054)</f>
        <v>#VALUE!</v>
      </c>
      <c r="D3055" s="160" t="e">
        <f>((D3054-C3054)/C3054)</f>
        <v>#VALUE!</v>
      </c>
      <c r="E3055" s="160">
        <f>((E3054-D3054)/D3054)</f>
        <v>0.17491749174917492</v>
      </c>
      <c r="F3055" s="160">
        <f>((F3054-E3054)/E3054)</f>
        <v>0.16853932584269662</v>
      </c>
      <c r="G3055" s="160">
        <f t="shared" ref="G3055:T3055" si="1500">((G3054-F3054)/F3054)</f>
        <v>0.12259615384615384</v>
      </c>
      <c r="H3055" s="160">
        <f t="shared" si="1500"/>
        <v>0.17558886509635974</v>
      </c>
      <c r="I3055" s="160">
        <f t="shared" si="1500"/>
        <v>0.14754098360655737</v>
      </c>
      <c r="J3055" s="160">
        <f t="shared" si="1500"/>
        <v>4.7619047619047616E-2</v>
      </c>
      <c r="K3055" s="160">
        <f t="shared" si="1500"/>
        <v>3.787878787878788E-2</v>
      </c>
      <c r="L3055" s="160">
        <f t="shared" si="1500"/>
        <v>7.8832116788321166E-2</v>
      </c>
      <c r="M3055" s="160">
        <f t="shared" si="1500"/>
        <v>2.3004059539918808E-2</v>
      </c>
      <c r="N3055" s="160">
        <f t="shared" si="1500"/>
        <v>1.0582010582010581E-2</v>
      </c>
      <c r="O3055" s="160">
        <f t="shared" si="1500"/>
        <v>-1.4397905759162303E-2</v>
      </c>
      <c r="P3055" s="160">
        <f t="shared" si="1500"/>
        <v>3.1872509960159362E-2</v>
      </c>
      <c r="Q3055" s="160">
        <f t="shared" si="1500"/>
        <v>-5.9202059202059204E-2</v>
      </c>
      <c r="R3055" s="160">
        <f t="shared" si="1500"/>
        <v>2.3255813953488372E-2</v>
      </c>
      <c r="S3055" s="160">
        <f t="shared" si="1500"/>
        <v>1.3368983957219251E-2</v>
      </c>
      <c r="T3055" s="160">
        <f t="shared" si="1500"/>
        <v>-2.9023746701846966E-2</v>
      </c>
    </row>
    <row r="3056" spans="1:20" ht="52" thickBot="1" x14ac:dyDescent="0.25">
      <c r="A3056" s="60" t="s">
        <v>16</v>
      </c>
      <c r="B3056" s="160"/>
      <c r="C3056" s="160"/>
      <c r="D3056" s="160"/>
      <c r="E3056" s="160"/>
      <c r="F3056" s="160"/>
      <c r="G3056" s="160" t="e">
        <f t="shared" ref="G3056:T3056" si="1501">(G3054-B3054)/B3054</f>
        <v>#VALUE!</v>
      </c>
      <c r="H3056" s="160" t="e">
        <f t="shared" si="1501"/>
        <v>#VALUE!</v>
      </c>
      <c r="I3056" s="160">
        <f t="shared" si="1501"/>
        <v>1.0792079207920793</v>
      </c>
      <c r="J3056" s="160">
        <f t="shared" si="1501"/>
        <v>0.8539325842696629</v>
      </c>
      <c r="K3056" s="160">
        <f t="shared" si="1501"/>
        <v>0.64663461538461542</v>
      </c>
      <c r="L3056" s="160">
        <f t="shared" si="1501"/>
        <v>0.58244111349036398</v>
      </c>
      <c r="M3056" s="160">
        <f t="shared" si="1501"/>
        <v>0.37704918032786883</v>
      </c>
      <c r="N3056" s="160">
        <f t="shared" si="1501"/>
        <v>0.21269841269841269</v>
      </c>
      <c r="O3056" s="160">
        <f t="shared" si="1501"/>
        <v>0.1409090909090909</v>
      </c>
      <c r="P3056" s="160">
        <f t="shared" si="1501"/>
        <v>0.1343065693430657</v>
      </c>
      <c r="Q3056" s="160">
        <f t="shared" si="1501"/>
        <v>-1.0825439783491205E-2</v>
      </c>
      <c r="R3056" s="160">
        <f t="shared" si="1501"/>
        <v>-1.0582010582010581E-2</v>
      </c>
      <c r="S3056" s="160">
        <f t="shared" si="1501"/>
        <v>-7.8534031413612562E-3</v>
      </c>
      <c r="T3056" s="160">
        <f t="shared" si="1501"/>
        <v>-2.2576361221779549E-2</v>
      </c>
    </row>
    <row r="3057" spans="1:21" ht="52" thickBot="1" x14ac:dyDescent="0.25">
      <c r="A3057" s="60" t="s">
        <v>17</v>
      </c>
      <c r="B3057" s="160"/>
      <c r="C3057" s="160"/>
      <c r="D3057" s="160"/>
      <c r="E3057" s="160"/>
      <c r="F3057" s="160"/>
      <c r="G3057" s="160"/>
      <c r="H3057" s="160"/>
      <c r="I3057" s="160"/>
      <c r="J3057" s="160"/>
      <c r="K3057" s="160"/>
      <c r="L3057" s="160" t="e">
        <f t="shared" ref="L3057:T3057" si="1502">(L3054-B3054)/B3054</f>
        <v>#VALUE!</v>
      </c>
      <c r="M3057" s="160" t="e">
        <f t="shared" si="1502"/>
        <v>#VALUE!</v>
      </c>
      <c r="N3057" s="160">
        <f t="shared" si="1502"/>
        <v>1.5214521452145215</v>
      </c>
      <c r="O3057" s="160">
        <f t="shared" si="1502"/>
        <v>1.1151685393258426</v>
      </c>
      <c r="P3057" s="160">
        <f t="shared" si="1502"/>
        <v>0.86778846153846156</v>
      </c>
      <c r="Q3057" s="160">
        <f t="shared" si="1502"/>
        <v>0.56531049250535337</v>
      </c>
      <c r="R3057" s="160">
        <f t="shared" si="1502"/>
        <v>0.36247723132969034</v>
      </c>
      <c r="S3057" s="160">
        <f t="shared" si="1502"/>
        <v>0.20317460317460317</v>
      </c>
      <c r="T3057" s="160">
        <f t="shared" si="1502"/>
        <v>0.11515151515151516</v>
      </c>
    </row>
    <row r="3058" spans="1:21" ht="35" thickBot="1" x14ac:dyDescent="0.25">
      <c r="A3058" s="60" t="s">
        <v>18</v>
      </c>
      <c r="B3058" s="161">
        <v>8244</v>
      </c>
      <c r="C3058" s="161">
        <v>8057</v>
      </c>
      <c r="D3058" s="161">
        <v>7875</v>
      </c>
      <c r="E3058" s="161">
        <v>7635</v>
      </c>
      <c r="F3058" s="161">
        <v>7392</v>
      </c>
      <c r="G3058" s="92">
        <v>7191</v>
      </c>
      <c r="H3058" s="92">
        <v>7053</v>
      </c>
      <c r="I3058" s="92">
        <v>6989</v>
      </c>
      <c r="J3058" s="92">
        <v>6747</v>
      </c>
      <c r="K3058" s="92">
        <v>6072</v>
      </c>
      <c r="L3058" s="92">
        <v>5957</v>
      </c>
      <c r="M3058" s="92">
        <v>5818</v>
      </c>
      <c r="N3058" s="92">
        <v>5866</v>
      </c>
      <c r="O3058" s="92">
        <v>5992</v>
      </c>
      <c r="P3058" s="92">
        <v>6115</v>
      </c>
      <c r="Q3058" s="92">
        <v>6283</v>
      </c>
      <c r="R3058" s="92">
        <v>6397</v>
      </c>
      <c r="S3058" s="92">
        <v>6394</v>
      </c>
      <c r="T3058" s="92">
        <v>6560</v>
      </c>
    </row>
    <row r="3059" spans="1:21" ht="52" thickBot="1" x14ac:dyDescent="0.25">
      <c r="A3059" s="60" t="s">
        <v>19</v>
      </c>
      <c r="B3059" s="160"/>
      <c r="C3059" s="160">
        <f t="shared" ref="C3059:T3059" si="1503">(C3058-B3058)/B3058</f>
        <v>-2.2683163512857835E-2</v>
      </c>
      <c r="D3059" s="160">
        <f t="shared" si="1503"/>
        <v>-2.2589052997393572E-2</v>
      </c>
      <c r="E3059" s="160">
        <f t="shared" si="1503"/>
        <v>-3.0476190476190476E-2</v>
      </c>
      <c r="F3059" s="160">
        <f t="shared" si="1503"/>
        <v>-3.182711198428291E-2</v>
      </c>
      <c r="G3059" s="160">
        <f t="shared" si="1503"/>
        <v>-2.719155844155844E-2</v>
      </c>
      <c r="H3059" s="160">
        <f t="shared" si="1503"/>
        <v>-1.9190654985398414E-2</v>
      </c>
      <c r="I3059" s="160">
        <f t="shared" si="1503"/>
        <v>-9.0741528427619456E-3</v>
      </c>
      <c r="J3059" s="160">
        <f t="shared" si="1503"/>
        <v>-3.4625840606667624E-2</v>
      </c>
      <c r="K3059" s="160">
        <f t="shared" si="1503"/>
        <v>-0.10004446420631392</v>
      </c>
      <c r="L3059" s="160">
        <f t="shared" si="1503"/>
        <v>-1.893939393939394E-2</v>
      </c>
      <c r="M3059" s="160">
        <f t="shared" si="1503"/>
        <v>-2.3333892899110292E-2</v>
      </c>
      <c r="N3059" s="160">
        <f t="shared" si="1503"/>
        <v>8.250257820556892E-3</v>
      </c>
      <c r="O3059" s="160">
        <f t="shared" si="1503"/>
        <v>2.1479713603818614E-2</v>
      </c>
      <c r="P3059" s="160">
        <f t="shared" si="1503"/>
        <v>2.0527369826435247E-2</v>
      </c>
      <c r="Q3059" s="160">
        <f t="shared" si="1503"/>
        <v>2.7473426001635323E-2</v>
      </c>
      <c r="R3059" s="160">
        <f t="shared" si="1503"/>
        <v>1.8144198631227119E-2</v>
      </c>
      <c r="S3059" s="160">
        <f t="shared" si="1503"/>
        <v>-4.6896982960762859E-4</v>
      </c>
      <c r="T3059" s="160">
        <f t="shared" si="1503"/>
        <v>2.5961839224272757E-2</v>
      </c>
    </row>
    <row r="3060" spans="1:21" ht="52" thickBot="1" x14ac:dyDescent="0.25">
      <c r="A3060" s="60" t="s">
        <v>20</v>
      </c>
      <c r="B3060" s="160"/>
      <c r="C3060" s="160"/>
      <c r="D3060" s="160"/>
      <c r="E3060" s="160"/>
      <c r="F3060" s="160"/>
      <c r="G3060" s="160">
        <f t="shared" ref="G3060:T3060" si="1504">(G3058-B3058)/B3058</f>
        <v>-0.12772925764192139</v>
      </c>
      <c r="H3060" s="160">
        <f t="shared" si="1504"/>
        <v>-0.1246121385130942</v>
      </c>
      <c r="I3060" s="160">
        <f t="shared" si="1504"/>
        <v>-0.1125079365079365</v>
      </c>
      <c r="J3060" s="160">
        <f t="shared" si="1504"/>
        <v>-0.11630648330058939</v>
      </c>
      <c r="K3060" s="160">
        <f t="shared" si="1504"/>
        <v>-0.17857142857142858</v>
      </c>
      <c r="L3060" s="160">
        <f t="shared" si="1504"/>
        <v>-0.17160339313030176</v>
      </c>
      <c r="M3060" s="160">
        <f t="shared" si="1504"/>
        <v>-0.17510279313767191</v>
      </c>
      <c r="N3060" s="160">
        <f t="shared" si="1504"/>
        <v>-0.16068107025325512</v>
      </c>
      <c r="O3060" s="160">
        <f t="shared" si="1504"/>
        <v>-0.11190158589002519</v>
      </c>
      <c r="P3060" s="160">
        <f t="shared" si="1504"/>
        <v>7.0816864295125161E-3</v>
      </c>
      <c r="Q3060" s="160">
        <f t="shared" si="1504"/>
        <v>5.472553298640255E-2</v>
      </c>
      <c r="R3060" s="160">
        <f t="shared" si="1504"/>
        <v>9.9518734960467509E-2</v>
      </c>
      <c r="S3060" s="160">
        <f t="shared" si="1504"/>
        <v>9.0010228435049439E-2</v>
      </c>
      <c r="T3060" s="160">
        <f t="shared" si="1504"/>
        <v>9.4793057409879838E-2</v>
      </c>
    </row>
    <row r="3061" spans="1:21" ht="52" thickBot="1" x14ac:dyDescent="0.25">
      <c r="A3061" s="60" t="s">
        <v>21</v>
      </c>
      <c r="B3061" s="160"/>
      <c r="C3061" s="160"/>
      <c r="D3061" s="160"/>
      <c r="E3061" s="160"/>
      <c r="F3061" s="160"/>
      <c r="G3061" s="160"/>
      <c r="H3061" s="160"/>
      <c r="I3061" s="160"/>
      <c r="J3061" s="160"/>
      <c r="K3061" s="160"/>
      <c r="L3061" s="160">
        <f t="shared" ref="L3061:T3061" si="1505">(L3058-B3058)/B3058</f>
        <v>-0.27741387675885493</v>
      </c>
      <c r="M3061" s="160">
        <f t="shared" si="1505"/>
        <v>-0.27789499813826485</v>
      </c>
      <c r="N3061" s="160">
        <f t="shared" si="1505"/>
        <v>-0.25511111111111112</v>
      </c>
      <c r="O3061" s="160">
        <f t="shared" si="1505"/>
        <v>-0.2151931892599869</v>
      </c>
      <c r="P3061" s="160">
        <f t="shared" si="1505"/>
        <v>-0.17275432900432899</v>
      </c>
      <c r="Q3061" s="160">
        <f t="shared" si="1505"/>
        <v>-0.12626894729523014</v>
      </c>
      <c r="R3061" s="160">
        <f t="shared" si="1505"/>
        <v>-9.3010066638309935E-2</v>
      </c>
      <c r="S3061" s="160">
        <f t="shared" si="1505"/>
        <v>-8.5133781656889396E-2</v>
      </c>
      <c r="T3061" s="160">
        <f t="shared" si="1505"/>
        <v>-2.7716021935675114E-2</v>
      </c>
    </row>
    <row r="3062" spans="1:21" ht="18" thickBot="1" x14ac:dyDescent="0.25">
      <c r="A3062" s="60" t="s">
        <v>22</v>
      </c>
      <c r="B3062" s="160" t="e">
        <f>B3054/B3058</f>
        <v>#VALUE!</v>
      </c>
      <c r="C3062" s="160" t="e">
        <f>C3054/C3058</f>
        <v>#VALUE!</v>
      </c>
      <c r="D3062" s="160">
        <f>D3054/D3058</f>
        <v>3.8476190476190476E-2</v>
      </c>
      <c r="E3062" s="160">
        <f>E3054/E3058</f>
        <v>4.6627373935821871E-2</v>
      </c>
      <c r="F3062" s="160">
        <f>F3054/F3058</f>
        <v>5.627705627705628E-2</v>
      </c>
      <c r="G3062" s="160">
        <f t="shared" ref="G3062:L3062" si="1506">G3054/G3058</f>
        <v>6.4942288972326526E-2</v>
      </c>
      <c r="H3062" s="160">
        <f t="shared" si="1506"/>
        <v>7.7839217354317314E-2</v>
      </c>
      <c r="I3062" s="160">
        <f t="shared" si="1506"/>
        <v>9.0141651166118192E-2</v>
      </c>
      <c r="J3062" s="160">
        <f t="shared" si="1506"/>
        <v>9.7821253890618048E-2</v>
      </c>
      <c r="K3062" s="160">
        <f t="shared" si="1506"/>
        <v>0.1128129117259552</v>
      </c>
      <c r="L3062" s="160">
        <f t="shared" si="1506"/>
        <v>0.12405573275138493</v>
      </c>
      <c r="M3062" s="160">
        <f t="shared" ref="M3062:N3062" si="1507">M3054/M3058</f>
        <v>0.12994156067377105</v>
      </c>
      <c r="N3062" s="160">
        <f t="shared" si="1507"/>
        <v>0.13024207296283669</v>
      </c>
      <c r="O3062" s="160">
        <f t="shared" ref="O3062:P3062" si="1508">O3054/O3058</f>
        <v>0.12566755674232311</v>
      </c>
      <c r="P3062" s="160">
        <f t="shared" si="1508"/>
        <v>0.12706459525756336</v>
      </c>
      <c r="Q3062" s="160">
        <f t="shared" ref="Q3062:R3062" si="1509">Q3054/Q3058</f>
        <v>0.11634569473181601</v>
      </c>
      <c r="R3062" s="160">
        <f t="shared" si="1509"/>
        <v>0.11692981084883539</v>
      </c>
      <c r="S3062" s="160">
        <f t="shared" ref="S3062:T3062" si="1510">S3054/S3058</f>
        <v>0.11854863934939006</v>
      </c>
      <c r="T3062" s="160">
        <f t="shared" si="1510"/>
        <v>0.11219512195121951</v>
      </c>
    </row>
    <row r="3063" spans="1:21" ht="52" thickBot="1" x14ac:dyDescent="0.25">
      <c r="A3063" s="60" t="s">
        <v>23</v>
      </c>
      <c r="B3063" s="160"/>
      <c r="C3063" s="160" t="e">
        <f t="shared" ref="C3063:K3063" si="1511">(C3062-B3062)</f>
        <v>#VALUE!</v>
      </c>
      <c r="D3063" s="160" t="e">
        <f t="shared" si="1511"/>
        <v>#VALUE!</v>
      </c>
      <c r="E3063" s="160">
        <f t="shared" si="1511"/>
        <v>8.1511834596313948E-3</v>
      </c>
      <c r="F3063" s="160">
        <f t="shared" si="1511"/>
        <v>9.6496823412344085E-3</v>
      </c>
      <c r="G3063" s="160">
        <f t="shared" si="1511"/>
        <v>8.665232695270246E-3</v>
      </c>
      <c r="H3063" s="160">
        <f t="shared" si="1511"/>
        <v>1.2896928381990788E-2</v>
      </c>
      <c r="I3063" s="160">
        <f t="shared" si="1511"/>
        <v>1.2302433811800878E-2</v>
      </c>
      <c r="J3063" s="160">
        <f t="shared" si="1511"/>
        <v>7.6796027244998566E-3</v>
      </c>
      <c r="K3063" s="160">
        <f t="shared" si="1511"/>
        <v>1.4991657835337152E-2</v>
      </c>
      <c r="L3063" s="160">
        <f t="shared" ref="L3063:T3063" si="1512">(L3062-K3062)</f>
        <v>1.1242821025429728E-2</v>
      </c>
      <c r="M3063" s="160">
        <f t="shared" si="1512"/>
        <v>5.8858279223861221E-3</v>
      </c>
      <c r="N3063" s="160">
        <f t="shared" si="1512"/>
        <v>3.0051228906563532E-4</v>
      </c>
      <c r="O3063" s="160">
        <f t="shared" si="1512"/>
        <v>-4.5745162205135803E-3</v>
      </c>
      <c r="P3063" s="160">
        <f t="shared" si="1512"/>
        <v>1.3970385152402565E-3</v>
      </c>
      <c r="Q3063" s="160">
        <f t="shared" si="1512"/>
        <v>-1.0718900525747352E-2</v>
      </c>
      <c r="R3063" s="160">
        <f t="shared" si="1512"/>
        <v>5.8411611701937594E-4</v>
      </c>
      <c r="S3063" s="160">
        <f t="shared" si="1512"/>
        <v>1.6188285005546699E-3</v>
      </c>
      <c r="T3063" s="160">
        <f t="shared" si="1512"/>
        <v>-6.3535173981705412E-3</v>
      </c>
    </row>
    <row r="3064" spans="1:21" ht="52" thickBot="1" x14ac:dyDescent="0.25">
      <c r="A3064" s="60" t="s">
        <v>24</v>
      </c>
      <c r="B3064" s="160"/>
      <c r="C3064" s="160"/>
      <c r="D3064" s="160"/>
      <c r="E3064" s="160"/>
      <c r="F3064" s="160"/>
      <c r="G3064" s="160" t="e">
        <f>G3062-B3062</f>
        <v>#VALUE!</v>
      </c>
      <c r="H3064" s="160" t="e">
        <f t="shared" ref="H3064:K3064" si="1513">H3062-C3062</f>
        <v>#VALUE!</v>
      </c>
      <c r="I3064" s="160">
        <f t="shared" si="1513"/>
        <v>5.1665460689927716E-2</v>
      </c>
      <c r="J3064" s="160">
        <f t="shared" si="1513"/>
        <v>5.1193879954796177E-2</v>
      </c>
      <c r="K3064" s="160">
        <f t="shared" si="1513"/>
        <v>5.6535855448898921E-2</v>
      </c>
      <c r="L3064" s="160">
        <f t="shared" ref="L3064:T3064" si="1514">L3062-G3062</f>
        <v>5.9113443779058403E-2</v>
      </c>
      <c r="M3064" s="160">
        <f t="shared" si="1514"/>
        <v>5.2102343319453737E-2</v>
      </c>
      <c r="N3064" s="160">
        <f t="shared" si="1514"/>
        <v>4.0100421796718494E-2</v>
      </c>
      <c r="O3064" s="160">
        <f t="shared" si="1514"/>
        <v>2.7846302851705057E-2</v>
      </c>
      <c r="P3064" s="160">
        <f t="shared" si="1514"/>
        <v>1.4251683531608161E-2</v>
      </c>
      <c r="Q3064" s="160">
        <f t="shared" si="1514"/>
        <v>-7.7100380195689183E-3</v>
      </c>
      <c r="R3064" s="160">
        <f t="shared" si="1514"/>
        <v>-1.3011749824935664E-2</v>
      </c>
      <c r="S3064" s="160">
        <f t="shared" si="1514"/>
        <v>-1.169343361344663E-2</v>
      </c>
      <c r="T3064" s="160">
        <f t="shared" si="1514"/>
        <v>-1.3472434791103591E-2</v>
      </c>
    </row>
    <row r="3065" spans="1:21" ht="52" thickBot="1" x14ac:dyDescent="0.25">
      <c r="A3065" s="60" t="s">
        <v>25</v>
      </c>
      <c r="B3065" s="160"/>
      <c r="C3065" s="160"/>
      <c r="D3065" s="160"/>
      <c r="E3065" s="160"/>
      <c r="F3065" s="160"/>
      <c r="G3065" s="160"/>
      <c r="H3065" s="160"/>
      <c r="I3065" s="160"/>
      <c r="J3065" s="160"/>
      <c r="K3065" s="160"/>
      <c r="L3065" s="160" t="e">
        <f t="shared" ref="L3065:T3065" si="1515">L3062-B3062</f>
        <v>#VALUE!</v>
      </c>
      <c r="M3065" s="160" t="e">
        <f t="shared" si="1515"/>
        <v>#VALUE!</v>
      </c>
      <c r="N3065" s="160">
        <f t="shared" si="1515"/>
        <v>9.1765882486646216E-2</v>
      </c>
      <c r="O3065" s="160">
        <f t="shared" si="1515"/>
        <v>7.9040182806501241E-2</v>
      </c>
      <c r="P3065" s="160">
        <f t="shared" si="1515"/>
        <v>7.0787538980507075E-2</v>
      </c>
      <c r="Q3065" s="160">
        <f t="shared" si="1515"/>
        <v>5.1403405759489484E-2</v>
      </c>
      <c r="R3065" s="160">
        <f t="shared" si="1515"/>
        <v>3.9090593494518072E-2</v>
      </c>
      <c r="S3065" s="160">
        <f t="shared" si="1515"/>
        <v>2.8406988183271864E-2</v>
      </c>
      <c r="T3065" s="160">
        <f t="shared" si="1515"/>
        <v>1.4373868060601466E-2</v>
      </c>
    </row>
    <row r="3066" spans="1:21" ht="16" x14ac:dyDescent="0.2">
      <c r="A3066" s="4"/>
      <c r="B3066" s="6"/>
      <c r="C3066" s="6"/>
      <c r="D3066" s="6"/>
      <c r="E3066" s="6"/>
      <c r="F3066" s="6"/>
      <c r="G3066" s="5"/>
      <c r="H3066" s="5"/>
      <c r="I3066" s="5"/>
      <c r="J3066" s="5"/>
      <c r="K3066" s="5"/>
      <c r="L3066" s="5"/>
    </row>
    <row r="3067" spans="1:21" ht="16" x14ac:dyDescent="0.2">
      <c r="A3067" s="7" t="s">
        <v>218</v>
      </c>
      <c r="B3067" s="7"/>
      <c r="C3067" s="7"/>
      <c r="D3067" s="7"/>
      <c r="E3067" s="7"/>
      <c r="F3067" s="7"/>
      <c r="G3067" s="8"/>
      <c r="H3067" s="8"/>
      <c r="I3067" s="8"/>
      <c r="J3067" s="8"/>
      <c r="K3067" s="8"/>
      <c r="L3067" s="8"/>
      <c r="M3067" s="9"/>
    </row>
    <row r="3068" spans="1:21" ht="17" thickBot="1" x14ac:dyDescent="0.25">
      <c r="A3068" s="10"/>
      <c r="B3068" s="8"/>
      <c r="C3068" s="8"/>
      <c r="D3068" s="8"/>
      <c r="E3068" s="8"/>
      <c r="F3068" s="8"/>
      <c r="G3068" s="8"/>
      <c r="H3068" s="8"/>
      <c r="I3068" s="8"/>
      <c r="J3068" s="8"/>
      <c r="K3068" s="8"/>
      <c r="L3068" s="8"/>
      <c r="M3068" s="9"/>
    </row>
    <row r="3069" spans="1:21" ht="35" thickBot="1" x14ac:dyDescent="0.25">
      <c r="A3069" s="70" t="s">
        <v>44</v>
      </c>
      <c r="B3069" s="70" t="s">
        <v>0</v>
      </c>
      <c r="C3069" s="70" t="s">
        <v>1</v>
      </c>
      <c r="D3069" s="70" t="s">
        <v>2</v>
      </c>
      <c r="E3069" s="70" t="s">
        <v>3</v>
      </c>
      <c r="F3069" s="70" t="s">
        <v>4</v>
      </c>
      <c r="G3069" s="70" t="s">
        <v>5</v>
      </c>
      <c r="H3069" s="70" t="s">
        <v>6</v>
      </c>
      <c r="I3069" s="70" t="s">
        <v>7</v>
      </c>
      <c r="J3069" s="70" t="s">
        <v>8</v>
      </c>
      <c r="K3069" s="70" t="s">
        <v>9</v>
      </c>
      <c r="L3069" s="70" t="s">
        <v>10</v>
      </c>
      <c r="M3069" s="70" t="s">
        <v>66</v>
      </c>
      <c r="N3069" s="70" t="s">
        <v>75</v>
      </c>
      <c r="O3069" s="70" t="s">
        <v>76</v>
      </c>
      <c r="P3069" s="70" t="s">
        <v>77</v>
      </c>
      <c r="Q3069" s="70" t="s">
        <v>78</v>
      </c>
      <c r="R3069" s="70" t="s">
        <v>79</v>
      </c>
      <c r="S3069" s="70" t="s">
        <v>81</v>
      </c>
      <c r="T3069" s="70" t="s">
        <v>87</v>
      </c>
      <c r="U3069" s="70" t="s">
        <v>52</v>
      </c>
    </row>
    <row r="3070" spans="1:21" ht="18" thickBot="1" x14ac:dyDescent="0.25">
      <c r="A3070" s="71" t="s">
        <v>28</v>
      </c>
      <c r="B3070" s="72"/>
      <c r="C3070" s="72">
        <f t="shared" ref="C3070:K3070" si="1516">-C3040</f>
        <v>-42</v>
      </c>
      <c r="D3070" s="72">
        <f t="shared" si="1516"/>
        <v>-29</v>
      </c>
      <c r="E3070" s="72">
        <f t="shared" si="1516"/>
        <v>-44</v>
      </c>
      <c r="F3070" s="72">
        <f t="shared" si="1516"/>
        <v>-38</v>
      </c>
      <c r="G3070" s="72">
        <f t="shared" si="1516"/>
        <v>-41</v>
      </c>
      <c r="H3070" s="72">
        <f t="shared" si="1516"/>
        <v>-38</v>
      </c>
      <c r="I3070" s="72">
        <f t="shared" si="1516"/>
        <v>-44</v>
      </c>
      <c r="J3070" s="72">
        <f t="shared" si="1516"/>
        <v>-44</v>
      </c>
      <c r="K3070" s="72">
        <f t="shared" si="1516"/>
        <v>-44</v>
      </c>
      <c r="L3070" s="72">
        <f t="shared" ref="L3070:Q3070" si="1517">-L3040</f>
        <v>-44</v>
      </c>
      <c r="M3070" s="72">
        <f t="shared" si="1517"/>
        <v>-44</v>
      </c>
      <c r="N3070" s="72">
        <f t="shared" si="1517"/>
        <v>-34</v>
      </c>
      <c r="O3070" s="72">
        <f t="shared" si="1517"/>
        <v>-44</v>
      </c>
      <c r="P3070" s="72">
        <f t="shared" si="1517"/>
        <v>-52</v>
      </c>
      <c r="Q3070" s="72">
        <f t="shared" si="1517"/>
        <v>-31</v>
      </c>
      <c r="R3070" s="72">
        <f t="shared" ref="R3070:S3070" si="1518">-R3040</f>
        <v>-40</v>
      </c>
      <c r="S3070" s="72">
        <f t="shared" si="1518"/>
        <v>-54</v>
      </c>
      <c r="T3070" s="76">
        <f t="shared" ref="T3070" si="1519">-T3040</f>
        <v>-35</v>
      </c>
      <c r="U3070" s="72">
        <f t="shared" ref="U3070:U3084" si="1520">_xlfn.AGGREGATE(1,6,C3070:S3070)</f>
        <v>-41.588235294117645</v>
      </c>
    </row>
    <row r="3071" spans="1:21" ht="18" thickBot="1" x14ac:dyDescent="0.25">
      <c r="A3071" s="78">
        <v>1</v>
      </c>
      <c r="B3071" s="48" t="s">
        <v>53</v>
      </c>
      <c r="C3071" s="72">
        <f t="shared" ref="C3071:T3082" si="1521">B3040-C3041</f>
        <v>6</v>
      </c>
      <c r="D3071" s="72">
        <f t="shared" si="1521"/>
        <v>-1</v>
      </c>
      <c r="E3071" s="72">
        <f t="shared" si="1521"/>
        <v>0</v>
      </c>
      <c r="F3071" s="72">
        <f t="shared" si="1521"/>
        <v>0</v>
      </c>
      <c r="G3071" s="72">
        <f t="shared" si="1521"/>
        <v>2</v>
      </c>
      <c r="H3071" s="72">
        <f t="shared" si="1521"/>
        <v>-2</v>
      </c>
      <c r="I3071" s="72">
        <f t="shared" si="1521"/>
        <v>-10</v>
      </c>
      <c r="J3071" s="72">
        <f t="shared" si="1521"/>
        <v>-1</v>
      </c>
      <c r="K3071" s="72">
        <f t="shared" si="1521"/>
        <v>-1</v>
      </c>
      <c r="L3071" s="72">
        <f t="shared" si="1521"/>
        <v>-6</v>
      </c>
      <c r="M3071" s="72">
        <f t="shared" si="1521"/>
        <v>-2</v>
      </c>
      <c r="N3071" s="72">
        <f t="shared" si="1521"/>
        <v>-1</v>
      </c>
      <c r="O3071" s="72">
        <f t="shared" si="1521"/>
        <v>-6</v>
      </c>
      <c r="P3071" s="72">
        <f t="shared" si="1521"/>
        <v>-3</v>
      </c>
      <c r="Q3071" s="72">
        <f t="shared" si="1521"/>
        <v>6</v>
      </c>
      <c r="R3071" s="72">
        <f t="shared" si="1521"/>
        <v>-6</v>
      </c>
      <c r="S3071" s="72">
        <f t="shared" si="1521"/>
        <v>3</v>
      </c>
      <c r="T3071" s="76">
        <f t="shared" si="1521"/>
        <v>-2</v>
      </c>
      <c r="U3071" s="72">
        <f t="shared" si="1520"/>
        <v>-1.2941176470588236</v>
      </c>
    </row>
    <row r="3072" spans="1:21" ht="18" thickBot="1" x14ac:dyDescent="0.25">
      <c r="A3072" s="78">
        <v>2</v>
      </c>
      <c r="B3072" s="48" t="s">
        <v>53</v>
      </c>
      <c r="C3072" s="72"/>
      <c r="D3072" s="72">
        <f t="shared" si="1521"/>
        <v>-2</v>
      </c>
      <c r="E3072" s="72">
        <f t="shared" si="1521"/>
        <v>1</v>
      </c>
      <c r="F3072" s="72">
        <f t="shared" si="1521"/>
        <v>-1</v>
      </c>
      <c r="G3072" s="72">
        <f t="shared" si="1521"/>
        <v>1</v>
      </c>
      <c r="H3072" s="72">
        <f t="shared" si="1521"/>
        <v>0</v>
      </c>
      <c r="I3072" s="72">
        <f t="shared" si="1521"/>
        <v>-5</v>
      </c>
      <c r="J3072" s="72">
        <f t="shared" si="1521"/>
        <v>3</v>
      </c>
      <c r="K3072" s="72">
        <f t="shared" si="1521"/>
        <v>1</v>
      </c>
      <c r="L3072" s="72">
        <f t="shared" si="1521"/>
        <v>2</v>
      </c>
      <c r="M3072" s="72">
        <f t="shared" si="1521"/>
        <v>4</v>
      </c>
      <c r="N3072" s="72">
        <f t="shared" si="1521"/>
        <v>0</v>
      </c>
      <c r="O3072" s="72">
        <f t="shared" si="1521"/>
        <v>-1</v>
      </c>
      <c r="P3072" s="72">
        <f t="shared" si="1521"/>
        <v>1</v>
      </c>
      <c r="Q3072" s="72">
        <f t="shared" si="1521"/>
        <v>1</v>
      </c>
      <c r="R3072" s="72">
        <f t="shared" si="1521"/>
        <v>-1</v>
      </c>
      <c r="S3072" s="72">
        <f t="shared" si="1521"/>
        <v>1</v>
      </c>
      <c r="T3072" s="76">
        <f t="shared" si="1521"/>
        <v>5</v>
      </c>
      <c r="U3072" s="72">
        <f t="shared" si="1520"/>
        <v>0.3125</v>
      </c>
    </row>
    <row r="3073" spans="1:21" ht="18" thickBot="1" x14ac:dyDescent="0.25">
      <c r="A3073" s="78">
        <v>3</v>
      </c>
      <c r="B3073" s="48" t="s">
        <v>53</v>
      </c>
      <c r="C3073" s="72"/>
      <c r="D3073" s="72"/>
      <c r="E3073" s="72">
        <f t="shared" si="1521"/>
        <v>3</v>
      </c>
      <c r="F3073" s="72">
        <f t="shared" si="1521"/>
        <v>-1</v>
      </c>
      <c r="G3073" s="72">
        <f t="shared" si="1521"/>
        <v>0</v>
      </c>
      <c r="H3073" s="72">
        <f t="shared" si="1521"/>
        <v>-1</v>
      </c>
      <c r="I3073" s="72">
        <f t="shared" si="1521"/>
        <v>-6</v>
      </c>
      <c r="J3073" s="72">
        <f t="shared" si="1521"/>
        <v>2</v>
      </c>
      <c r="K3073" s="72">
        <f t="shared" si="1521"/>
        <v>0</v>
      </c>
      <c r="L3073" s="72">
        <f t="shared" si="1521"/>
        <v>0</v>
      </c>
      <c r="M3073" s="72">
        <f t="shared" si="1521"/>
        <v>-3</v>
      </c>
      <c r="N3073" s="72">
        <f t="shared" si="1521"/>
        <v>0</v>
      </c>
      <c r="O3073" s="72">
        <f t="shared" si="1521"/>
        <v>5</v>
      </c>
      <c r="P3073" s="72">
        <f t="shared" si="1521"/>
        <v>-1</v>
      </c>
      <c r="Q3073" s="72">
        <f t="shared" si="1521"/>
        <v>3</v>
      </c>
      <c r="R3073" s="72">
        <f t="shared" si="1521"/>
        <v>5</v>
      </c>
      <c r="S3073" s="72">
        <f t="shared" si="1521"/>
        <v>4</v>
      </c>
      <c r="T3073" s="76">
        <f t="shared" si="1521"/>
        <v>0</v>
      </c>
      <c r="U3073" s="72">
        <f t="shared" si="1520"/>
        <v>0.66666666666666663</v>
      </c>
    </row>
    <row r="3074" spans="1:21" ht="18" thickBot="1" x14ac:dyDescent="0.25">
      <c r="A3074" s="78">
        <v>4</v>
      </c>
      <c r="B3074" s="48" t="s">
        <v>53</v>
      </c>
      <c r="C3074" s="72"/>
      <c r="D3074" s="72"/>
      <c r="E3074" s="72"/>
      <c r="F3074" s="72">
        <f>E3043-F3044</f>
        <v>0</v>
      </c>
      <c r="G3074" s="72">
        <f t="shared" si="1521"/>
        <v>1</v>
      </c>
      <c r="H3074" s="72">
        <f t="shared" si="1521"/>
        <v>2</v>
      </c>
      <c r="I3074" s="72">
        <f t="shared" si="1521"/>
        <v>0</v>
      </c>
      <c r="J3074" s="72">
        <f t="shared" si="1521"/>
        <v>0</v>
      </c>
      <c r="K3074" s="72">
        <f t="shared" si="1521"/>
        <v>3</v>
      </c>
      <c r="L3074" s="72">
        <f t="shared" si="1521"/>
        <v>0</v>
      </c>
      <c r="M3074" s="72">
        <f t="shared" si="1521"/>
        <v>2</v>
      </c>
      <c r="N3074" s="72">
        <f t="shared" si="1521"/>
        <v>-2</v>
      </c>
      <c r="O3074" s="72">
        <f t="shared" si="1521"/>
        <v>0</v>
      </c>
      <c r="P3074" s="72">
        <f t="shared" si="1521"/>
        <v>1</v>
      </c>
      <c r="Q3074" s="72">
        <f t="shared" si="1521"/>
        <v>2</v>
      </c>
      <c r="R3074" s="72">
        <f t="shared" si="1521"/>
        <v>-1</v>
      </c>
      <c r="S3074" s="72">
        <f t="shared" si="1521"/>
        <v>5</v>
      </c>
      <c r="T3074" s="76">
        <f t="shared" si="1521"/>
        <v>1</v>
      </c>
      <c r="U3074" s="72">
        <f t="shared" si="1520"/>
        <v>0.9285714285714286</v>
      </c>
    </row>
    <row r="3075" spans="1:21" ht="18" thickBot="1" x14ac:dyDescent="0.25">
      <c r="A3075" s="78">
        <v>5</v>
      </c>
      <c r="B3075" s="48" t="s">
        <v>53</v>
      </c>
      <c r="C3075" s="72"/>
      <c r="D3075" s="72"/>
      <c r="E3075" s="72"/>
      <c r="F3075" s="72"/>
      <c r="G3075" s="72">
        <f>F3044-G3045</f>
        <v>2</v>
      </c>
      <c r="H3075" s="72">
        <f t="shared" si="1521"/>
        <v>0</v>
      </c>
      <c r="I3075" s="72">
        <f t="shared" si="1521"/>
        <v>-4</v>
      </c>
      <c r="J3075" s="72">
        <f t="shared" si="1521"/>
        <v>2</v>
      </c>
      <c r="K3075" s="72">
        <f t="shared" si="1521"/>
        <v>0</v>
      </c>
      <c r="L3075" s="72">
        <f t="shared" ref="L3075:T3075" si="1522">K3044-L3045</f>
        <v>0</v>
      </c>
      <c r="M3075" s="72">
        <f t="shared" si="1522"/>
        <v>1</v>
      </c>
      <c r="N3075" s="72">
        <f t="shared" si="1522"/>
        <v>2</v>
      </c>
      <c r="O3075" s="72">
        <f t="shared" si="1522"/>
        <v>3</v>
      </c>
      <c r="P3075" s="72">
        <f t="shared" si="1522"/>
        <v>1</v>
      </c>
      <c r="Q3075" s="72">
        <f t="shared" si="1522"/>
        <v>1</v>
      </c>
      <c r="R3075" s="72">
        <f t="shared" si="1522"/>
        <v>1</v>
      </c>
      <c r="S3075" s="72">
        <f t="shared" si="1522"/>
        <v>2</v>
      </c>
      <c r="T3075" s="76">
        <f t="shared" si="1522"/>
        <v>4</v>
      </c>
      <c r="U3075" s="72">
        <f t="shared" si="1520"/>
        <v>0.84615384615384615</v>
      </c>
    </row>
    <row r="3076" spans="1:21" ht="18" thickBot="1" x14ac:dyDescent="0.25">
      <c r="A3076" s="78">
        <v>6</v>
      </c>
      <c r="B3076" s="48" t="s">
        <v>53</v>
      </c>
      <c r="C3076" s="72">
        <f t="shared" si="1521"/>
        <v>-61</v>
      </c>
      <c r="D3076" s="72">
        <f t="shared" si="1521"/>
        <v>-56</v>
      </c>
      <c r="E3076" s="72">
        <f t="shared" si="1521"/>
        <v>-46</v>
      </c>
      <c r="F3076" s="72">
        <f t="shared" si="1521"/>
        <v>-60</v>
      </c>
      <c r="G3076" s="72">
        <f t="shared" si="1521"/>
        <v>-50</v>
      </c>
      <c r="H3076" s="72">
        <f t="shared" si="1521"/>
        <v>-52</v>
      </c>
      <c r="I3076" s="72">
        <f t="shared" si="1521"/>
        <v>-29</v>
      </c>
      <c r="J3076" s="72">
        <f t="shared" si="1521"/>
        <v>-49</v>
      </c>
      <c r="K3076" s="72">
        <f t="shared" si="1521"/>
        <v>-53</v>
      </c>
      <c r="L3076" s="72">
        <f t="shared" si="1521"/>
        <v>-53</v>
      </c>
      <c r="M3076" s="72">
        <f t="shared" si="1521"/>
        <v>-50</v>
      </c>
      <c r="N3076" s="72">
        <f t="shared" si="1521"/>
        <v>-51</v>
      </c>
      <c r="O3076" s="72">
        <f t="shared" si="1521"/>
        <v>-50</v>
      </c>
      <c r="P3076" s="72">
        <f t="shared" si="1521"/>
        <v>-51</v>
      </c>
      <c r="Q3076" s="72">
        <f t="shared" si="1521"/>
        <v>-51</v>
      </c>
      <c r="R3076" s="72">
        <f t="shared" si="1521"/>
        <v>-52</v>
      </c>
      <c r="S3076" s="72">
        <f t="shared" si="1521"/>
        <v>-43</v>
      </c>
      <c r="T3076" s="76">
        <f t="shared" si="1521"/>
        <v>-50</v>
      </c>
      <c r="U3076" s="72">
        <f t="shared" si="1520"/>
        <v>-50.411764705882355</v>
      </c>
    </row>
    <row r="3077" spans="1:21" ht="18" thickBot="1" x14ac:dyDescent="0.25">
      <c r="A3077" s="78">
        <v>7</v>
      </c>
      <c r="B3077" s="48" t="s">
        <v>53</v>
      </c>
      <c r="C3077" s="72" t="s">
        <v>12</v>
      </c>
      <c r="D3077" s="72">
        <f t="shared" si="1521"/>
        <v>6</v>
      </c>
      <c r="E3077" s="72">
        <f t="shared" si="1521"/>
        <v>2</v>
      </c>
      <c r="F3077" s="72">
        <f t="shared" si="1521"/>
        <v>-2</v>
      </c>
      <c r="G3077" s="72">
        <f t="shared" si="1521"/>
        <v>4</v>
      </c>
      <c r="H3077" s="72">
        <f t="shared" si="1521"/>
        <v>-1</v>
      </c>
      <c r="I3077" s="72">
        <f t="shared" si="1521"/>
        <v>4</v>
      </c>
      <c r="J3077" s="72">
        <f t="shared" si="1521"/>
        <v>0</v>
      </c>
      <c r="K3077" s="72">
        <f t="shared" si="1521"/>
        <v>7</v>
      </c>
      <c r="L3077" s="72">
        <f t="shared" si="1521"/>
        <v>2</v>
      </c>
      <c r="M3077" s="72">
        <f t="shared" si="1521"/>
        <v>11</v>
      </c>
      <c r="N3077" s="72">
        <f t="shared" si="1521"/>
        <v>0</v>
      </c>
      <c r="O3077" s="72">
        <f t="shared" si="1521"/>
        <v>9</v>
      </c>
      <c r="P3077" s="72">
        <f t="shared" si="1521"/>
        <v>-1</v>
      </c>
      <c r="Q3077" s="72">
        <f t="shared" si="1521"/>
        <v>7</v>
      </c>
      <c r="R3077" s="72">
        <f t="shared" si="1521"/>
        <v>10</v>
      </c>
      <c r="S3077" s="72">
        <f t="shared" si="1521"/>
        <v>10</v>
      </c>
      <c r="T3077" s="76">
        <f t="shared" si="1521"/>
        <v>5</v>
      </c>
      <c r="U3077" s="72">
        <f t="shared" si="1520"/>
        <v>4.25</v>
      </c>
    </row>
    <row r="3078" spans="1:21" ht="18" thickBot="1" x14ac:dyDescent="0.25">
      <c r="A3078" s="78">
        <v>8</v>
      </c>
      <c r="B3078" s="48" t="s">
        <v>53</v>
      </c>
      <c r="C3078" s="72" t="s">
        <v>12</v>
      </c>
      <c r="D3078" s="72" t="s">
        <v>12</v>
      </c>
      <c r="E3078" s="72">
        <f t="shared" si="1521"/>
        <v>5</v>
      </c>
      <c r="F3078" s="72">
        <f t="shared" si="1521"/>
        <v>3</v>
      </c>
      <c r="G3078" s="72">
        <f t="shared" si="1521"/>
        <v>4</v>
      </c>
      <c r="H3078" s="72">
        <f t="shared" si="1521"/>
        <v>5</v>
      </c>
      <c r="I3078" s="72">
        <f t="shared" si="1521"/>
        <v>3</v>
      </c>
      <c r="J3078" s="72">
        <f t="shared" si="1521"/>
        <v>3</v>
      </c>
      <c r="K3078" s="72">
        <f t="shared" si="1521"/>
        <v>6</v>
      </c>
      <c r="L3078" s="72">
        <f t="shared" si="1521"/>
        <v>4</v>
      </c>
      <c r="M3078" s="72">
        <f t="shared" si="1521"/>
        <v>2</v>
      </c>
      <c r="N3078" s="72">
        <f t="shared" si="1521"/>
        <v>13</v>
      </c>
      <c r="O3078" s="72">
        <f t="shared" si="1521"/>
        <v>6</v>
      </c>
      <c r="P3078" s="72">
        <f t="shared" si="1521"/>
        <v>2</v>
      </c>
      <c r="Q3078" s="72">
        <f t="shared" si="1521"/>
        <v>5</v>
      </c>
      <c r="R3078" s="72">
        <f t="shared" si="1521"/>
        <v>10</v>
      </c>
      <c r="S3078" s="72">
        <f t="shared" si="1521"/>
        <v>11</v>
      </c>
      <c r="T3078" s="76">
        <f t="shared" si="1521"/>
        <v>11</v>
      </c>
      <c r="U3078" s="72">
        <f t="shared" si="1520"/>
        <v>5.4666666666666668</v>
      </c>
    </row>
    <row r="3079" spans="1:21" ht="18" thickBot="1" x14ac:dyDescent="0.25">
      <c r="A3079" s="78">
        <v>9</v>
      </c>
      <c r="B3079" s="48" t="s">
        <v>53</v>
      </c>
      <c r="C3079" s="72">
        <f t="shared" si="1521"/>
        <v>8</v>
      </c>
      <c r="D3079" s="72">
        <f t="shared" si="1521"/>
        <v>11</v>
      </c>
      <c r="E3079" s="72">
        <f t="shared" si="1521"/>
        <v>1</v>
      </c>
      <c r="F3079" s="72">
        <f t="shared" si="1521"/>
        <v>5</v>
      </c>
      <c r="G3079" s="72">
        <f t="shared" si="1521"/>
        <v>4</v>
      </c>
      <c r="H3079" s="72">
        <f t="shared" si="1521"/>
        <v>0</v>
      </c>
      <c r="I3079" s="72">
        <f t="shared" si="1521"/>
        <v>6</v>
      </c>
      <c r="J3079" s="72">
        <f t="shared" si="1521"/>
        <v>4</v>
      </c>
      <c r="K3079" s="72">
        <f t="shared" si="1521"/>
        <v>7</v>
      </c>
      <c r="L3079" s="72">
        <f t="shared" si="1521"/>
        <v>0</v>
      </c>
      <c r="M3079" s="72">
        <f t="shared" si="1521"/>
        <v>7</v>
      </c>
      <c r="N3079" s="72">
        <f t="shared" si="1521"/>
        <v>18</v>
      </c>
      <c r="O3079" s="72">
        <f t="shared" si="1521"/>
        <v>18</v>
      </c>
      <c r="P3079" s="72">
        <f t="shared" si="1521"/>
        <v>14</v>
      </c>
      <c r="Q3079" s="72">
        <f t="shared" si="1521"/>
        <v>35</v>
      </c>
      <c r="R3079" s="72">
        <f t="shared" si="1521"/>
        <v>5</v>
      </c>
      <c r="S3079" s="72">
        <f t="shared" si="1521"/>
        <v>6</v>
      </c>
      <c r="T3079" s="76">
        <f t="shared" si="1521"/>
        <v>4</v>
      </c>
      <c r="U3079" s="72">
        <f t="shared" si="1520"/>
        <v>8.764705882352942</v>
      </c>
    </row>
    <row r="3080" spans="1:21" ht="18" thickBot="1" x14ac:dyDescent="0.25">
      <c r="A3080" s="78">
        <v>10</v>
      </c>
      <c r="B3080" s="48" t="s">
        <v>53</v>
      </c>
      <c r="C3080" s="72">
        <f t="shared" si="1521"/>
        <v>2</v>
      </c>
      <c r="D3080" s="72">
        <f t="shared" si="1521"/>
        <v>6</v>
      </c>
      <c r="E3080" s="72">
        <f t="shared" si="1521"/>
        <v>-2</v>
      </c>
      <c r="F3080" s="72">
        <f t="shared" si="1521"/>
        <v>3</v>
      </c>
      <c r="G3080" s="72">
        <f t="shared" si="1521"/>
        <v>0</v>
      </c>
      <c r="H3080" s="72">
        <f t="shared" si="1521"/>
        <v>2</v>
      </c>
      <c r="I3080" s="72">
        <f t="shared" si="1521"/>
        <v>3</v>
      </c>
      <c r="J3080" s="72">
        <f t="shared" si="1521"/>
        <v>0</v>
      </c>
      <c r="K3080" s="72">
        <f t="shared" si="1521"/>
        <v>4</v>
      </c>
      <c r="L3080" s="72">
        <f t="shared" si="1521"/>
        <v>5</v>
      </c>
      <c r="M3080" s="72">
        <f t="shared" si="1521"/>
        <v>10</v>
      </c>
      <c r="N3080" s="72">
        <f t="shared" si="1521"/>
        <v>4</v>
      </c>
      <c r="O3080" s="72">
        <f t="shared" si="1521"/>
        <v>6</v>
      </c>
      <c r="P3080" s="72">
        <f t="shared" si="1521"/>
        <v>4</v>
      </c>
      <c r="Q3080" s="72">
        <f t="shared" si="1521"/>
        <v>8</v>
      </c>
      <c r="R3080" s="72">
        <f t="shared" si="1521"/>
        <v>-16</v>
      </c>
      <c r="S3080" s="72">
        <f t="shared" si="1521"/>
        <v>5</v>
      </c>
      <c r="T3080" s="76">
        <f t="shared" si="1521"/>
        <v>5</v>
      </c>
      <c r="U3080" s="72">
        <f t="shared" si="1520"/>
        <v>2.5882352941176472</v>
      </c>
    </row>
    <row r="3081" spans="1:21" ht="18" thickBot="1" x14ac:dyDescent="0.25">
      <c r="A3081" s="78">
        <v>11</v>
      </c>
      <c r="B3081" s="48" t="s">
        <v>53</v>
      </c>
      <c r="C3081" s="72" t="s">
        <v>46</v>
      </c>
      <c r="D3081" s="72" t="s">
        <v>46</v>
      </c>
      <c r="E3081" s="72" t="s">
        <v>12</v>
      </c>
      <c r="F3081" s="72" t="s">
        <v>12</v>
      </c>
      <c r="G3081" s="72" t="s">
        <v>12</v>
      </c>
      <c r="H3081" s="72">
        <f t="shared" si="1521"/>
        <v>3</v>
      </c>
      <c r="I3081" s="72">
        <f t="shared" si="1521"/>
        <v>2</v>
      </c>
      <c r="J3081" s="72">
        <f t="shared" si="1521"/>
        <v>3</v>
      </c>
      <c r="K3081" s="72">
        <f t="shared" si="1521"/>
        <v>4</v>
      </c>
      <c r="L3081" s="72">
        <f t="shared" si="1521"/>
        <v>1</v>
      </c>
      <c r="M3081" s="72">
        <f t="shared" si="1521"/>
        <v>2</v>
      </c>
      <c r="N3081" s="72">
        <f t="shared" si="1521"/>
        <v>3</v>
      </c>
      <c r="O3081" s="72">
        <f t="shared" si="1521"/>
        <v>6</v>
      </c>
      <c r="P3081" s="72">
        <f t="shared" si="1521"/>
        <v>2</v>
      </c>
      <c r="Q3081" s="72">
        <f t="shared" si="1521"/>
        <v>7</v>
      </c>
      <c r="R3081" s="72">
        <f t="shared" si="1521"/>
        <v>4</v>
      </c>
      <c r="S3081" s="72">
        <f t="shared" si="1521"/>
        <v>2</v>
      </c>
      <c r="T3081" s="76">
        <f t="shared" si="1521"/>
        <v>8</v>
      </c>
      <c r="U3081" s="72">
        <f t="shared" si="1520"/>
        <v>3.25</v>
      </c>
    </row>
    <row r="3082" spans="1:21" ht="18" thickBot="1" x14ac:dyDescent="0.25">
      <c r="A3082" s="78">
        <v>12</v>
      </c>
      <c r="B3082" s="48" t="s">
        <v>53</v>
      </c>
      <c r="C3082" s="72" t="s">
        <v>12</v>
      </c>
      <c r="D3082" s="72" t="s">
        <v>12</v>
      </c>
      <c r="E3082" s="72" t="s">
        <v>46</v>
      </c>
      <c r="F3082" s="72" t="s">
        <v>12</v>
      </c>
      <c r="G3082" s="72" t="s">
        <v>12</v>
      </c>
      <c r="H3082" s="72" t="s">
        <v>12</v>
      </c>
      <c r="I3082" s="72">
        <f t="shared" si="1521"/>
        <v>-1</v>
      </c>
      <c r="J3082" s="72">
        <f t="shared" ref="J3082:T3082" si="1523">I3051-J3052</f>
        <v>4</v>
      </c>
      <c r="K3082" s="72">
        <f t="shared" si="1523"/>
        <v>2</v>
      </c>
      <c r="L3082" s="72">
        <f t="shared" si="1523"/>
        <v>-1</v>
      </c>
      <c r="M3082" s="72">
        <f t="shared" si="1523"/>
        <v>1</v>
      </c>
      <c r="N3082" s="72">
        <f t="shared" si="1523"/>
        <v>2</v>
      </c>
      <c r="O3082" s="72">
        <f t="shared" si="1523"/>
        <v>-3</v>
      </c>
      <c r="P3082" s="72">
        <f t="shared" si="1523"/>
        <v>4</v>
      </c>
      <c r="Q3082" s="72">
        <f t="shared" si="1523"/>
        <v>4</v>
      </c>
      <c r="R3082" s="72">
        <f t="shared" si="1523"/>
        <v>3</v>
      </c>
      <c r="S3082" s="72">
        <f t="shared" si="1523"/>
        <v>-1</v>
      </c>
      <c r="T3082" s="76">
        <f t="shared" si="1523"/>
        <v>4</v>
      </c>
      <c r="U3082" s="72">
        <f t="shared" si="1520"/>
        <v>1.2727272727272727</v>
      </c>
    </row>
    <row r="3083" spans="1:21" ht="18" thickBot="1" x14ac:dyDescent="0.25">
      <c r="A3083" s="47" t="s">
        <v>47</v>
      </c>
      <c r="B3083" s="48" t="s">
        <v>59</v>
      </c>
      <c r="C3083" s="75" t="s">
        <v>46</v>
      </c>
      <c r="D3083" s="75" t="s">
        <v>46</v>
      </c>
      <c r="E3083" s="75" t="s">
        <v>46</v>
      </c>
      <c r="F3083" s="79">
        <f t="shared" ref="F3083:T3083" si="1524">B3041-F3045</f>
        <v>0</v>
      </c>
      <c r="G3083" s="79">
        <f t="shared" si="1524"/>
        <v>3</v>
      </c>
      <c r="H3083" s="79">
        <f t="shared" si="1524"/>
        <v>1</v>
      </c>
      <c r="I3083" s="79">
        <f t="shared" si="1524"/>
        <v>-3</v>
      </c>
      <c r="J3083" s="79">
        <f t="shared" si="1524"/>
        <v>2</v>
      </c>
      <c r="K3083" s="79">
        <f t="shared" si="1524"/>
        <v>-6</v>
      </c>
      <c r="L3083" s="79">
        <f t="shared" si="1524"/>
        <v>0</v>
      </c>
      <c r="M3083" s="79">
        <f t="shared" si="1524"/>
        <v>4</v>
      </c>
      <c r="N3083" s="79">
        <f t="shared" si="1524"/>
        <v>5</v>
      </c>
      <c r="O3083" s="79">
        <f t="shared" si="1524"/>
        <v>0</v>
      </c>
      <c r="P3083" s="79">
        <f t="shared" si="1524"/>
        <v>5</v>
      </c>
      <c r="Q3083" s="79">
        <f t="shared" si="1524"/>
        <v>7</v>
      </c>
      <c r="R3083" s="79">
        <f t="shared" si="1524"/>
        <v>1</v>
      </c>
      <c r="S3083" s="79">
        <f t="shared" si="1524"/>
        <v>5</v>
      </c>
      <c r="T3083" s="106">
        <f t="shared" si="1524"/>
        <v>15</v>
      </c>
      <c r="U3083" s="72">
        <f t="shared" si="1520"/>
        <v>1.7142857142857142</v>
      </c>
    </row>
    <row r="3084" spans="1:21" ht="18" thickBot="1" x14ac:dyDescent="0.25">
      <c r="A3084" s="47" t="s">
        <v>54</v>
      </c>
      <c r="B3084" s="48" t="s">
        <v>59</v>
      </c>
      <c r="C3084" s="75" t="s">
        <v>46</v>
      </c>
      <c r="D3084" s="75" t="s">
        <v>46</v>
      </c>
      <c r="E3084" s="75" t="s">
        <v>46</v>
      </c>
      <c r="F3084" s="75" t="s">
        <v>46</v>
      </c>
      <c r="G3084" s="72" t="s">
        <v>12</v>
      </c>
      <c r="H3084" s="72" t="s">
        <v>12</v>
      </c>
      <c r="I3084" s="75">
        <f t="shared" ref="I3084:Q3084" si="1525">D3047-I3052</f>
        <v>12</v>
      </c>
      <c r="J3084" s="75">
        <f t="shared" si="1525"/>
        <v>15</v>
      </c>
      <c r="K3084" s="75">
        <f t="shared" si="1525"/>
        <v>12</v>
      </c>
      <c r="L3084" s="75">
        <f t="shared" si="1525"/>
        <v>14</v>
      </c>
      <c r="M3084" s="75">
        <f t="shared" si="1525"/>
        <v>13</v>
      </c>
      <c r="N3084" s="75">
        <f t="shared" si="1525"/>
        <v>19</v>
      </c>
      <c r="O3084" s="75">
        <f t="shared" si="1525"/>
        <v>16</v>
      </c>
      <c r="P3084" s="75">
        <f t="shared" si="1525"/>
        <v>25</v>
      </c>
      <c r="Q3084" s="75">
        <f t="shared" si="1525"/>
        <v>32</v>
      </c>
      <c r="R3084" s="75">
        <f>M3047-R3052</f>
        <v>45</v>
      </c>
      <c r="S3084" s="75">
        <f>N3047-S3052</f>
        <v>31</v>
      </c>
      <c r="T3084" s="106">
        <f>O3047-T3052</f>
        <v>27</v>
      </c>
      <c r="U3084" s="72">
        <f t="shared" si="1520"/>
        <v>21.272727272727273</v>
      </c>
    </row>
    <row r="3085" spans="1:21" ht="16" x14ac:dyDescent="0.2">
      <c r="A3085" s="32"/>
      <c r="B3085" s="33"/>
      <c r="C3085" s="34"/>
      <c r="D3085" s="34"/>
      <c r="E3085" s="34"/>
      <c r="F3085" s="34"/>
      <c r="G3085" s="34"/>
      <c r="H3085" s="34"/>
      <c r="I3085" s="34"/>
      <c r="J3085" s="34"/>
      <c r="K3085" s="34"/>
      <c r="L3085" s="34"/>
      <c r="M3085" s="34"/>
    </row>
    <row r="3086" spans="1:21" ht="16" x14ac:dyDescent="0.2">
      <c r="A3086" s="7" t="s">
        <v>219</v>
      </c>
      <c r="B3086" s="7"/>
      <c r="C3086" s="7"/>
      <c r="D3086" s="7"/>
      <c r="E3086" s="7"/>
      <c r="F3086" s="7"/>
      <c r="G3086" s="7"/>
      <c r="H3086" s="8"/>
      <c r="I3086" s="8"/>
      <c r="J3086" s="8"/>
      <c r="K3086" s="8"/>
      <c r="L3086" s="8"/>
      <c r="M3086" s="9"/>
    </row>
    <row r="3087" spans="1:21" ht="17" thickBot="1" x14ac:dyDescent="0.25">
      <c r="A3087" s="10"/>
      <c r="B3087" s="8"/>
      <c r="C3087" s="8"/>
      <c r="D3087" s="8"/>
      <c r="E3087" s="8"/>
      <c r="F3087" s="8"/>
      <c r="G3087" s="8"/>
      <c r="H3087" s="8"/>
      <c r="I3087" s="8"/>
      <c r="J3087" s="8"/>
      <c r="K3087" s="8"/>
      <c r="L3087" s="8"/>
      <c r="M3087" s="9"/>
    </row>
    <row r="3088" spans="1:21" ht="35" thickBot="1" x14ac:dyDescent="0.25">
      <c r="A3088" s="70" t="s">
        <v>44</v>
      </c>
      <c r="B3088" s="70" t="s">
        <v>0</v>
      </c>
      <c r="C3088" s="70" t="s">
        <v>1</v>
      </c>
      <c r="D3088" s="70" t="s">
        <v>2</v>
      </c>
      <c r="E3088" s="70" t="s">
        <v>3</v>
      </c>
      <c r="F3088" s="70" t="s">
        <v>4</v>
      </c>
      <c r="G3088" s="70" t="s">
        <v>5</v>
      </c>
      <c r="H3088" s="70" t="s">
        <v>6</v>
      </c>
      <c r="I3088" s="70" t="s">
        <v>7</v>
      </c>
      <c r="J3088" s="70" t="s">
        <v>8</v>
      </c>
      <c r="K3088" s="70" t="s">
        <v>9</v>
      </c>
      <c r="L3088" s="70" t="s">
        <v>10</v>
      </c>
      <c r="M3088" s="70" t="s">
        <v>66</v>
      </c>
      <c r="N3088" s="70" t="s">
        <v>75</v>
      </c>
      <c r="O3088" s="70" t="s">
        <v>76</v>
      </c>
      <c r="P3088" s="70" t="s">
        <v>77</v>
      </c>
      <c r="Q3088" s="70" t="s">
        <v>78</v>
      </c>
      <c r="R3088" s="70" t="s">
        <v>79</v>
      </c>
      <c r="S3088" s="70" t="s">
        <v>81</v>
      </c>
      <c r="T3088" s="70" t="s">
        <v>87</v>
      </c>
      <c r="U3088" s="70" t="s">
        <v>52</v>
      </c>
    </row>
    <row r="3089" spans="1:21" ht="18" thickBot="1" x14ac:dyDescent="0.25">
      <c r="A3089" s="78">
        <v>1</v>
      </c>
      <c r="B3089" s="93" t="s">
        <v>42</v>
      </c>
      <c r="C3089" s="45">
        <f>(B3040-C3041)/B3040</f>
        <v>0.14285714285714285</v>
      </c>
      <c r="D3089" s="45">
        <f>(C3040-D3041)/C3040</f>
        <v>-2.3809523809523808E-2</v>
      </c>
      <c r="E3089" s="45">
        <f t="shared" ref="E3089:T3099" si="1526">(D3040-E3041)/D3040</f>
        <v>0</v>
      </c>
      <c r="F3089" s="45">
        <f t="shared" si="1526"/>
        <v>0</v>
      </c>
      <c r="G3089" s="45">
        <f t="shared" si="1526"/>
        <v>5.2631578947368418E-2</v>
      </c>
      <c r="H3089" s="45">
        <f t="shared" si="1526"/>
        <v>-4.878048780487805E-2</v>
      </c>
      <c r="I3089" s="45">
        <f t="shared" si="1526"/>
        <v>-0.26315789473684209</v>
      </c>
      <c r="J3089" s="45">
        <f t="shared" si="1526"/>
        <v>-2.2727272727272728E-2</v>
      </c>
      <c r="K3089" s="45">
        <f t="shared" si="1526"/>
        <v>-2.2727272727272728E-2</v>
      </c>
      <c r="L3089" s="45">
        <f t="shared" si="1526"/>
        <v>-0.13636363636363635</v>
      </c>
      <c r="M3089" s="45">
        <f t="shared" si="1526"/>
        <v>-4.5454545454545456E-2</v>
      </c>
      <c r="N3089" s="45">
        <f t="shared" si="1526"/>
        <v>-2.2727272727272728E-2</v>
      </c>
      <c r="O3089" s="45">
        <f t="shared" si="1526"/>
        <v>-0.17647058823529413</v>
      </c>
      <c r="P3089" s="45">
        <f t="shared" si="1526"/>
        <v>-6.8181818181818177E-2</v>
      </c>
      <c r="Q3089" s="45">
        <f t="shared" si="1526"/>
        <v>0.11538461538461539</v>
      </c>
      <c r="R3089" s="45">
        <f t="shared" si="1526"/>
        <v>-0.19354838709677419</v>
      </c>
      <c r="S3089" s="45">
        <f t="shared" si="1526"/>
        <v>7.4999999999999997E-2</v>
      </c>
      <c r="T3089" s="96">
        <f t="shared" si="1526"/>
        <v>-3.7037037037037035E-2</v>
      </c>
      <c r="U3089" s="44">
        <f t="shared" ref="U3089:U3104" si="1527">_xlfn.AGGREGATE(1,6,C3089:S3089)</f>
        <v>-3.7533844863294342E-2</v>
      </c>
    </row>
    <row r="3090" spans="1:21" ht="18" thickBot="1" x14ac:dyDescent="0.25">
      <c r="A3090" s="78">
        <v>2</v>
      </c>
      <c r="B3090" s="93" t="s">
        <v>42</v>
      </c>
      <c r="C3090" s="45"/>
      <c r="D3090" s="45">
        <f>(C3041-D3042)/C3041</f>
        <v>-5.5555555555555552E-2</v>
      </c>
      <c r="E3090" s="45">
        <f t="shared" si="1526"/>
        <v>2.3255813953488372E-2</v>
      </c>
      <c r="F3090" s="45">
        <f t="shared" si="1526"/>
        <v>-3.4482758620689655E-2</v>
      </c>
      <c r="G3090" s="45">
        <f t="shared" si="1526"/>
        <v>2.2727272727272728E-2</v>
      </c>
      <c r="H3090" s="45">
        <f t="shared" si="1526"/>
        <v>0</v>
      </c>
      <c r="I3090" s="45">
        <f t="shared" si="1526"/>
        <v>-0.11627906976744186</v>
      </c>
      <c r="J3090" s="45">
        <f t="shared" si="1526"/>
        <v>6.25E-2</v>
      </c>
      <c r="K3090" s="45">
        <f t="shared" si="1526"/>
        <v>2.2222222222222223E-2</v>
      </c>
      <c r="L3090" s="45">
        <f t="shared" si="1526"/>
        <v>4.4444444444444446E-2</v>
      </c>
      <c r="M3090" s="45">
        <f t="shared" si="1526"/>
        <v>0.08</v>
      </c>
      <c r="N3090" s="45">
        <f t="shared" si="1526"/>
        <v>0</v>
      </c>
      <c r="O3090" s="45">
        <f t="shared" si="1526"/>
        <v>-2.2222222222222223E-2</v>
      </c>
      <c r="P3090" s="45">
        <f t="shared" si="1526"/>
        <v>2.5000000000000001E-2</v>
      </c>
      <c r="Q3090" s="45">
        <f t="shared" si="1526"/>
        <v>2.1276595744680851E-2</v>
      </c>
      <c r="R3090" s="45">
        <f t="shared" si="1526"/>
        <v>-2.1739130434782608E-2</v>
      </c>
      <c r="S3090" s="45">
        <f t="shared" si="1526"/>
        <v>2.7027027027027029E-2</v>
      </c>
      <c r="T3090" s="96">
        <f t="shared" si="1526"/>
        <v>0.13513513513513514</v>
      </c>
      <c r="U3090" s="44">
        <f t="shared" si="1527"/>
        <v>4.8859149699027344E-3</v>
      </c>
    </row>
    <row r="3091" spans="1:21" ht="18" thickBot="1" x14ac:dyDescent="0.25">
      <c r="A3091" s="78">
        <v>3</v>
      </c>
      <c r="B3091" s="93" t="s">
        <v>42</v>
      </c>
      <c r="C3091" s="45"/>
      <c r="D3091" s="45"/>
      <c r="E3091" s="45">
        <f t="shared" si="1526"/>
        <v>7.8947368421052627E-2</v>
      </c>
      <c r="F3091" s="45">
        <f t="shared" si="1526"/>
        <v>-2.3809523809523808E-2</v>
      </c>
      <c r="G3091" s="45">
        <f t="shared" si="1526"/>
        <v>0</v>
      </c>
      <c r="H3091" s="45">
        <f t="shared" si="1526"/>
        <v>-2.3255813953488372E-2</v>
      </c>
      <c r="I3091" s="45">
        <f t="shared" si="1526"/>
        <v>-0.16666666666666666</v>
      </c>
      <c r="J3091" s="45">
        <f t="shared" si="1526"/>
        <v>4.1666666666666664E-2</v>
      </c>
      <c r="K3091" s="45">
        <f t="shared" si="1526"/>
        <v>0</v>
      </c>
      <c r="L3091" s="45">
        <f t="shared" si="1526"/>
        <v>0</v>
      </c>
      <c r="M3091" s="45">
        <f t="shared" si="1526"/>
        <v>-6.9767441860465115E-2</v>
      </c>
      <c r="N3091" s="45">
        <f t="shared" si="1526"/>
        <v>0</v>
      </c>
      <c r="O3091" s="45">
        <f t="shared" si="1526"/>
        <v>0.10869565217391304</v>
      </c>
      <c r="P3091" s="45">
        <f t="shared" si="1526"/>
        <v>-2.1739130434782608E-2</v>
      </c>
      <c r="Q3091" s="45">
        <f t="shared" si="1526"/>
        <v>7.6923076923076927E-2</v>
      </c>
      <c r="R3091" s="45">
        <f t="shared" si="1526"/>
        <v>0.10869565217391304</v>
      </c>
      <c r="S3091" s="45">
        <f t="shared" si="1526"/>
        <v>8.5106382978723402E-2</v>
      </c>
      <c r="T3091" s="96">
        <f t="shared" si="1526"/>
        <v>0</v>
      </c>
      <c r="U3091" s="44">
        <f t="shared" si="1527"/>
        <v>1.2986414840827942E-2</v>
      </c>
    </row>
    <row r="3092" spans="1:21" ht="18" thickBot="1" x14ac:dyDescent="0.25">
      <c r="A3092" s="78">
        <v>4</v>
      </c>
      <c r="B3092" s="93" t="s">
        <v>42</v>
      </c>
      <c r="C3092" s="45"/>
      <c r="D3092" s="45"/>
      <c r="E3092" s="45"/>
      <c r="F3092" s="45">
        <f t="shared" si="1526"/>
        <v>0</v>
      </c>
      <c r="G3092" s="45">
        <f t="shared" si="1526"/>
        <v>2.3255813953488372E-2</v>
      </c>
      <c r="H3092" s="45">
        <f t="shared" si="1526"/>
        <v>6.6666666666666666E-2</v>
      </c>
      <c r="I3092" s="45">
        <f t="shared" si="1526"/>
        <v>0</v>
      </c>
      <c r="J3092" s="45">
        <f t="shared" si="1526"/>
        <v>0</v>
      </c>
      <c r="K3092" s="45">
        <f t="shared" si="1526"/>
        <v>6.5217391304347824E-2</v>
      </c>
      <c r="L3092" s="45">
        <f t="shared" si="1526"/>
        <v>0</v>
      </c>
      <c r="M3092" s="45">
        <f t="shared" si="1526"/>
        <v>4.5454545454545456E-2</v>
      </c>
      <c r="N3092" s="45">
        <f t="shared" si="1526"/>
        <v>-4.3478260869565216E-2</v>
      </c>
      <c r="O3092" s="45">
        <f t="shared" si="1526"/>
        <v>0</v>
      </c>
      <c r="P3092" s="45">
        <f t="shared" si="1526"/>
        <v>2.4390243902439025E-2</v>
      </c>
      <c r="Q3092" s="45">
        <f t="shared" si="1526"/>
        <v>4.2553191489361701E-2</v>
      </c>
      <c r="R3092" s="45">
        <f t="shared" si="1526"/>
        <v>-2.7777777777777776E-2</v>
      </c>
      <c r="S3092" s="45">
        <f t="shared" si="1526"/>
        <v>0.12195121951219512</v>
      </c>
      <c r="T3092" s="96">
        <f t="shared" si="1526"/>
        <v>2.3255813953488372E-2</v>
      </c>
      <c r="U3092" s="44">
        <f t="shared" si="1527"/>
        <v>2.2730930973978655E-2</v>
      </c>
    </row>
    <row r="3093" spans="1:21" ht="18" thickBot="1" x14ac:dyDescent="0.25">
      <c r="A3093" s="78">
        <v>5</v>
      </c>
      <c r="B3093" s="93" t="s">
        <v>42</v>
      </c>
      <c r="C3093" s="45"/>
      <c r="D3093" s="45"/>
      <c r="E3093" s="45"/>
      <c r="F3093" s="45"/>
      <c r="G3093" s="45">
        <f t="shared" si="1526"/>
        <v>5.7142857142857141E-2</v>
      </c>
      <c r="H3093" s="45">
        <f t="shared" si="1526"/>
        <v>0</v>
      </c>
      <c r="I3093" s="45">
        <f t="shared" si="1526"/>
        <v>-0.14285714285714285</v>
      </c>
      <c r="J3093" s="45">
        <f t="shared" si="1526"/>
        <v>4.5454545454545456E-2</v>
      </c>
      <c r="K3093" s="45">
        <f t="shared" si="1526"/>
        <v>0</v>
      </c>
      <c r="L3093" s="45">
        <f t="shared" si="1526"/>
        <v>0</v>
      </c>
      <c r="M3093" s="45">
        <f t="shared" si="1526"/>
        <v>2.2222222222222223E-2</v>
      </c>
      <c r="N3093" s="45">
        <f t="shared" si="1526"/>
        <v>4.7619047619047616E-2</v>
      </c>
      <c r="O3093" s="45">
        <f t="shared" si="1526"/>
        <v>6.25E-2</v>
      </c>
      <c r="P3093" s="45">
        <f t="shared" si="1526"/>
        <v>2.1739130434782608E-2</v>
      </c>
      <c r="Q3093" s="45">
        <f t="shared" si="1526"/>
        <v>2.5000000000000001E-2</v>
      </c>
      <c r="R3093" s="45">
        <f t="shared" si="1526"/>
        <v>2.2222222222222223E-2</v>
      </c>
      <c r="S3093" s="45">
        <f t="shared" si="1526"/>
        <v>5.4054054054054057E-2</v>
      </c>
      <c r="T3093" s="96">
        <f t="shared" si="1526"/>
        <v>0.1111111111111111</v>
      </c>
      <c r="U3093" s="44">
        <f t="shared" si="1527"/>
        <v>1.654591817635296E-2</v>
      </c>
    </row>
    <row r="3094" spans="1:21" ht="18" thickBot="1" x14ac:dyDescent="0.25">
      <c r="A3094" s="78">
        <v>6</v>
      </c>
      <c r="B3094" s="93" t="s">
        <v>42</v>
      </c>
      <c r="C3094" s="45"/>
      <c r="D3094" s="45"/>
      <c r="E3094" s="45"/>
      <c r="F3094" s="45"/>
      <c r="G3094" s="45"/>
      <c r="H3094" s="45">
        <f t="shared" si="1526"/>
        <v>-1.5757575757575757</v>
      </c>
      <c r="I3094" s="45">
        <f t="shared" si="1526"/>
        <v>-0.69047619047619047</v>
      </c>
      <c r="J3094" s="45">
        <f t="shared" si="1526"/>
        <v>-1.53125</v>
      </c>
      <c r="K3094" s="45">
        <f t="shared" si="1526"/>
        <v>-1.2619047619047619</v>
      </c>
      <c r="L3094" s="45">
        <f t="shared" si="1526"/>
        <v>-1.2619047619047619</v>
      </c>
      <c r="M3094" s="45">
        <f t="shared" si="1526"/>
        <v>-1.1627906976744187</v>
      </c>
      <c r="N3094" s="45">
        <f t="shared" si="1526"/>
        <v>-1.1590909090909092</v>
      </c>
      <c r="O3094" s="45">
        <f t="shared" si="1526"/>
        <v>-1.25</v>
      </c>
      <c r="P3094" s="45">
        <f t="shared" si="1526"/>
        <v>-1.1333333333333333</v>
      </c>
      <c r="Q3094" s="45">
        <f t="shared" si="1526"/>
        <v>-1.1333333333333333</v>
      </c>
      <c r="R3094" s="45">
        <f t="shared" si="1526"/>
        <v>-1.3333333333333333</v>
      </c>
      <c r="S3094" s="45">
        <f t="shared" si="1526"/>
        <v>-0.97727272727272729</v>
      </c>
      <c r="T3094" s="96">
        <f t="shared" si="1526"/>
        <v>-1.4285714285714286</v>
      </c>
      <c r="U3094" s="44">
        <f t="shared" si="1527"/>
        <v>-1.2058706353401119</v>
      </c>
    </row>
    <row r="3095" spans="1:21" ht="18" thickBot="1" x14ac:dyDescent="0.25">
      <c r="A3095" s="78">
        <v>7</v>
      </c>
      <c r="B3095" s="93" t="s">
        <v>42</v>
      </c>
      <c r="C3095" s="45" t="s">
        <v>12</v>
      </c>
      <c r="D3095" s="45">
        <f>(C3046-D3047)/C3046</f>
        <v>9.8360655737704916E-2</v>
      </c>
      <c r="E3095" s="45">
        <f t="shared" si="1526"/>
        <v>3.5714285714285712E-2</v>
      </c>
      <c r="F3095" s="45">
        <f t="shared" si="1526"/>
        <v>-4.3478260869565216E-2</v>
      </c>
      <c r="G3095" s="45">
        <f t="shared" si="1526"/>
        <v>6.6666666666666666E-2</v>
      </c>
      <c r="H3095" s="45">
        <f t="shared" si="1526"/>
        <v>-0.02</v>
      </c>
      <c r="I3095" s="45">
        <f t="shared" si="1526"/>
        <v>4.7058823529411764E-2</v>
      </c>
      <c r="J3095" s="45">
        <f t="shared" si="1526"/>
        <v>0</v>
      </c>
      <c r="K3095" s="45">
        <f t="shared" si="1526"/>
        <v>8.6419753086419748E-2</v>
      </c>
      <c r="L3095" s="45">
        <f t="shared" si="1526"/>
        <v>2.1052631578947368E-2</v>
      </c>
      <c r="M3095" s="45">
        <f t="shared" si="1526"/>
        <v>0.11578947368421053</v>
      </c>
      <c r="N3095" s="45">
        <f t="shared" si="1526"/>
        <v>0</v>
      </c>
      <c r="O3095" s="45">
        <f t="shared" si="1526"/>
        <v>9.4736842105263161E-2</v>
      </c>
      <c r="P3095" s="45">
        <f t="shared" si="1526"/>
        <v>-1.1111111111111112E-2</v>
      </c>
      <c r="Q3095" s="45">
        <f t="shared" si="1526"/>
        <v>7.2916666666666671E-2</v>
      </c>
      <c r="R3095" s="45">
        <f t="shared" si="1526"/>
        <v>0.10416666666666667</v>
      </c>
      <c r="S3095" s="45">
        <f t="shared" si="1526"/>
        <v>0.10989010989010989</v>
      </c>
      <c r="T3095" s="96">
        <f t="shared" si="1526"/>
        <v>5.7471264367816091E-2</v>
      </c>
      <c r="U3095" s="44">
        <f t="shared" si="1527"/>
        <v>4.8636450209104787E-2</v>
      </c>
    </row>
    <row r="3096" spans="1:21" ht="18" thickBot="1" x14ac:dyDescent="0.25">
      <c r="A3096" s="78">
        <v>8</v>
      </c>
      <c r="B3096" s="93" t="s">
        <v>42</v>
      </c>
      <c r="C3096" s="45" t="s">
        <v>12</v>
      </c>
      <c r="D3096" s="45" t="s">
        <v>12</v>
      </c>
      <c r="E3096" s="45">
        <f t="shared" si="1526"/>
        <v>9.0909090909090912E-2</v>
      </c>
      <c r="F3096" s="45">
        <f t="shared" si="1526"/>
        <v>5.5555555555555552E-2</v>
      </c>
      <c r="G3096" s="45">
        <f t="shared" si="1526"/>
        <v>8.3333333333333329E-2</v>
      </c>
      <c r="H3096" s="45">
        <f t="shared" si="1526"/>
        <v>8.9285714285714288E-2</v>
      </c>
      <c r="I3096" s="45">
        <f t="shared" si="1526"/>
        <v>5.8823529411764705E-2</v>
      </c>
      <c r="J3096" s="45">
        <f t="shared" si="1526"/>
        <v>3.7037037037037035E-2</v>
      </c>
      <c r="K3096" s="45">
        <f t="shared" si="1526"/>
        <v>8.4507042253521125E-2</v>
      </c>
      <c r="L3096" s="45">
        <f t="shared" si="1526"/>
        <v>5.4054054054054057E-2</v>
      </c>
      <c r="M3096" s="45">
        <f t="shared" si="1526"/>
        <v>2.1505376344086023E-2</v>
      </c>
      <c r="N3096" s="45">
        <f t="shared" si="1526"/>
        <v>0.15476190476190477</v>
      </c>
      <c r="O3096" s="45">
        <f t="shared" si="1526"/>
        <v>6.4516129032258063E-2</v>
      </c>
      <c r="P3096" s="45">
        <f t="shared" si="1526"/>
        <v>2.3255813953488372E-2</v>
      </c>
      <c r="Q3096" s="45">
        <f t="shared" si="1526"/>
        <v>5.4945054945054944E-2</v>
      </c>
      <c r="R3096" s="45">
        <f t="shared" si="1526"/>
        <v>0.11235955056179775</v>
      </c>
      <c r="S3096" s="45">
        <f t="shared" si="1526"/>
        <v>0.12790697674418605</v>
      </c>
      <c r="T3096" s="96">
        <f t="shared" si="1526"/>
        <v>0.13580246913580246</v>
      </c>
      <c r="U3096" s="44">
        <f t="shared" si="1527"/>
        <v>7.4183744212189803E-2</v>
      </c>
    </row>
    <row r="3097" spans="1:21" ht="18" thickBot="1" x14ac:dyDescent="0.25">
      <c r="A3097" s="78">
        <v>9</v>
      </c>
      <c r="B3097" s="93" t="s">
        <v>42</v>
      </c>
      <c r="C3097" s="45">
        <f t="shared" ref="C3097:D3098" si="1528">(B3048-C3049)/B3048</f>
        <v>0.1951219512195122</v>
      </c>
      <c r="D3097" s="45">
        <f t="shared" si="1528"/>
        <v>0.27500000000000002</v>
      </c>
      <c r="E3097" s="45">
        <f t="shared" si="1526"/>
        <v>3.8461538461538464E-2</v>
      </c>
      <c r="F3097" s="45">
        <f t="shared" si="1526"/>
        <v>0.1</v>
      </c>
      <c r="G3097" s="45">
        <f t="shared" si="1526"/>
        <v>7.8431372549019607E-2</v>
      </c>
      <c r="H3097" s="45">
        <f t="shared" si="1526"/>
        <v>0</v>
      </c>
      <c r="I3097" s="45">
        <f t="shared" si="1526"/>
        <v>0.11764705882352941</v>
      </c>
      <c r="J3097" s="45">
        <f t="shared" si="1526"/>
        <v>8.3333333333333329E-2</v>
      </c>
      <c r="K3097" s="45">
        <f t="shared" si="1526"/>
        <v>8.9743589743589744E-2</v>
      </c>
      <c r="L3097" s="45">
        <f t="shared" si="1526"/>
        <v>0</v>
      </c>
      <c r="M3097" s="45">
        <f t="shared" si="1526"/>
        <v>0.1</v>
      </c>
      <c r="N3097" s="45">
        <f t="shared" si="1526"/>
        <v>0.19780219780219779</v>
      </c>
      <c r="O3097" s="45">
        <f t="shared" si="1526"/>
        <v>0.25352112676056338</v>
      </c>
      <c r="P3097" s="45">
        <f t="shared" si="1526"/>
        <v>0.16091954022988506</v>
      </c>
      <c r="Q3097" s="45">
        <f t="shared" si="1526"/>
        <v>0.41666666666666669</v>
      </c>
      <c r="R3097" s="45">
        <f t="shared" si="1526"/>
        <v>5.8139534883720929E-2</v>
      </c>
      <c r="S3097" s="45">
        <f t="shared" si="1526"/>
        <v>7.5949367088607597E-2</v>
      </c>
      <c r="T3097" s="96">
        <f t="shared" si="1526"/>
        <v>5.3333333333333337E-2</v>
      </c>
      <c r="U3097" s="44">
        <f t="shared" si="1527"/>
        <v>0.13180807515071555</v>
      </c>
    </row>
    <row r="3098" spans="1:21" ht="18" thickBot="1" x14ac:dyDescent="0.25">
      <c r="A3098" s="78">
        <v>10</v>
      </c>
      <c r="B3098" s="93" t="s">
        <v>42</v>
      </c>
      <c r="C3098" s="45">
        <f t="shared" si="1528"/>
        <v>5.5555555555555552E-2</v>
      </c>
      <c r="D3098" s="45">
        <f t="shared" si="1528"/>
        <v>0.18181818181818182</v>
      </c>
      <c r="E3098" s="45">
        <f>(D3049-E3050)/D3049</f>
        <v>-6.8965517241379309E-2</v>
      </c>
      <c r="F3098" s="45">
        <f>(E3049-F3050)/E3049</f>
        <v>0.12</v>
      </c>
      <c r="G3098" s="45">
        <f>(F3049-G3050)/F3049</f>
        <v>0</v>
      </c>
      <c r="H3098" s="45">
        <f>(G3049-H3050)/G3049</f>
        <v>4.2553191489361701E-2</v>
      </c>
      <c r="I3098" s="45">
        <f t="shared" si="1526"/>
        <v>6.8181818181818177E-2</v>
      </c>
      <c r="J3098" s="45">
        <f t="shared" si="1526"/>
        <v>0</v>
      </c>
      <c r="K3098" s="45">
        <f t="shared" si="1526"/>
        <v>9.0909090909090912E-2</v>
      </c>
      <c r="L3098" s="45">
        <f t="shared" si="1526"/>
        <v>7.0422535211267609E-2</v>
      </c>
      <c r="M3098" s="45">
        <f t="shared" si="1526"/>
        <v>0.15384615384615385</v>
      </c>
      <c r="N3098" s="45">
        <f t="shared" si="1526"/>
        <v>6.3492063492063489E-2</v>
      </c>
      <c r="O3098" s="45">
        <f t="shared" si="1526"/>
        <v>8.2191780821917804E-2</v>
      </c>
      <c r="P3098" s="45">
        <f t="shared" si="1526"/>
        <v>7.5471698113207544E-2</v>
      </c>
      <c r="Q3098" s="45">
        <f t="shared" si="1526"/>
        <v>0.1095890410958904</v>
      </c>
      <c r="R3098" s="45">
        <f t="shared" si="1526"/>
        <v>-0.32653061224489793</v>
      </c>
      <c r="S3098" s="45">
        <f t="shared" si="1526"/>
        <v>6.1728395061728392E-2</v>
      </c>
      <c r="T3098" s="96">
        <f t="shared" si="1526"/>
        <v>6.8493150684931503E-2</v>
      </c>
      <c r="U3098" s="44">
        <f t="shared" si="1527"/>
        <v>4.5897845653527058E-2</v>
      </c>
    </row>
    <row r="3099" spans="1:21" ht="18" thickBot="1" x14ac:dyDescent="0.25">
      <c r="A3099" s="78">
        <v>11</v>
      </c>
      <c r="B3099" s="93" t="s">
        <v>42</v>
      </c>
      <c r="C3099" s="45" t="s">
        <v>46</v>
      </c>
      <c r="D3099" s="45" t="s">
        <v>46</v>
      </c>
      <c r="E3099" s="45" t="s">
        <v>12</v>
      </c>
      <c r="F3099" s="45" t="s">
        <v>12</v>
      </c>
      <c r="G3099" s="45" t="s">
        <v>12</v>
      </c>
      <c r="H3099" s="45">
        <f>(G3050-H3051)/G3050</f>
        <v>6.6666666666666666E-2</v>
      </c>
      <c r="I3099" s="45">
        <f t="shared" si="1526"/>
        <v>4.4444444444444446E-2</v>
      </c>
      <c r="J3099" s="45">
        <f t="shared" si="1526"/>
        <v>7.3170731707317069E-2</v>
      </c>
      <c r="K3099" s="45">
        <f t="shared" si="1526"/>
        <v>8.8888888888888892E-2</v>
      </c>
      <c r="L3099" s="45">
        <f t="shared" si="1526"/>
        <v>2.5000000000000001E-2</v>
      </c>
      <c r="M3099" s="45">
        <f t="shared" si="1526"/>
        <v>3.0303030303030304E-2</v>
      </c>
      <c r="N3099" s="45">
        <f t="shared" si="1526"/>
        <v>5.4545454545454543E-2</v>
      </c>
      <c r="O3099" s="45">
        <f t="shared" si="1526"/>
        <v>0.10169491525423729</v>
      </c>
      <c r="P3099" s="45">
        <f t="shared" si="1526"/>
        <v>2.9850746268656716E-2</v>
      </c>
      <c r="Q3099" s="45">
        <f t="shared" si="1526"/>
        <v>0.14285714285714285</v>
      </c>
      <c r="R3099" s="45">
        <f t="shared" si="1526"/>
        <v>6.1538461538461542E-2</v>
      </c>
      <c r="S3099" s="45">
        <f t="shared" si="1526"/>
        <v>3.0769230769230771E-2</v>
      </c>
      <c r="T3099" s="96">
        <f t="shared" si="1526"/>
        <v>0.10526315789473684</v>
      </c>
      <c r="U3099" s="44">
        <f t="shared" si="1527"/>
        <v>6.247747610362759E-2</v>
      </c>
    </row>
    <row r="3100" spans="1:21" ht="18" thickBot="1" x14ac:dyDescent="0.25">
      <c r="A3100" s="78">
        <v>12</v>
      </c>
      <c r="B3100" s="93" t="s">
        <v>42</v>
      </c>
      <c r="C3100" s="45" t="s">
        <v>12</v>
      </c>
      <c r="D3100" s="45" t="s">
        <v>12</v>
      </c>
      <c r="E3100" s="45" t="s">
        <v>46</v>
      </c>
      <c r="F3100" s="45" t="s">
        <v>12</v>
      </c>
      <c r="G3100" s="45" t="s">
        <v>12</v>
      </c>
      <c r="H3100" s="45" t="s">
        <v>12</v>
      </c>
      <c r="I3100" s="45">
        <f t="shared" ref="I3100:T3100" si="1529">(H3051-I3052)/H3051</f>
        <v>-2.3809523809523808E-2</v>
      </c>
      <c r="J3100" s="45">
        <f t="shared" si="1529"/>
        <v>9.3023255813953487E-2</v>
      </c>
      <c r="K3100" s="45">
        <f t="shared" si="1529"/>
        <v>5.2631578947368418E-2</v>
      </c>
      <c r="L3100" s="45">
        <f t="shared" si="1529"/>
        <v>-2.4390243902439025E-2</v>
      </c>
      <c r="M3100" s="45">
        <f t="shared" si="1529"/>
        <v>2.564102564102564E-2</v>
      </c>
      <c r="N3100" s="45">
        <f t="shared" si="1529"/>
        <v>3.125E-2</v>
      </c>
      <c r="O3100" s="45">
        <f t="shared" si="1529"/>
        <v>-5.7692307692307696E-2</v>
      </c>
      <c r="P3100" s="45">
        <f t="shared" si="1529"/>
        <v>7.5471698113207544E-2</v>
      </c>
      <c r="Q3100" s="45">
        <f t="shared" si="1529"/>
        <v>6.1538461538461542E-2</v>
      </c>
      <c r="R3100" s="45">
        <f t="shared" si="1529"/>
        <v>7.1428571428571425E-2</v>
      </c>
      <c r="S3100" s="45">
        <f t="shared" si="1529"/>
        <v>-1.6393442622950821E-2</v>
      </c>
      <c r="T3100" s="96">
        <f t="shared" si="1529"/>
        <v>6.3492063492063489E-2</v>
      </c>
      <c r="U3100" s="44">
        <f t="shared" si="1527"/>
        <v>2.6245370314124248E-2</v>
      </c>
    </row>
    <row r="3101" spans="1:21" ht="18" thickBot="1" x14ac:dyDescent="0.25">
      <c r="A3101" s="47" t="s">
        <v>47</v>
      </c>
      <c r="B3101" s="48" t="s">
        <v>57</v>
      </c>
      <c r="C3101" s="75" t="s">
        <v>46</v>
      </c>
      <c r="D3101" s="75" t="s">
        <v>46</v>
      </c>
      <c r="E3101" s="75" t="s">
        <v>46</v>
      </c>
      <c r="F3101" s="45"/>
      <c r="G3101" s="45">
        <f t="shared" ref="G3101:T3101" si="1530">(C3041-G3045)/C3041</f>
        <v>8.3333333333333329E-2</v>
      </c>
      <c r="H3101" s="45">
        <f t="shared" si="1530"/>
        <v>2.3255813953488372E-2</v>
      </c>
      <c r="I3101" s="45">
        <f t="shared" si="1530"/>
        <v>-0.10344827586206896</v>
      </c>
      <c r="J3101" s="45">
        <f t="shared" si="1530"/>
        <v>4.5454545454545456E-2</v>
      </c>
      <c r="K3101" s="45">
        <f t="shared" si="1530"/>
        <v>-0.16666666666666666</v>
      </c>
      <c r="L3101" s="45">
        <f t="shared" si="1530"/>
        <v>0</v>
      </c>
      <c r="M3101" s="45">
        <f t="shared" si="1530"/>
        <v>8.3333333333333329E-2</v>
      </c>
      <c r="N3101" s="45">
        <f t="shared" si="1530"/>
        <v>0.1111111111111111</v>
      </c>
      <c r="O3101" s="45">
        <f t="shared" si="1530"/>
        <v>0</v>
      </c>
      <c r="P3101" s="45">
        <f t="shared" si="1530"/>
        <v>0.1</v>
      </c>
      <c r="Q3101" s="45">
        <f t="shared" si="1530"/>
        <v>0.15217391304347827</v>
      </c>
      <c r="R3101" s="45">
        <f t="shared" si="1530"/>
        <v>2.2222222222222223E-2</v>
      </c>
      <c r="S3101" s="45">
        <f t="shared" si="1530"/>
        <v>0.125</v>
      </c>
      <c r="T3101" s="96">
        <f t="shared" si="1530"/>
        <v>0.31914893617021278</v>
      </c>
      <c r="U3101" s="44">
        <f t="shared" si="1527"/>
        <v>3.6597640763290494E-2</v>
      </c>
    </row>
    <row r="3102" spans="1:21" ht="35" thickBot="1" x14ac:dyDescent="0.25">
      <c r="A3102" s="47" t="s">
        <v>48</v>
      </c>
      <c r="B3102" s="48"/>
      <c r="C3102" s="49"/>
      <c r="D3102" s="49"/>
      <c r="E3102" s="49"/>
      <c r="F3102" s="49"/>
      <c r="G3102" s="49"/>
      <c r="H3102" s="49"/>
      <c r="I3102" s="49"/>
      <c r="J3102" s="49">
        <f t="shared" ref="J3102:T3102" si="1531">AVERAGE(F3101:J3101)</f>
        <v>1.2148854219824548E-2</v>
      </c>
      <c r="K3102" s="49">
        <f t="shared" si="1531"/>
        <v>-2.3614249957473694E-2</v>
      </c>
      <c r="L3102" s="49">
        <f t="shared" si="1531"/>
        <v>-4.0280916624140364E-2</v>
      </c>
      <c r="M3102" s="49">
        <f t="shared" si="1531"/>
        <v>-2.8265412748171369E-2</v>
      </c>
      <c r="N3102" s="49">
        <f t="shared" si="1531"/>
        <v>1.4646464646464647E-2</v>
      </c>
      <c r="O3102" s="49">
        <f t="shared" si="1531"/>
        <v>5.5555555555555549E-3</v>
      </c>
      <c r="P3102" s="49">
        <f t="shared" si="1531"/>
        <v>5.888888888888888E-2</v>
      </c>
      <c r="Q3102" s="49">
        <f t="shared" si="1531"/>
        <v>8.9323671497584536E-2</v>
      </c>
      <c r="R3102" s="49">
        <f t="shared" si="1531"/>
        <v>7.7101449275362319E-2</v>
      </c>
      <c r="S3102" s="49">
        <f t="shared" si="1531"/>
        <v>7.9879227053140087E-2</v>
      </c>
      <c r="T3102" s="96">
        <f t="shared" si="1531"/>
        <v>0.14370901428718263</v>
      </c>
      <c r="U3102" s="44">
        <f t="shared" si="1527"/>
        <v>2.4538353180703514E-2</v>
      </c>
    </row>
    <row r="3103" spans="1:21" ht="18" thickBot="1" x14ac:dyDescent="0.25">
      <c r="A3103" s="47" t="s">
        <v>54</v>
      </c>
      <c r="B3103" s="48" t="s">
        <v>57</v>
      </c>
      <c r="C3103" s="75" t="s">
        <v>46</v>
      </c>
      <c r="D3103" s="75" t="s">
        <v>46</v>
      </c>
      <c r="E3103" s="75" t="s">
        <v>46</v>
      </c>
      <c r="F3103" s="75" t="s">
        <v>46</v>
      </c>
      <c r="G3103" s="111"/>
      <c r="H3103" s="111"/>
      <c r="I3103" s="111">
        <f t="shared" ref="I3103:T3103" si="1532">(D3047-I3052)/D3047</f>
        <v>0.21818181818181817</v>
      </c>
      <c r="J3103" s="111">
        <f t="shared" si="1532"/>
        <v>0.27777777777777779</v>
      </c>
      <c r="K3103" s="111">
        <f t="shared" si="1532"/>
        <v>0.25</v>
      </c>
      <c r="L3103" s="111">
        <f t="shared" si="1532"/>
        <v>0.25</v>
      </c>
      <c r="M3103" s="111">
        <f t="shared" si="1532"/>
        <v>0.25490196078431371</v>
      </c>
      <c r="N3103" s="111">
        <f t="shared" si="1532"/>
        <v>0.23456790123456789</v>
      </c>
      <c r="O3103" s="111">
        <f t="shared" si="1532"/>
        <v>0.22535211267605634</v>
      </c>
      <c r="P3103" s="111">
        <f t="shared" si="1532"/>
        <v>0.33783783783783783</v>
      </c>
      <c r="Q3103" s="111">
        <f t="shared" si="1532"/>
        <v>0.34408602150537637</v>
      </c>
      <c r="R3103" s="111">
        <f t="shared" si="1532"/>
        <v>0.5357142857142857</v>
      </c>
      <c r="S3103" s="111">
        <f t="shared" si="1532"/>
        <v>0.33333333333333331</v>
      </c>
      <c r="T3103" s="107">
        <f t="shared" si="1532"/>
        <v>0.31395348837209303</v>
      </c>
      <c r="U3103" s="44">
        <f t="shared" si="1527"/>
        <v>0.29652300445866975</v>
      </c>
    </row>
    <row r="3104" spans="1:21" ht="35" thickBot="1" x14ac:dyDescent="0.25">
      <c r="A3104" s="51" t="s">
        <v>50</v>
      </c>
      <c r="B3104" s="52"/>
      <c r="C3104" s="52"/>
      <c r="D3104" s="52"/>
      <c r="E3104" s="52"/>
      <c r="F3104" s="52"/>
      <c r="G3104" s="52"/>
      <c r="H3104" s="52"/>
      <c r="I3104" s="52"/>
      <c r="J3104" s="49"/>
      <c r="K3104" s="49">
        <f t="shared" ref="K3104:T3104" si="1533">AVERAGE(G3103:K3103)</f>
        <v>0.24865319865319865</v>
      </c>
      <c r="L3104" s="49">
        <f t="shared" si="1533"/>
        <v>0.24898989898989898</v>
      </c>
      <c r="M3104" s="49">
        <f t="shared" si="1533"/>
        <v>0.25017231134878193</v>
      </c>
      <c r="N3104" s="49">
        <f t="shared" si="1533"/>
        <v>0.25344952795933184</v>
      </c>
      <c r="O3104" s="49">
        <f t="shared" si="1533"/>
        <v>0.24296439493898755</v>
      </c>
      <c r="P3104" s="49">
        <f t="shared" si="1533"/>
        <v>0.26053196250655514</v>
      </c>
      <c r="Q3104" s="49">
        <f t="shared" si="1533"/>
        <v>0.27934916680763039</v>
      </c>
      <c r="R3104" s="49">
        <f t="shared" si="1533"/>
        <v>0.33551163179362475</v>
      </c>
      <c r="S3104" s="49">
        <f t="shared" si="1533"/>
        <v>0.35526471821337791</v>
      </c>
      <c r="T3104" s="96">
        <f t="shared" si="1533"/>
        <v>0.37298499335258517</v>
      </c>
      <c r="U3104" s="44">
        <f t="shared" si="1527"/>
        <v>0.27498742346793192</v>
      </c>
    </row>
    <row r="3106" spans="1:20" ht="16" x14ac:dyDescent="0.2">
      <c r="A3106" s="140" t="s">
        <v>220</v>
      </c>
      <c r="B3106" s="141"/>
      <c r="C3106" s="141"/>
      <c r="D3106" s="141"/>
      <c r="E3106" s="141"/>
      <c r="F3106" s="141"/>
      <c r="G3106" s="141"/>
      <c r="H3106" s="141"/>
      <c r="I3106" s="141"/>
      <c r="J3106" s="141"/>
      <c r="K3106" s="141"/>
      <c r="L3106" s="141"/>
      <c r="M3106" s="142"/>
    </row>
    <row r="3107" spans="1:20" ht="17" thickBot="1" x14ac:dyDescent="0.25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</row>
    <row r="3108" spans="1:20" ht="18" thickBot="1" x14ac:dyDescent="0.25">
      <c r="A3108" s="54"/>
      <c r="B3108" s="54" t="s">
        <v>0</v>
      </c>
      <c r="C3108" s="54" t="s">
        <v>1</v>
      </c>
      <c r="D3108" s="54" t="s">
        <v>2</v>
      </c>
      <c r="E3108" s="54" t="s">
        <v>3</v>
      </c>
      <c r="F3108" s="54" t="s">
        <v>4</v>
      </c>
      <c r="G3108" s="54" t="s">
        <v>5</v>
      </c>
      <c r="H3108" s="54" t="s">
        <v>6</v>
      </c>
      <c r="I3108" s="54" t="s">
        <v>7</v>
      </c>
      <c r="J3108" s="54" t="s">
        <v>8</v>
      </c>
      <c r="K3108" s="54" t="s">
        <v>9</v>
      </c>
      <c r="L3108" s="54" t="s">
        <v>10</v>
      </c>
      <c r="M3108" s="54" t="s">
        <v>66</v>
      </c>
      <c r="N3108" s="54" t="s">
        <v>75</v>
      </c>
      <c r="O3108" s="54" t="s">
        <v>76</v>
      </c>
      <c r="P3108" s="54" t="s">
        <v>77</v>
      </c>
      <c r="Q3108" s="54" t="s">
        <v>78</v>
      </c>
      <c r="R3108" s="54" t="s">
        <v>79</v>
      </c>
      <c r="S3108" s="54" t="s">
        <v>81</v>
      </c>
      <c r="T3108" s="54" t="s">
        <v>87</v>
      </c>
    </row>
    <row r="3109" spans="1:20" ht="18" thickBot="1" x14ac:dyDescent="0.25">
      <c r="A3109" s="38" t="s">
        <v>11</v>
      </c>
      <c r="B3109" s="147">
        <v>44</v>
      </c>
      <c r="C3109" s="147">
        <v>29</v>
      </c>
      <c r="D3109" s="147">
        <v>41</v>
      </c>
      <c r="E3109" s="147">
        <v>38</v>
      </c>
      <c r="F3109" s="156">
        <v>17</v>
      </c>
      <c r="G3109" s="156">
        <v>23</v>
      </c>
      <c r="H3109" s="156">
        <v>25</v>
      </c>
      <c r="I3109" s="156">
        <v>36</v>
      </c>
      <c r="J3109" s="156">
        <v>32</v>
      </c>
      <c r="K3109" s="156">
        <v>36</v>
      </c>
      <c r="L3109" s="156">
        <v>26</v>
      </c>
      <c r="M3109" s="156">
        <v>39</v>
      </c>
      <c r="N3109" s="156">
        <v>43</v>
      </c>
      <c r="O3109" s="156">
        <v>23</v>
      </c>
      <c r="P3109" s="156">
        <v>17</v>
      </c>
      <c r="Q3109" s="156">
        <v>19</v>
      </c>
      <c r="R3109" s="156">
        <v>25</v>
      </c>
      <c r="S3109" s="156">
        <v>20</v>
      </c>
      <c r="T3109" s="185">
        <v>19</v>
      </c>
    </row>
    <row r="3110" spans="1:20" ht="17" thickBot="1" x14ac:dyDescent="0.25">
      <c r="A3110" s="38">
        <v>1</v>
      </c>
      <c r="B3110" s="147">
        <v>35</v>
      </c>
      <c r="C3110" s="147">
        <v>41</v>
      </c>
      <c r="D3110" s="147">
        <v>34</v>
      </c>
      <c r="E3110" s="147">
        <v>39</v>
      </c>
      <c r="F3110" s="156">
        <v>40</v>
      </c>
      <c r="G3110" s="156">
        <v>32</v>
      </c>
      <c r="H3110" s="156">
        <v>23</v>
      </c>
      <c r="I3110" s="156">
        <v>31</v>
      </c>
      <c r="J3110" s="156">
        <v>32</v>
      </c>
      <c r="K3110" s="156">
        <v>36</v>
      </c>
      <c r="L3110" s="156">
        <v>34</v>
      </c>
      <c r="M3110" s="156">
        <v>33</v>
      </c>
      <c r="N3110" s="187">
        <v>38</v>
      </c>
      <c r="O3110" s="187">
        <v>42</v>
      </c>
      <c r="P3110" s="187">
        <v>28</v>
      </c>
      <c r="Q3110" s="187">
        <v>26</v>
      </c>
      <c r="R3110" s="187">
        <v>24</v>
      </c>
      <c r="S3110" s="187">
        <v>28</v>
      </c>
      <c r="T3110" s="195">
        <v>19</v>
      </c>
    </row>
    <row r="3111" spans="1:20" ht="17" thickBot="1" x14ac:dyDescent="0.25">
      <c r="A3111" s="38">
        <v>2</v>
      </c>
      <c r="B3111" s="147">
        <v>39</v>
      </c>
      <c r="C3111" s="147">
        <v>32</v>
      </c>
      <c r="D3111" s="147">
        <v>40</v>
      </c>
      <c r="E3111" s="147">
        <v>30</v>
      </c>
      <c r="F3111" s="156">
        <v>32</v>
      </c>
      <c r="G3111" s="156">
        <v>39</v>
      </c>
      <c r="H3111" s="156">
        <v>31</v>
      </c>
      <c r="I3111" s="156">
        <v>23</v>
      </c>
      <c r="J3111" s="156">
        <v>30</v>
      </c>
      <c r="K3111" s="156">
        <v>30</v>
      </c>
      <c r="L3111" s="156">
        <v>32</v>
      </c>
      <c r="M3111" s="156">
        <v>34</v>
      </c>
      <c r="N3111" s="187">
        <v>23</v>
      </c>
      <c r="O3111" s="187">
        <v>35</v>
      </c>
      <c r="P3111" s="187">
        <v>42</v>
      </c>
      <c r="Q3111" s="187">
        <v>28</v>
      </c>
      <c r="R3111" s="187">
        <v>21</v>
      </c>
      <c r="S3111" s="187">
        <v>23</v>
      </c>
      <c r="T3111" s="195">
        <v>20</v>
      </c>
    </row>
    <row r="3112" spans="1:20" ht="17" thickBot="1" x14ac:dyDescent="0.25">
      <c r="A3112" s="38">
        <v>3</v>
      </c>
      <c r="B3112" s="147">
        <v>22</v>
      </c>
      <c r="C3112" s="147">
        <v>35</v>
      </c>
      <c r="D3112" s="147">
        <v>32</v>
      </c>
      <c r="E3112" s="147">
        <v>35</v>
      </c>
      <c r="F3112" s="156">
        <v>29</v>
      </c>
      <c r="G3112" s="156">
        <v>27</v>
      </c>
      <c r="H3112" s="156">
        <v>37</v>
      </c>
      <c r="I3112" s="156">
        <v>27</v>
      </c>
      <c r="J3112" s="156">
        <v>19</v>
      </c>
      <c r="K3112" s="156">
        <v>29</v>
      </c>
      <c r="L3112" s="156">
        <v>27</v>
      </c>
      <c r="M3112" s="156">
        <v>32</v>
      </c>
      <c r="N3112" s="187">
        <v>29</v>
      </c>
      <c r="O3112" s="187">
        <v>22</v>
      </c>
      <c r="P3112" s="187">
        <v>30</v>
      </c>
      <c r="Q3112" s="187">
        <v>36</v>
      </c>
      <c r="R3112" s="187">
        <v>27</v>
      </c>
      <c r="S3112" s="187">
        <v>16</v>
      </c>
      <c r="T3112" s="195">
        <v>16</v>
      </c>
    </row>
    <row r="3113" spans="1:20" ht="17" thickBot="1" x14ac:dyDescent="0.25">
      <c r="A3113" s="38">
        <v>4</v>
      </c>
      <c r="B3113" s="147">
        <v>18</v>
      </c>
      <c r="C3113" s="147">
        <v>19</v>
      </c>
      <c r="D3113" s="147">
        <v>34</v>
      </c>
      <c r="E3113" s="147">
        <v>30</v>
      </c>
      <c r="F3113" s="156">
        <v>33</v>
      </c>
      <c r="G3113" s="156">
        <v>28</v>
      </c>
      <c r="H3113" s="156">
        <v>24</v>
      </c>
      <c r="I3113" s="156">
        <v>33</v>
      </c>
      <c r="J3113" s="156">
        <v>23</v>
      </c>
      <c r="K3113" s="156">
        <v>19</v>
      </c>
      <c r="L3113" s="156">
        <v>26</v>
      </c>
      <c r="M3113" s="156">
        <v>28</v>
      </c>
      <c r="N3113" s="187">
        <v>28</v>
      </c>
      <c r="O3113" s="187">
        <v>27</v>
      </c>
      <c r="P3113" s="187">
        <v>21</v>
      </c>
      <c r="Q3113" s="187">
        <v>31</v>
      </c>
      <c r="R3113" s="187">
        <v>34</v>
      </c>
      <c r="S3113" s="187">
        <v>23</v>
      </c>
      <c r="T3113" s="195">
        <v>10</v>
      </c>
    </row>
    <row r="3114" spans="1:20" ht="17" thickBot="1" x14ac:dyDescent="0.25">
      <c r="A3114" s="38">
        <v>5</v>
      </c>
      <c r="B3114" s="147">
        <v>17</v>
      </c>
      <c r="C3114" s="147">
        <v>16</v>
      </c>
      <c r="D3114" s="147">
        <v>20</v>
      </c>
      <c r="E3114" s="147">
        <v>33</v>
      </c>
      <c r="F3114" s="156">
        <v>22</v>
      </c>
      <c r="G3114" s="156">
        <v>28</v>
      </c>
      <c r="H3114" s="156">
        <v>24</v>
      </c>
      <c r="I3114" s="156">
        <v>18</v>
      </c>
      <c r="J3114" s="156">
        <v>32</v>
      </c>
      <c r="K3114" s="156">
        <v>20</v>
      </c>
      <c r="L3114" s="156">
        <v>18</v>
      </c>
      <c r="M3114" s="156">
        <v>23</v>
      </c>
      <c r="N3114" s="187">
        <v>24</v>
      </c>
      <c r="O3114" s="187">
        <v>26</v>
      </c>
      <c r="P3114" s="187">
        <v>23</v>
      </c>
      <c r="Q3114" s="187">
        <v>21</v>
      </c>
      <c r="R3114" s="187">
        <v>30</v>
      </c>
      <c r="S3114" s="187">
        <v>31</v>
      </c>
      <c r="T3114" s="195">
        <v>19</v>
      </c>
    </row>
    <row r="3115" spans="1:20" ht="17" thickBot="1" x14ac:dyDescent="0.25">
      <c r="A3115" s="38">
        <v>6</v>
      </c>
      <c r="B3115" s="147" t="s">
        <v>65</v>
      </c>
      <c r="C3115" s="147">
        <v>13</v>
      </c>
      <c r="D3115" s="147">
        <v>15</v>
      </c>
      <c r="E3115" s="147">
        <v>21</v>
      </c>
      <c r="F3115" s="156">
        <v>31</v>
      </c>
      <c r="G3115" s="156">
        <v>21</v>
      </c>
      <c r="H3115" s="156">
        <v>26</v>
      </c>
      <c r="I3115" s="156">
        <v>22</v>
      </c>
      <c r="J3115" s="156">
        <v>17</v>
      </c>
      <c r="K3115" s="156">
        <v>31</v>
      </c>
      <c r="L3115" s="156">
        <v>19</v>
      </c>
      <c r="M3115" s="156">
        <v>14</v>
      </c>
      <c r="N3115" s="187">
        <v>23</v>
      </c>
      <c r="O3115" s="187">
        <v>20</v>
      </c>
      <c r="P3115" s="187">
        <v>21</v>
      </c>
      <c r="Q3115" s="187">
        <v>26</v>
      </c>
      <c r="R3115" s="187">
        <v>20</v>
      </c>
      <c r="S3115" s="187">
        <v>27</v>
      </c>
      <c r="T3115" s="195">
        <v>24</v>
      </c>
    </row>
    <row r="3116" spans="1:20" ht="17" thickBot="1" x14ac:dyDescent="0.25">
      <c r="A3116" s="38">
        <v>7</v>
      </c>
      <c r="B3116" s="147" t="s">
        <v>65</v>
      </c>
      <c r="C3116" s="147" t="s">
        <v>65</v>
      </c>
      <c r="D3116" s="147">
        <v>13</v>
      </c>
      <c r="E3116" s="147">
        <v>13</v>
      </c>
      <c r="F3116" s="156">
        <v>16</v>
      </c>
      <c r="G3116" s="156">
        <v>26</v>
      </c>
      <c r="H3116" s="156">
        <v>21</v>
      </c>
      <c r="I3116" s="156">
        <v>22</v>
      </c>
      <c r="J3116" s="156">
        <v>20</v>
      </c>
      <c r="K3116" s="156">
        <v>15</v>
      </c>
      <c r="L3116" s="156">
        <v>30</v>
      </c>
      <c r="M3116" s="156">
        <v>19</v>
      </c>
      <c r="N3116" s="187">
        <v>13</v>
      </c>
      <c r="O3116" s="187">
        <v>15</v>
      </c>
      <c r="P3116" s="187">
        <v>18</v>
      </c>
      <c r="Q3116" s="187">
        <v>21</v>
      </c>
      <c r="R3116" s="187">
        <v>7</v>
      </c>
      <c r="S3116" s="187">
        <v>6</v>
      </c>
      <c r="T3116" s="195"/>
    </row>
    <row r="3117" spans="1:20" ht="17" thickBot="1" x14ac:dyDescent="0.25">
      <c r="A3117" s="38">
        <v>8</v>
      </c>
      <c r="B3117" s="167"/>
      <c r="C3117" s="167"/>
      <c r="D3117" s="167"/>
      <c r="E3117" s="167"/>
      <c r="F3117" s="156"/>
      <c r="G3117" s="156"/>
      <c r="H3117" s="156"/>
      <c r="I3117" s="156"/>
      <c r="J3117" s="156"/>
      <c r="K3117" s="156"/>
      <c r="L3117" s="156"/>
      <c r="M3117" s="156">
        <v>15</v>
      </c>
      <c r="N3117" s="187">
        <v>12</v>
      </c>
      <c r="O3117" s="187">
        <v>10</v>
      </c>
      <c r="P3117" s="187">
        <v>11</v>
      </c>
      <c r="Q3117" s="187">
        <v>10</v>
      </c>
      <c r="R3117" s="187"/>
      <c r="S3117" s="187"/>
    </row>
    <row r="3118" spans="1:20" ht="17" thickBot="1" x14ac:dyDescent="0.25">
      <c r="A3118" s="38">
        <v>9</v>
      </c>
      <c r="B3118" s="167"/>
      <c r="C3118" s="167"/>
      <c r="D3118" s="167"/>
      <c r="E3118" s="167"/>
      <c r="F3118" s="156"/>
      <c r="G3118" s="156"/>
      <c r="H3118" s="156"/>
      <c r="I3118" s="156"/>
      <c r="J3118" s="156"/>
      <c r="K3118" s="156"/>
      <c r="L3118" s="156"/>
      <c r="M3118" s="156"/>
      <c r="N3118" s="187"/>
      <c r="O3118" s="187"/>
      <c r="P3118" s="187"/>
      <c r="Q3118" s="187"/>
      <c r="R3118" s="187"/>
      <c r="S3118" s="187"/>
      <c r="T3118" s="195"/>
    </row>
    <row r="3119" spans="1:20" ht="17" thickBot="1" x14ac:dyDescent="0.25">
      <c r="A3119" s="38">
        <v>10</v>
      </c>
      <c r="B3119" s="167"/>
      <c r="C3119" s="167"/>
      <c r="D3119" s="167"/>
      <c r="E3119" s="167"/>
      <c r="F3119" s="156"/>
      <c r="G3119" s="156"/>
      <c r="H3119" s="156"/>
      <c r="I3119" s="156"/>
      <c r="J3119" s="156"/>
      <c r="K3119" s="156"/>
      <c r="L3119" s="156"/>
      <c r="M3119" s="156"/>
      <c r="N3119" s="187"/>
      <c r="O3119" s="187"/>
      <c r="P3119" s="187"/>
      <c r="Q3119" s="187"/>
      <c r="R3119" s="187"/>
      <c r="S3119" s="187"/>
      <c r="T3119" s="195"/>
    </row>
    <row r="3120" spans="1:20" ht="17" thickBot="1" x14ac:dyDescent="0.25">
      <c r="A3120" s="38">
        <v>11</v>
      </c>
      <c r="B3120" s="167"/>
      <c r="C3120" s="167"/>
      <c r="D3120" s="167"/>
      <c r="E3120" s="167"/>
      <c r="F3120" s="156"/>
      <c r="G3120" s="156"/>
      <c r="H3120" s="156"/>
      <c r="I3120" s="156"/>
      <c r="J3120" s="156"/>
      <c r="K3120" s="156"/>
      <c r="L3120" s="156"/>
      <c r="M3120" s="156"/>
      <c r="N3120" s="187"/>
      <c r="O3120" s="187"/>
      <c r="P3120" s="187"/>
      <c r="Q3120" s="187"/>
      <c r="R3120" s="187">
        <v>1</v>
      </c>
      <c r="S3120" s="187">
        <v>1</v>
      </c>
      <c r="T3120" s="195"/>
    </row>
    <row r="3121" spans="1:22" ht="17" thickBot="1" x14ac:dyDescent="0.25">
      <c r="A3121" s="38">
        <v>12</v>
      </c>
      <c r="B3121" s="167"/>
      <c r="C3121" s="167"/>
      <c r="D3121" s="167"/>
      <c r="E3121" s="167"/>
      <c r="F3121" s="156"/>
      <c r="G3121" s="156"/>
      <c r="H3121" s="156"/>
      <c r="I3121" s="156"/>
      <c r="J3121" s="156"/>
      <c r="K3121" s="156"/>
      <c r="L3121" s="156"/>
      <c r="M3121" s="156"/>
      <c r="N3121" s="187">
        <v>1</v>
      </c>
      <c r="O3121" s="187"/>
      <c r="P3121" s="187"/>
      <c r="Q3121" s="187"/>
      <c r="R3121" s="187"/>
      <c r="S3121" s="187"/>
      <c r="T3121" s="195"/>
    </row>
    <row r="3122" spans="1:22" ht="18" thickBot="1" x14ac:dyDescent="0.25">
      <c r="A3122" s="38" t="s">
        <v>13</v>
      </c>
      <c r="B3122" s="167"/>
      <c r="C3122" s="167"/>
      <c r="D3122" s="167"/>
      <c r="E3122" s="167"/>
      <c r="F3122" s="156"/>
      <c r="G3122" s="156"/>
      <c r="H3122" s="156"/>
      <c r="I3122" s="156"/>
      <c r="J3122" s="156"/>
      <c r="K3122" s="156"/>
      <c r="L3122" s="156"/>
      <c r="M3122" s="156"/>
      <c r="N3122" s="156"/>
      <c r="O3122" s="156"/>
      <c r="P3122" s="156"/>
      <c r="Q3122" s="156"/>
      <c r="R3122" s="156"/>
      <c r="S3122" s="156"/>
      <c r="T3122" s="185"/>
    </row>
    <row r="3123" spans="1:22" ht="18" thickBot="1" x14ac:dyDescent="0.25">
      <c r="A3123" s="60" t="s">
        <v>14</v>
      </c>
      <c r="B3123" s="159">
        <v>186</v>
      </c>
      <c r="C3123" s="147" t="s">
        <v>65</v>
      </c>
      <c r="D3123" s="159">
        <v>229</v>
      </c>
      <c r="E3123" s="159">
        <v>239</v>
      </c>
      <c r="F3123" s="159">
        <v>220</v>
      </c>
      <c r="G3123" s="159">
        <v>224</v>
      </c>
      <c r="H3123" s="159">
        <v>211</v>
      </c>
      <c r="I3123" s="159">
        <v>212</v>
      </c>
      <c r="J3123" s="159">
        <v>205</v>
      </c>
      <c r="K3123" s="159">
        <v>216</v>
      </c>
      <c r="L3123" s="159">
        <v>212</v>
      </c>
      <c r="M3123" s="159">
        <f t="shared" ref="M3123:R3123" si="1534">SUM(M3109:M3117)</f>
        <v>237</v>
      </c>
      <c r="N3123" s="159">
        <f t="shared" si="1534"/>
        <v>233</v>
      </c>
      <c r="O3123" s="159">
        <f t="shared" si="1534"/>
        <v>220</v>
      </c>
      <c r="P3123" s="159">
        <f t="shared" si="1534"/>
        <v>211</v>
      </c>
      <c r="Q3123" s="159">
        <f t="shared" si="1534"/>
        <v>218</v>
      </c>
      <c r="R3123" s="159">
        <f t="shared" si="1534"/>
        <v>188</v>
      </c>
      <c r="S3123" s="159">
        <f t="shared" ref="S3123" si="1535">SUM(S3109:S3117)</f>
        <v>174</v>
      </c>
      <c r="T3123" s="162">
        <f>SUM(T3109:T3116)</f>
        <v>127</v>
      </c>
    </row>
    <row r="3124" spans="1:22" ht="35" thickBot="1" x14ac:dyDescent="0.25">
      <c r="A3124" s="60" t="s">
        <v>51</v>
      </c>
      <c r="B3124" s="149"/>
      <c r="C3124" s="160" t="e">
        <f>((C3123-B3123)/B3123)</f>
        <v>#VALUE!</v>
      </c>
      <c r="D3124" s="160" t="e">
        <f>((D3123-C3123)/C3123)</f>
        <v>#VALUE!</v>
      </c>
      <c r="E3124" s="160">
        <f>((E3123-D3123)/D3123)</f>
        <v>4.3668122270742356E-2</v>
      </c>
      <c r="F3124" s="160">
        <f>((F3123-E3123)/E3123)</f>
        <v>-7.9497907949790794E-2</v>
      </c>
      <c r="G3124" s="160">
        <f t="shared" ref="G3124:T3124" si="1536">((G3123-F3123)/F3123)</f>
        <v>1.8181818181818181E-2</v>
      </c>
      <c r="H3124" s="160">
        <f t="shared" si="1536"/>
        <v>-5.8035714285714288E-2</v>
      </c>
      <c r="I3124" s="160">
        <f t="shared" si="1536"/>
        <v>4.7393364928909956E-3</v>
      </c>
      <c r="J3124" s="160">
        <f t="shared" si="1536"/>
        <v>-3.3018867924528301E-2</v>
      </c>
      <c r="K3124" s="160">
        <f t="shared" si="1536"/>
        <v>5.3658536585365853E-2</v>
      </c>
      <c r="L3124" s="160">
        <f t="shared" si="1536"/>
        <v>-1.8518518518518517E-2</v>
      </c>
      <c r="M3124" s="160">
        <f t="shared" si="1536"/>
        <v>0.11792452830188679</v>
      </c>
      <c r="N3124" s="160">
        <f t="shared" si="1536"/>
        <v>-1.6877637130801686E-2</v>
      </c>
      <c r="O3124" s="160">
        <f t="shared" si="1536"/>
        <v>-5.5793991416309016E-2</v>
      </c>
      <c r="P3124" s="160">
        <f t="shared" si="1536"/>
        <v>-4.0909090909090909E-2</v>
      </c>
      <c r="Q3124" s="160">
        <f t="shared" si="1536"/>
        <v>3.3175355450236969E-2</v>
      </c>
      <c r="R3124" s="160">
        <f t="shared" si="1536"/>
        <v>-0.13761467889908258</v>
      </c>
      <c r="S3124" s="160">
        <f t="shared" si="1536"/>
        <v>-7.4468085106382975E-2</v>
      </c>
      <c r="T3124" s="160">
        <f t="shared" si="1536"/>
        <v>-0.27011494252873564</v>
      </c>
    </row>
    <row r="3125" spans="1:22" ht="52" thickBot="1" x14ac:dyDescent="0.25">
      <c r="A3125" s="60" t="s">
        <v>16</v>
      </c>
      <c r="B3125" s="160"/>
      <c r="C3125" s="160"/>
      <c r="D3125" s="160"/>
      <c r="E3125" s="160"/>
      <c r="F3125" s="160"/>
      <c r="G3125" s="160">
        <f t="shared" ref="G3125:T3125" si="1537">(G3123-B3123)/B3123</f>
        <v>0.20430107526881722</v>
      </c>
      <c r="H3125" s="160" t="e">
        <f t="shared" si="1537"/>
        <v>#VALUE!</v>
      </c>
      <c r="I3125" s="160">
        <f t="shared" si="1537"/>
        <v>-7.4235807860262015E-2</v>
      </c>
      <c r="J3125" s="160">
        <f t="shared" si="1537"/>
        <v>-0.14225941422594143</v>
      </c>
      <c r="K3125" s="160">
        <f t="shared" si="1537"/>
        <v>-1.8181818181818181E-2</v>
      </c>
      <c r="L3125" s="160">
        <f t="shared" si="1537"/>
        <v>-5.3571428571428568E-2</v>
      </c>
      <c r="M3125" s="160">
        <f t="shared" si="1537"/>
        <v>0.12322274881516587</v>
      </c>
      <c r="N3125" s="160">
        <f t="shared" si="1537"/>
        <v>9.9056603773584911E-2</v>
      </c>
      <c r="O3125" s="160">
        <f t="shared" si="1537"/>
        <v>7.3170731707317069E-2</v>
      </c>
      <c r="P3125" s="160">
        <f t="shared" si="1537"/>
        <v>-2.3148148148148147E-2</v>
      </c>
      <c r="Q3125" s="160">
        <f t="shared" si="1537"/>
        <v>2.8301886792452831E-2</v>
      </c>
      <c r="R3125" s="160">
        <f t="shared" si="1537"/>
        <v>-0.20675105485232068</v>
      </c>
      <c r="S3125" s="160">
        <f t="shared" si="1537"/>
        <v>-0.25321888412017168</v>
      </c>
      <c r="T3125" s="160">
        <f t="shared" si="1537"/>
        <v>-0.42272727272727273</v>
      </c>
    </row>
    <row r="3126" spans="1:22" ht="52" thickBot="1" x14ac:dyDescent="0.25">
      <c r="A3126" s="60" t="s">
        <v>17</v>
      </c>
      <c r="B3126" s="160"/>
      <c r="C3126" s="160"/>
      <c r="D3126" s="160"/>
      <c r="E3126" s="160"/>
      <c r="F3126" s="160"/>
      <c r="G3126" s="160"/>
      <c r="H3126" s="160"/>
      <c r="I3126" s="160"/>
      <c r="J3126" s="160"/>
      <c r="K3126" s="160"/>
      <c r="L3126" s="160">
        <f t="shared" ref="L3126:T3126" si="1538">(L3123-B3123)/B3123</f>
        <v>0.13978494623655913</v>
      </c>
      <c r="M3126" s="160" t="e">
        <f t="shared" si="1538"/>
        <v>#VALUE!</v>
      </c>
      <c r="N3126" s="160">
        <f t="shared" si="1538"/>
        <v>1.7467248908296942E-2</v>
      </c>
      <c r="O3126" s="160">
        <f t="shared" si="1538"/>
        <v>-7.9497907949790794E-2</v>
      </c>
      <c r="P3126" s="160">
        <f t="shared" si="1538"/>
        <v>-4.0909090909090909E-2</v>
      </c>
      <c r="Q3126" s="160">
        <f t="shared" si="1538"/>
        <v>-2.6785714285714284E-2</v>
      </c>
      <c r="R3126" s="160">
        <f t="shared" si="1538"/>
        <v>-0.10900473933649289</v>
      </c>
      <c r="S3126" s="160">
        <f t="shared" si="1538"/>
        <v>-0.17924528301886791</v>
      </c>
      <c r="T3126" s="160">
        <f t="shared" si="1538"/>
        <v>-0.38048780487804879</v>
      </c>
    </row>
    <row r="3127" spans="1:22" ht="35" thickBot="1" x14ac:dyDescent="0.25">
      <c r="A3127" s="60" t="s">
        <v>18</v>
      </c>
      <c r="B3127" s="161">
        <v>6420</v>
      </c>
      <c r="C3127" s="161">
        <v>6160</v>
      </c>
      <c r="D3127" s="161">
        <v>5872</v>
      </c>
      <c r="E3127" s="161">
        <v>5568</v>
      </c>
      <c r="F3127" s="161">
        <v>5396</v>
      </c>
      <c r="G3127" s="92">
        <v>5401</v>
      </c>
      <c r="H3127" s="92">
        <v>5434</v>
      </c>
      <c r="I3127" s="92">
        <v>5204</v>
      </c>
      <c r="J3127" s="92">
        <v>5004</v>
      </c>
      <c r="K3127" s="92">
        <v>4606</v>
      </c>
      <c r="L3127" s="92">
        <v>4692</v>
      </c>
      <c r="M3127" s="92">
        <v>4686</v>
      </c>
      <c r="N3127" s="92">
        <v>4499</v>
      </c>
      <c r="O3127" s="92">
        <v>4448</v>
      </c>
      <c r="P3127" s="92">
        <v>4509</v>
      </c>
      <c r="Q3127" s="92">
        <v>4536</v>
      </c>
      <c r="R3127" s="92">
        <v>4360</v>
      </c>
      <c r="S3127" s="92">
        <v>4325</v>
      </c>
      <c r="T3127" s="92">
        <v>2899</v>
      </c>
    </row>
    <row r="3128" spans="1:22" ht="52" thickBot="1" x14ac:dyDescent="0.25">
      <c r="A3128" s="60" t="s">
        <v>19</v>
      </c>
      <c r="B3128" s="160"/>
      <c r="C3128" s="160">
        <f t="shared" ref="C3128:T3128" si="1539">(C3127-B3127)/B3127</f>
        <v>-4.0498442367601244E-2</v>
      </c>
      <c r="D3128" s="160">
        <f t="shared" si="1539"/>
        <v>-4.6753246753246755E-2</v>
      </c>
      <c r="E3128" s="160">
        <f t="shared" si="1539"/>
        <v>-5.1771117166212535E-2</v>
      </c>
      <c r="F3128" s="160">
        <f t="shared" si="1539"/>
        <v>-3.089080459770115E-2</v>
      </c>
      <c r="G3128" s="160">
        <f t="shared" si="1539"/>
        <v>9.2661230541141583E-4</v>
      </c>
      <c r="H3128" s="160">
        <f t="shared" si="1539"/>
        <v>6.1099796334012219E-3</v>
      </c>
      <c r="I3128" s="160">
        <f t="shared" si="1539"/>
        <v>-4.2326094957673907E-2</v>
      </c>
      <c r="J3128" s="160">
        <f t="shared" si="1539"/>
        <v>-3.843197540353574E-2</v>
      </c>
      <c r="K3128" s="160">
        <f t="shared" si="1539"/>
        <v>-7.9536370903277379E-2</v>
      </c>
      <c r="L3128" s="160">
        <f t="shared" si="1539"/>
        <v>1.8671298306556665E-2</v>
      </c>
      <c r="M3128" s="160">
        <f t="shared" si="1539"/>
        <v>-1.2787723785166241E-3</v>
      </c>
      <c r="N3128" s="160">
        <f t="shared" si="1539"/>
        <v>-3.9906103286384977E-2</v>
      </c>
      <c r="O3128" s="160">
        <f t="shared" si="1539"/>
        <v>-1.1335852411647033E-2</v>
      </c>
      <c r="P3128" s="160">
        <f t="shared" si="1539"/>
        <v>1.3714028776978417E-2</v>
      </c>
      <c r="Q3128" s="160">
        <f t="shared" si="1539"/>
        <v>5.9880239520958087E-3</v>
      </c>
      <c r="R3128" s="160">
        <f t="shared" si="1539"/>
        <v>-3.8800705467372132E-2</v>
      </c>
      <c r="S3128" s="160">
        <f t="shared" si="1539"/>
        <v>-8.027522935779817E-3</v>
      </c>
      <c r="T3128" s="160">
        <f t="shared" si="1539"/>
        <v>-0.32971098265895954</v>
      </c>
      <c r="U3128" s="226" t="s">
        <v>270</v>
      </c>
      <c r="V3128" s="226"/>
    </row>
    <row r="3129" spans="1:22" ht="52" thickBot="1" x14ac:dyDescent="0.25">
      <c r="A3129" s="60" t="s">
        <v>20</v>
      </c>
      <c r="B3129" s="160"/>
      <c r="C3129" s="160"/>
      <c r="D3129" s="160"/>
      <c r="E3129" s="160"/>
      <c r="F3129" s="160"/>
      <c r="G3129" s="160">
        <f t="shared" ref="G3129:T3129" si="1540">(G3127-B3127)/B3127</f>
        <v>-0.15872274143302181</v>
      </c>
      <c r="H3129" s="160">
        <f t="shared" si="1540"/>
        <v>-0.11785714285714285</v>
      </c>
      <c r="I3129" s="160">
        <f t="shared" si="1540"/>
        <v>-0.11376021798365123</v>
      </c>
      <c r="J3129" s="160">
        <f t="shared" si="1540"/>
        <v>-0.10129310344827586</v>
      </c>
      <c r="K3129" s="160">
        <f t="shared" si="1540"/>
        <v>-0.14640474425500372</v>
      </c>
      <c r="L3129" s="160">
        <f t="shared" si="1540"/>
        <v>-0.13127198666913534</v>
      </c>
      <c r="M3129" s="160">
        <f t="shared" si="1540"/>
        <v>-0.13765182186234817</v>
      </c>
      <c r="N3129" s="160">
        <f t="shared" si="1540"/>
        <v>-0.13547271329746349</v>
      </c>
      <c r="O3129" s="160">
        <f t="shared" si="1540"/>
        <v>-0.1111111111111111</v>
      </c>
      <c r="P3129" s="160">
        <f t="shared" si="1540"/>
        <v>-2.105948762483717E-2</v>
      </c>
      <c r="Q3129" s="160">
        <f t="shared" si="1540"/>
        <v>-3.3248081841432228E-2</v>
      </c>
      <c r="R3129" s="160">
        <f t="shared" si="1540"/>
        <v>-6.9568928723858295E-2</v>
      </c>
      <c r="S3129" s="160">
        <f t="shared" si="1540"/>
        <v>-3.8675261169148697E-2</v>
      </c>
      <c r="T3129" s="160">
        <f t="shared" si="1540"/>
        <v>-0.34824640287769787</v>
      </c>
    </row>
    <row r="3130" spans="1:22" ht="52" thickBot="1" x14ac:dyDescent="0.25">
      <c r="A3130" s="60" t="s">
        <v>21</v>
      </c>
      <c r="B3130" s="160"/>
      <c r="C3130" s="160"/>
      <c r="D3130" s="160"/>
      <c r="E3130" s="160"/>
      <c r="F3130" s="160"/>
      <c r="G3130" s="160"/>
      <c r="H3130" s="160"/>
      <c r="I3130" s="160"/>
      <c r="J3130" s="160"/>
      <c r="K3130" s="160"/>
      <c r="L3130" s="160">
        <f t="shared" ref="L3130:T3130" si="1541">(L3127-B3127)/B3127</f>
        <v>-0.2691588785046729</v>
      </c>
      <c r="M3130" s="160">
        <f t="shared" si="1541"/>
        <v>-0.2392857142857143</v>
      </c>
      <c r="N3130" s="160">
        <f t="shared" si="1541"/>
        <v>-0.23382152588555857</v>
      </c>
      <c r="O3130" s="160">
        <f t="shared" si="1541"/>
        <v>-0.20114942528735633</v>
      </c>
      <c r="P3130" s="160">
        <f t="shared" si="1541"/>
        <v>-0.16438102297998516</v>
      </c>
      <c r="Q3130" s="160">
        <f t="shared" si="1541"/>
        <v>-0.16015552675430475</v>
      </c>
      <c r="R3130" s="160">
        <f t="shared" si="1541"/>
        <v>-0.19764446080235554</v>
      </c>
      <c r="S3130" s="160">
        <f t="shared" si="1541"/>
        <v>-0.16890853189853958</v>
      </c>
      <c r="T3130" s="160">
        <f t="shared" si="1541"/>
        <v>-0.42066346922462028</v>
      </c>
    </row>
    <row r="3131" spans="1:22" ht="18" thickBot="1" x14ac:dyDescent="0.25">
      <c r="A3131" s="60" t="s">
        <v>22</v>
      </c>
      <c r="B3131" s="160">
        <f>B3123/B3127</f>
        <v>2.897196261682243E-2</v>
      </c>
      <c r="C3131" s="160" t="e">
        <f>C3123/C3127</f>
        <v>#VALUE!</v>
      </c>
      <c r="D3131" s="160">
        <f>D3123/D3127</f>
        <v>3.8998637602179836E-2</v>
      </c>
      <c r="E3131" s="160">
        <f>E3123/E3127</f>
        <v>4.2923850574712645E-2</v>
      </c>
      <c r="F3131" s="160">
        <f>F3123/F3127</f>
        <v>4.0770941438102296E-2</v>
      </c>
      <c r="G3131" s="160">
        <f t="shared" ref="G3131:L3131" si="1542">G3123/G3127</f>
        <v>4.1473801147935564E-2</v>
      </c>
      <c r="H3131" s="160">
        <f t="shared" si="1542"/>
        <v>3.8829591461170411E-2</v>
      </c>
      <c r="I3131" s="160">
        <f t="shared" si="1542"/>
        <v>4.073789392774789E-2</v>
      </c>
      <c r="J3131" s="160">
        <f t="shared" si="1542"/>
        <v>4.096722621902478E-2</v>
      </c>
      <c r="K3131" s="160">
        <f t="shared" si="1542"/>
        <v>4.6895353886235343E-2</v>
      </c>
      <c r="L3131" s="160">
        <f t="shared" si="1542"/>
        <v>4.5183290707587385E-2</v>
      </c>
      <c r="M3131" s="160">
        <f t="shared" ref="M3131:N3131" si="1543">M3123/M3127</f>
        <v>5.0576184379001278E-2</v>
      </c>
      <c r="N3131" s="160">
        <f t="shared" si="1543"/>
        <v>5.1789286508112917E-2</v>
      </c>
      <c r="O3131" s="160">
        <f t="shared" ref="O3131:P3131" si="1544">O3123/O3127</f>
        <v>4.9460431654676257E-2</v>
      </c>
      <c r="P3131" s="160">
        <f t="shared" si="1544"/>
        <v>4.6795298292304277E-2</v>
      </c>
      <c r="Q3131" s="160">
        <f t="shared" ref="Q3131:R3131" si="1545">Q3123/Q3127</f>
        <v>4.8059964726631391E-2</v>
      </c>
      <c r="R3131" s="160">
        <f t="shared" si="1545"/>
        <v>4.3119266055045874E-2</v>
      </c>
      <c r="S3131" s="160">
        <f t="shared" ref="S3131:T3131" si="1546">S3123/S3127</f>
        <v>4.0231213872832371E-2</v>
      </c>
      <c r="T3131" s="160">
        <f t="shared" si="1546"/>
        <v>4.3808209727492241E-2</v>
      </c>
    </row>
    <row r="3132" spans="1:22" ht="52" thickBot="1" x14ac:dyDescent="0.25">
      <c r="A3132" s="60" t="s">
        <v>23</v>
      </c>
      <c r="B3132" s="160"/>
      <c r="C3132" s="160" t="e">
        <f t="shared" ref="C3132:K3132" si="1547">(C3131-B3131)</f>
        <v>#VALUE!</v>
      </c>
      <c r="D3132" s="160" t="e">
        <f t="shared" si="1547"/>
        <v>#VALUE!</v>
      </c>
      <c r="E3132" s="160">
        <f t="shared" si="1547"/>
        <v>3.9252129725328086E-3</v>
      </c>
      <c r="F3132" s="160">
        <f t="shared" si="1547"/>
        <v>-2.1529091366103495E-3</v>
      </c>
      <c r="G3132" s="160">
        <f t="shared" si="1547"/>
        <v>7.0285970983326868E-4</v>
      </c>
      <c r="H3132" s="160">
        <f t="shared" si="1547"/>
        <v>-2.6442096867651532E-3</v>
      </c>
      <c r="I3132" s="160">
        <f t="shared" si="1547"/>
        <v>1.9083024665774787E-3</v>
      </c>
      <c r="J3132" s="160">
        <f t="shared" si="1547"/>
        <v>2.2933229127689025E-4</v>
      </c>
      <c r="K3132" s="160">
        <f t="shared" si="1547"/>
        <v>5.9281276672105629E-3</v>
      </c>
      <c r="L3132" s="160">
        <f t="shared" ref="L3132:T3132" si="1548">(L3131-K3131)</f>
        <v>-1.7120631786479573E-3</v>
      </c>
      <c r="M3132" s="160">
        <f t="shared" si="1548"/>
        <v>5.3928936714138925E-3</v>
      </c>
      <c r="N3132" s="160">
        <f t="shared" si="1548"/>
        <v>1.2131021291116387E-3</v>
      </c>
      <c r="O3132" s="160">
        <f t="shared" si="1548"/>
        <v>-2.3288548534366599E-3</v>
      </c>
      <c r="P3132" s="160">
        <f t="shared" si="1548"/>
        <v>-2.6651333623719797E-3</v>
      </c>
      <c r="Q3132" s="160">
        <f t="shared" si="1548"/>
        <v>1.2646664343271136E-3</v>
      </c>
      <c r="R3132" s="160">
        <f t="shared" si="1548"/>
        <v>-4.9406986715855167E-3</v>
      </c>
      <c r="S3132" s="160">
        <f t="shared" si="1548"/>
        <v>-2.8880521822135033E-3</v>
      </c>
      <c r="T3132" s="160">
        <f t="shared" si="1548"/>
        <v>3.5769958546598701E-3</v>
      </c>
    </row>
    <row r="3133" spans="1:22" ht="52" thickBot="1" x14ac:dyDescent="0.25">
      <c r="A3133" s="60" t="s">
        <v>24</v>
      </c>
      <c r="B3133" s="160"/>
      <c r="C3133" s="160"/>
      <c r="D3133" s="160"/>
      <c r="E3133" s="160"/>
      <c r="F3133" s="160"/>
      <c r="G3133" s="160">
        <f>G3131-B3131</f>
        <v>1.2501838531113134E-2</v>
      </c>
      <c r="H3133" s="160" t="e">
        <f t="shared" ref="H3133:K3133" si="1549">H3131-C3131</f>
        <v>#VALUE!</v>
      </c>
      <c r="I3133" s="160">
        <f t="shared" si="1549"/>
        <v>1.7392563255680532E-3</v>
      </c>
      <c r="J3133" s="160">
        <f t="shared" si="1549"/>
        <v>-1.9566243556878651E-3</v>
      </c>
      <c r="K3133" s="160">
        <f t="shared" si="1549"/>
        <v>6.1244124481330472E-3</v>
      </c>
      <c r="L3133" s="160">
        <f t="shared" ref="L3133:T3133" si="1550">L3131-G3131</f>
        <v>3.7094895596518213E-3</v>
      </c>
      <c r="M3133" s="160">
        <f t="shared" si="1550"/>
        <v>1.1746592917830867E-2</v>
      </c>
      <c r="N3133" s="160">
        <f t="shared" si="1550"/>
        <v>1.1051392580365027E-2</v>
      </c>
      <c r="O3133" s="160">
        <f t="shared" si="1550"/>
        <v>8.4932054356514769E-3</v>
      </c>
      <c r="P3133" s="160">
        <f t="shared" si="1550"/>
        <v>-1.0005559393106572E-4</v>
      </c>
      <c r="Q3133" s="160">
        <f t="shared" si="1550"/>
        <v>2.8766740190440052E-3</v>
      </c>
      <c r="R3133" s="160">
        <f t="shared" si="1550"/>
        <v>-7.456918323955404E-3</v>
      </c>
      <c r="S3133" s="160">
        <f t="shared" si="1550"/>
        <v>-1.1558072635280546E-2</v>
      </c>
      <c r="T3133" s="160">
        <f t="shared" si="1550"/>
        <v>-5.652221927184016E-3</v>
      </c>
    </row>
    <row r="3134" spans="1:22" ht="52" thickBot="1" x14ac:dyDescent="0.25">
      <c r="A3134" s="60" t="s">
        <v>25</v>
      </c>
      <c r="B3134" s="160"/>
      <c r="C3134" s="160"/>
      <c r="D3134" s="160"/>
      <c r="E3134" s="160"/>
      <c r="F3134" s="160"/>
      <c r="G3134" s="160"/>
      <c r="H3134" s="160"/>
      <c r="I3134" s="160"/>
      <c r="J3134" s="160"/>
      <c r="K3134" s="160"/>
      <c r="L3134" s="160">
        <f t="shared" ref="L3134:T3134" si="1551">L3131-B3131</f>
        <v>1.6211328090764955E-2</v>
      </c>
      <c r="M3134" s="160" t="e">
        <f t="shared" si="1551"/>
        <v>#VALUE!</v>
      </c>
      <c r="N3134" s="160">
        <f t="shared" si="1551"/>
        <v>1.279064890593308E-2</v>
      </c>
      <c r="O3134" s="160">
        <f t="shared" si="1551"/>
        <v>6.5365810799636118E-3</v>
      </c>
      <c r="P3134" s="160">
        <f t="shared" si="1551"/>
        <v>6.0243568542019815E-3</v>
      </c>
      <c r="Q3134" s="160">
        <f t="shared" si="1551"/>
        <v>6.5861635786958264E-3</v>
      </c>
      <c r="R3134" s="160">
        <f t="shared" si="1551"/>
        <v>4.289674593875463E-3</v>
      </c>
      <c r="S3134" s="160">
        <f t="shared" si="1551"/>
        <v>-5.0668005491551898E-4</v>
      </c>
      <c r="T3134" s="160">
        <f t="shared" si="1551"/>
        <v>2.8409835084674609E-3</v>
      </c>
    </row>
    <row r="3136" spans="1:22" ht="16" x14ac:dyDescent="0.2">
      <c r="A3136" s="7" t="s">
        <v>221</v>
      </c>
      <c r="B3136" s="7"/>
      <c r="C3136" s="7"/>
      <c r="D3136" s="7"/>
      <c r="E3136" s="7"/>
      <c r="F3136" s="7"/>
      <c r="G3136" s="8"/>
      <c r="H3136" s="8"/>
      <c r="I3136" s="8"/>
      <c r="J3136" s="8"/>
      <c r="K3136" s="8"/>
      <c r="L3136" s="8"/>
      <c r="M3136" s="9"/>
    </row>
    <row r="3137" spans="1:21" ht="17" thickBot="1" x14ac:dyDescent="0.25">
      <c r="A3137" s="10"/>
      <c r="B3137" s="8"/>
      <c r="C3137" s="8"/>
      <c r="D3137" s="8"/>
      <c r="E3137" s="8"/>
      <c r="F3137" s="8"/>
      <c r="G3137" s="8"/>
      <c r="H3137" s="8"/>
      <c r="I3137" s="8"/>
      <c r="J3137" s="8"/>
      <c r="K3137" s="8"/>
      <c r="L3137" s="8"/>
      <c r="M3137" s="9"/>
    </row>
    <row r="3138" spans="1:21" ht="35" thickBot="1" x14ac:dyDescent="0.25">
      <c r="A3138" s="70" t="s">
        <v>44</v>
      </c>
      <c r="B3138" s="70" t="s">
        <v>0</v>
      </c>
      <c r="C3138" s="70" t="s">
        <v>1</v>
      </c>
      <c r="D3138" s="70" t="s">
        <v>2</v>
      </c>
      <c r="E3138" s="70" t="s">
        <v>3</v>
      </c>
      <c r="F3138" s="70" t="s">
        <v>4</v>
      </c>
      <c r="G3138" s="70" t="s">
        <v>5</v>
      </c>
      <c r="H3138" s="70" t="s">
        <v>6</v>
      </c>
      <c r="I3138" s="70" t="s">
        <v>7</v>
      </c>
      <c r="J3138" s="70" t="s">
        <v>8</v>
      </c>
      <c r="K3138" s="70" t="s">
        <v>9</v>
      </c>
      <c r="L3138" s="70" t="s">
        <v>10</v>
      </c>
      <c r="M3138" s="70" t="s">
        <v>66</v>
      </c>
      <c r="N3138" s="70" t="s">
        <v>75</v>
      </c>
      <c r="O3138" s="70" t="s">
        <v>76</v>
      </c>
      <c r="P3138" s="70" t="s">
        <v>77</v>
      </c>
      <c r="Q3138" s="70" t="s">
        <v>78</v>
      </c>
      <c r="R3138" s="70" t="s">
        <v>79</v>
      </c>
      <c r="S3138" s="70" t="s">
        <v>81</v>
      </c>
      <c r="T3138" s="70" t="s">
        <v>87</v>
      </c>
      <c r="U3138" s="70" t="s">
        <v>52</v>
      </c>
    </row>
    <row r="3139" spans="1:21" ht="18" thickBot="1" x14ac:dyDescent="0.25">
      <c r="A3139" s="71" t="s">
        <v>28</v>
      </c>
      <c r="B3139" s="72"/>
      <c r="C3139" s="72">
        <f t="shared" ref="C3139:K3139" si="1552">-C3109</f>
        <v>-29</v>
      </c>
      <c r="D3139" s="72">
        <f t="shared" si="1552"/>
        <v>-41</v>
      </c>
      <c r="E3139" s="72">
        <f t="shared" si="1552"/>
        <v>-38</v>
      </c>
      <c r="F3139" s="72">
        <f t="shared" si="1552"/>
        <v>-17</v>
      </c>
      <c r="G3139" s="72">
        <f t="shared" si="1552"/>
        <v>-23</v>
      </c>
      <c r="H3139" s="72">
        <f t="shared" si="1552"/>
        <v>-25</v>
      </c>
      <c r="I3139" s="72">
        <f t="shared" si="1552"/>
        <v>-36</v>
      </c>
      <c r="J3139" s="72">
        <f t="shared" si="1552"/>
        <v>-32</v>
      </c>
      <c r="K3139" s="72">
        <f t="shared" si="1552"/>
        <v>-36</v>
      </c>
      <c r="L3139" s="72">
        <f t="shared" ref="L3139:Q3139" si="1553">-L3109</f>
        <v>-26</v>
      </c>
      <c r="M3139" s="72">
        <f t="shared" si="1553"/>
        <v>-39</v>
      </c>
      <c r="N3139" s="72">
        <f t="shared" si="1553"/>
        <v>-43</v>
      </c>
      <c r="O3139" s="72">
        <f t="shared" si="1553"/>
        <v>-23</v>
      </c>
      <c r="P3139" s="72">
        <f t="shared" si="1553"/>
        <v>-17</v>
      </c>
      <c r="Q3139" s="72">
        <f t="shared" si="1553"/>
        <v>-19</v>
      </c>
      <c r="R3139" s="72">
        <f t="shared" ref="R3139:S3139" si="1554">-R3109</f>
        <v>-25</v>
      </c>
      <c r="S3139" s="72">
        <f t="shared" si="1554"/>
        <v>-20</v>
      </c>
      <c r="T3139" s="76">
        <f t="shared" ref="T3139" si="1555">-T3109</f>
        <v>-19</v>
      </c>
      <c r="U3139" s="72">
        <f t="shared" ref="U3139:U3152" si="1556">_xlfn.AGGREGATE(1,6,C3139:S3139)</f>
        <v>-28.764705882352942</v>
      </c>
    </row>
    <row r="3140" spans="1:21" ht="18" thickBot="1" x14ac:dyDescent="0.25">
      <c r="A3140" s="78">
        <v>1</v>
      </c>
      <c r="B3140" s="48" t="s">
        <v>53</v>
      </c>
      <c r="C3140" s="113">
        <f t="shared" ref="C3140:T3151" si="1557">B3109-C3110</f>
        <v>3</v>
      </c>
      <c r="D3140" s="113">
        <f t="shared" si="1557"/>
        <v>-5</v>
      </c>
      <c r="E3140" s="113">
        <f t="shared" si="1557"/>
        <v>2</v>
      </c>
      <c r="F3140" s="113">
        <f t="shared" si="1557"/>
        <v>-2</v>
      </c>
      <c r="G3140" s="113">
        <f t="shared" si="1557"/>
        <v>-15</v>
      </c>
      <c r="H3140" s="72">
        <f t="shared" si="1557"/>
        <v>0</v>
      </c>
      <c r="I3140" s="72">
        <f t="shared" si="1557"/>
        <v>-6</v>
      </c>
      <c r="J3140" s="72">
        <f t="shared" si="1557"/>
        <v>4</v>
      </c>
      <c r="K3140" s="72">
        <f t="shared" si="1557"/>
        <v>-4</v>
      </c>
      <c r="L3140" s="72">
        <f t="shared" si="1557"/>
        <v>2</v>
      </c>
      <c r="M3140" s="72">
        <f t="shared" si="1557"/>
        <v>-7</v>
      </c>
      <c r="N3140" s="72">
        <f t="shared" si="1557"/>
        <v>1</v>
      </c>
      <c r="O3140" s="72">
        <f t="shared" si="1557"/>
        <v>1</v>
      </c>
      <c r="P3140" s="72">
        <f t="shared" si="1557"/>
        <v>-5</v>
      </c>
      <c r="Q3140" s="72">
        <f t="shared" si="1557"/>
        <v>-9</v>
      </c>
      <c r="R3140" s="72">
        <f t="shared" si="1557"/>
        <v>-5</v>
      </c>
      <c r="S3140" s="72">
        <f t="shared" si="1557"/>
        <v>-3</v>
      </c>
      <c r="T3140" s="76">
        <f t="shared" si="1557"/>
        <v>1</v>
      </c>
      <c r="U3140" s="72">
        <f t="shared" si="1556"/>
        <v>-2.8235294117647061</v>
      </c>
    </row>
    <row r="3141" spans="1:21" ht="18" thickBot="1" x14ac:dyDescent="0.25">
      <c r="A3141" s="78">
        <v>2</v>
      </c>
      <c r="B3141" s="48" t="s">
        <v>53</v>
      </c>
      <c r="C3141" s="79">
        <f t="shared" si="1557"/>
        <v>3</v>
      </c>
      <c r="D3141" s="79">
        <f t="shared" si="1557"/>
        <v>1</v>
      </c>
      <c r="E3141" s="79">
        <f t="shared" si="1557"/>
        <v>4</v>
      </c>
      <c r="F3141" s="79">
        <f t="shared" si="1557"/>
        <v>7</v>
      </c>
      <c r="G3141" s="79">
        <f t="shared" si="1557"/>
        <v>1</v>
      </c>
      <c r="H3141" s="72">
        <f t="shared" si="1557"/>
        <v>1</v>
      </c>
      <c r="I3141" s="72">
        <f t="shared" si="1557"/>
        <v>0</v>
      </c>
      <c r="J3141" s="72">
        <f t="shared" si="1557"/>
        <v>1</v>
      </c>
      <c r="K3141" s="72">
        <f t="shared" si="1557"/>
        <v>2</v>
      </c>
      <c r="L3141" s="72">
        <f t="shared" si="1557"/>
        <v>4</v>
      </c>
      <c r="M3141" s="72">
        <f t="shared" si="1557"/>
        <v>0</v>
      </c>
      <c r="N3141" s="72">
        <f t="shared" si="1557"/>
        <v>10</v>
      </c>
      <c r="O3141" s="72">
        <f t="shared" si="1557"/>
        <v>3</v>
      </c>
      <c r="P3141" s="72">
        <f t="shared" si="1557"/>
        <v>0</v>
      </c>
      <c r="Q3141" s="72">
        <f t="shared" si="1557"/>
        <v>0</v>
      </c>
      <c r="R3141" s="72">
        <f t="shared" si="1557"/>
        <v>5</v>
      </c>
      <c r="S3141" s="72">
        <f t="shared" si="1557"/>
        <v>1</v>
      </c>
      <c r="T3141" s="76">
        <f t="shared" si="1557"/>
        <v>8</v>
      </c>
      <c r="U3141" s="72">
        <f t="shared" si="1556"/>
        <v>2.5294117647058822</v>
      </c>
    </row>
    <row r="3142" spans="1:21" ht="18" thickBot="1" x14ac:dyDescent="0.25">
      <c r="A3142" s="78">
        <v>3</v>
      </c>
      <c r="B3142" s="48" t="s">
        <v>53</v>
      </c>
      <c r="C3142" s="79">
        <f t="shared" si="1557"/>
        <v>4</v>
      </c>
      <c r="D3142" s="79">
        <f t="shared" si="1557"/>
        <v>0</v>
      </c>
      <c r="E3142" s="79">
        <f t="shared" si="1557"/>
        <v>5</v>
      </c>
      <c r="F3142" s="79">
        <f t="shared" si="1557"/>
        <v>1</v>
      </c>
      <c r="G3142" s="79">
        <f t="shared" si="1557"/>
        <v>5</v>
      </c>
      <c r="H3142" s="72">
        <f t="shared" si="1557"/>
        <v>2</v>
      </c>
      <c r="I3142" s="72">
        <f t="shared" si="1557"/>
        <v>4</v>
      </c>
      <c r="J3142" s="72">
        <f t="shared" si="1557"/>
        <v>4</v>
      </c>
      <c r="K3142" s="72">
        <f t="shared" si="1557"/>
        <v>1</v>
      </c>
      <c r="L3142" s="72">
        <f t="shared" si="1557"/>
        <v>3</v>
      </c>
      <c r="M3142" s="72">
        <f t="shared" si="1557"/>
        <v>0</v>
      </c>
      <c r="N3142" s="72">
        <f t="shared" si="1557"/>
        <v>5</v>
      </c>
      <c r="O3142" s="72">
        <f t="shared" si="1557"/>
        <v>1</v>
      </c>
      <c r="P3142" s="72">
        <f t="shared" si="1557"/>
        <v>5</v>
      </c>
      <c r="Q3142" s="72">
        <f t="shared" si="1557"/>
        <v>6</v>
      </c>
      <c r="R3142" s="72">
        <f t="shared" si="1557"/>
        <v>1</v>
      </c>
      <c r="S3142" s="72">
        <f t="shared" si="1557"/>
        <v>5</v>
      </c>
      <c r="T3142" s="76">
        <f t="shared" si="1557"/>
        <v>7</v>
      </c>
      <c r="U3142" s="72">
        <f t="shared" si="1556"/>
        <v>3.0588235294117645</v>
      </c>
    </row>
    <row r="3143" spans="1:21" ht="18" thickBot="1" x14ac:dyDescent="0.25">
      <c r="A3143" s="78">
        <v>4</v>
      </c>
      <c r="B3143" s="48" t="s">
        <v>53</v>
      </c>
      <c r="C3143" s="79">
        <f t="shared" si="1557"/>
        <v>3</v>
      </c>
      <c r="D3143" s="79">
        <f t="shared" si="1557"/>
        <v>1</v>
      </c>
      <c r="E3143" s="79">
        <f t="shared" si="1557"/>
        <v>2</v>
      </c>
      <c r="F3143" s="79">
        <f t="shared" si="1557"/>
        <v>2</v>
      </c>
      <c r="G3143" s="79">
        <f t="shared" si="1557"/>
        <v>1</v>
      </c>
      <c r="H3143" s="72">
        <f t="shared" si="1557"/>
        <v>3</v>
      </c>
      <c r="I3143" s="72">
        <f t="shared" si="1557"/>
        <v>4</v>
      </c>
      <c r="J3143" s="72">
        <f t="shared" si="1557"/>
        <v>4</v>
      </c>
      <c r="K3143" s="72">
        <f t="shared" si="1557"/>
        <v>0</v>
      </c>
      <c r="L3143" s="72">
        <f t="shared" si="1557"/>
        <v>3</v>
      </c>
      <c r="M3143" s="72">
        <f t="shared" si="1557"/>
        <v>-1</v>
      </c>
      <c r="N3143" s="72">
        <f t="shared" si="1557"/>
        <v>4</v>
      </c>
      <c r="O3143" s="72">
        <f t="shared" si="1557"/>
        <v>2</v>
      </c>
      <c r="P3143" s="72">
        <f t="shared" si="1557"/>
        <v>1</v>
      </c>
      <c r="Q3143" s="72">
        <f t="shared" si="1557"/>
        <v>-1</v>
      </c>
      <c r="R3143" s="72">
        <f t="shared" si="1557"/>
        <v>2</v>
      </c>
      <c r="S3143" s="72">
        <f t="shared" si="1557"/>
        <v>4</v>
      </c>
      <c r="T3143" s="76">
        <f t="shared" si="1557"/>
        <v>6</v>
      </c>
      <c r="U3143" s="72">
        <f t="shared" si="1556"/>
        <v>2</v>
      </c>
    </row>
    <row r="3144" spans="1:21" ht="18" thickBot="1" x14ac:dyDescent="0.25">
      <c r="A3144" s="78">
        <v>5</v>
      </c>
      <c r="B3144" s="48" t="s">
        <v>53</v>
      </c>
      <c r="C3144" s="79">
        <f t="shared" si="1557"/>
        <v>2</v>
      </c>
      <c r="D3144" s="79">
        <f t="shared" si="1557"/>
        <v>-1</v>
      </c>
      <c r="E3144" s="79">
        <f t="shared" si="1557"/>
        <v>1</v>
      </c>
      <c r="F3144" s="79">
        <f t="shared" si="1557"/>
        <v>8</v>
      </c>
      <c r="G3144" s="79">
        <f t="shared" si="1557"/>
        <v>5</v>
      </c>
      <c r="H3144" s="72">
        <f t="shared" si="1557"/>
        <v>4</v>
      </c>
      <c r="I3144" s="72">
        <f t="shared" si="1557"/>
        <v>6</v>
      </c>
      <c r="J3144" s="72">
        <f t="shared" si="1557"/>
        <v>1</v>
      </c>
      <c r="K3144" s="72">
        <f t="shared" si="1557"/>
        <v>3</v>
      </c>
      <c r="L3144" s="72">
        <f t="shared" si="1557"/>
        <v>1</v>
      </c>
      <c r="M3144" s="72">
        <f t="shared" si="1557"/>
        <v>3</v>
      </c>
      <c r="N3144" s="72">
        <f t="shared" si="1557"/>
        <v>4</v>
      </c>
      <c r="O3144" s="72">
        <f t="shared" si="1557"/>
        <v>2</v>
      </c>
      <c r="P3144" s="72">
        <f t="shared" si="1557"/>
        <v>4</v>
      </c>
      <c r="Q3144" s="72">
        <f t="shared" si="1557"/>
        <v>0</v>
      </c>
      <c r="R3144" s="72">
        <f t="shared" si="1557"/>
        <v>1</v>
      </c>
      <c r="S3144" s="72">
        <f t="shared" si="1557"/>
        <v>3</v>
      </c>
      <c r="T3144" s="76">
        <f t="shared" si="1557"/>
        <v>4</v>
      </c>
      <c r="U3144" s="72">
        <f t="shared" si="1556"/>
        <v>2.7647058823529411</v>
      </c>
    </row>
    <row r="3145" spans="1:21" ht="18" thickBot="1" x14ac:dyDescent="0.25">
      <c r="A3145" s="78">
        <v>6</v>
      </c>
      <c r="B3145" s="48" t="s">
        <v>53</v>
      </c>
      <c r="C3145" s="79">
        <f t="shared" si="1557"/>
        <v>4</v>
      </c>
      <c r="D3145" s="79">
        <f t="shared" si="1557"/>
        <v>1</v>
      </c>
      <c r="E3145" s="79">
        <f t="shared" si="1557"/>
        <v>-1</v>
      </c>
      <c r="F3145" s="79">
        <f t="shared" si="1557"/>
        <v>2</v>
      </c>
      <c r="G3145" s="79">
        <f t="shared" si="1557"/>
        <v>1</v>
      </c>
      <c r="H3145" s="72">
        <f t="shared" si="1557"/>
        <v>2</v>
      </c>
      <c r="I3145" s="72">
        <f t="shared" si="1557"/>
        <v>2</v>
      </c>
      <c r="J3145" s="72">
        <f t="shared" si="1557"/>
        <v>1</v>
      </c>
      <c r="K3145" s="72">
        <f t="shared" si="1557"/>
        <v>1</v>
      </c>
      <c r="L3145" s="72">
        <f t="shared" si="1557"/>
        <v>1</v>
      </c>
      <c r="M3145" s="72">
        <f t="shared" si="1557"/>
        <v>4</v>
      </c>
      <c r="N3145" s="72">
        <f t="shared" si="1557"/>
        <v>0</v>
      </c>
      <c r="O3145" s="72">
        <f t="shared" si="1557"/>
        <v>4</v>
      </c>
      <c r="P3145" s="72">
        <f t="shared" si="1557"/>
        <v>5</v>
      </c>
      <c r="Q3145" s="72">
        <f t="shared" si="1557"/>
        <v>-3</v>
      </c>
      <c r="R3145" s="72">
        <f t="shared" si="1557"/>
        <v>1</v>
      </c>
      <c r="S3145" s="72">
        <f t="shared" si="1557"/>
        <v>3</v>
      </c>
      <c r="T3145" s="76">
        <f t="shared" si="1557"/>
        <v>7</v>
      </c>
      <c r="U3145" s="72">
        <f t="shared" si="1556"/>
        <v>1.6470588235294117</v>
      </c>
    </row>
    <row r="3146" spans="1:21" ht="18" thickBot="1" x14ac:dyDescent="0.25">
      <c r="A3146" s="78">
        <v>7</v>
      </c>
      <c r="B3146" s="48" t="s">
        <v>53</v>
      </c>
      <c r="C3146" s="79" t="s">
        <v>46</v>
      </c>
      <c r="D3146" s="79">
        <f t="shared" si="1557"/>
        <v>0</v>
      </c>
      <c r="E3146" s="79">
        <f t="shared" si="1557"/>
        <v>2</v>
      </c>
      <c r="F3146" s="79">
        <f t="shared" si="1557"/>
        <v>5</v>
      </c>
      <c r="G3146" s="79">
        <f t="shared" si="1557"/>
        <v>5</v>
      </c>
      <c r="H3146" s="72">
        <f t="shared" si="1557"/>
        <v>0</v>
      </c>
      <c r="I3146" s="72">
        <f t="shared" si="1557"/>
        <v>4</v>
      </c>
      <c r="J3146" s="72">
        <f t="shared" si="1557"/>
        <v>2</v>
      </c>
      <c r="K3146" s="72">
        <f t="shared" si="1557"/>
        <v>2</v>
      </c>
      <c r="L3146" s="72">
        <f t="shared" si="1557"/>
        <v>1</v>
      </c>
      <c r="M3146" s="72">
        <f t="shared" ref="M3146:S3147" si="1558">L3115-M3116</f>
        <v>0</v>
      </c>
      <c r="N3146" s="72">
        <f t="shared" si="1558"/>
        <v>1</v>
      </c>
      <c r="O3146" s="72">
        <f t="shared" si="1558"/>
        <v>8</v>
      </c>
      <c r="P3146" s="72">
        <f t="shared" si="1558"/>
        <v>2</v>
      </c>
      <c r="Q3146" s="72">
        <f t="shared" si="1558"/>
        <v>0</v>
      </c>
      <c r="R3146" s="72">
        <f t="shared" si="1558"/>
        <v>19</v>
      </c>
      <c r="S3146" s="72">
        <f t="shared" si="1558"/>
        <v>14</v>
      </c>
      <c r="T3146" s="76" t="e">
        <f>S3115-#REF!</f>
        <v>#REF!</v>
      </c>
      <c r="U3146" s="72">
        <f t="shared" si="1556"/>
        <v>4.0625</v>
      </c>
    </row>
    <row r="3147" spans="1:21" ht="18" thickBot="1" x14ac:dyDescent="0.25">
      <c r="A3147" s="78">
        <v>8</v>
      </c>
      <c r="B3147" s="48" t="s">
        <v>53</v>
      </c>
      <c r="C3147" s="75" t="s">
        <v>46</v>
      </c>
      <c r="D3147" s="75" t="s">
        <v>46</v>
      </c>
      <c r="E3147" s="75" t="s">
        <v>46</v>
      </c>
      <c r="F3147" s="75" t="s">
        <v>46</v>
      </c>
      <c r="G3147" s="79"/>
      <c r="H3147" s="72"/>
      <c r="I3147" s="72"/>
      <c r="J3147" s="72"/>
      <c r="K3147" s="72"/>
      <c r="L3147" s="72"/>
      <c r="M3147" s="72">
        <f t="shared" si="1558"/>
        <v>15</v>
      </c>
      <c r="N3147" s="72">
        <f t="shared" si="1558"/>
        <v>7</v>
      </c>
      <c r="O3147" s="72">
        <f t="shared" si="1558"/>
        <v>3</v>
      </c>
      <c r="P3147" s="72">
        <f t="shared" si="1558"/>
        <v>4</v>
      </c>
      <c r="Q3147" s="72">
        <f t="shared" si="1558"/>
        <v>8</v>
      </c>
      <c r="R3147" s="72">
        <f t="shared" si="1558"/>
        <v>21</v>
      </c>
      <c r="S3147" s="72">
        <f t="shared" si="1558"/>
        <v>7</v>
      </c>
      <c r="T3147" s="76">
        <f>S3116-T3116</f>
        <v>6</v>
      </c>
      <c r="U3147" s="72">
        <f t="shared" si="1556"/>
        <v>9.2857142857142865</v>
      </c>
    </row>
    <row r="3148" spans="1:21" ht="18" thickBot="1" x14ac:dyDescent="0.25">
      <c r="A3148" s="78">
        <v>9</v>
      </c>
      <c r="B3148" s="48" t="s">
        <v>53</v>
      </c>
      <c r="C3148" s="75" t="s">
        <v>46</v>
      </c>
      <c r="D3148" s="75" t="s">
        <v>46</v>
      </c>
      <c r="E3148" s="75" t="s">
        <v>46</v>
      </c>
      <c r="F3148" s="75" t="s">
        <v>46</v>
      </c>
      <c r="G3148" s="79"/>
      <c r="H3148" s="72"/>
      <c r="I3148" s="72"/>
      <c r="J3148" s="72"/>
      <c r="K3148" s="72"/>
      <c r="L3148" s="72"/>
      <c r="M3148" s="72"/>
      <c r="N3148" s="72">
        <f t="shared" si="1557"/>
        <v>15</v>
      </c>
      <c r="O3148" s="72">
        <f t="shared" si="1557"/>
        <v>12</v>
      </c>
      <c r="P3148" s="72">
        <f t="shared" si="1557"/>
        <v>10</v>
      </c>
      <c r="Q3148" s="72">
        <f t="shared" si="1557"/>
        <v>11</v>
      </c>
      <c r="R3148" s="72">
        <f t="shared" si="1557"/>
        <v>10</v>
      </c>
      <c r="S3148" s="72">
        <f t="shared" si="1557"/>
        <v>0</v>
      </c>
      <c r="T3148" s="76">
        <f t="shared" si="1557"/>
        <v>0</v>
      </c>
      <c r="U3148" s="72">
        <f t="shared" si="1556"/>
        <v>9.6666666666666661</v>
      </c>
    </row>
    <row r="3149" spans="1:21" ht="18" thickBot="1" x14ac:dyDescent="0.25">
      <c r="A3149" s="78">
        <v>10</v>
      </c>
      <c r="B3149" s="48" t="s">
        <v>53</v>
      </c>
      <c r="C3149" s="75" t="s">
        <v>46</v>
      </c>
      <c r="D3149" s="75" t="s">
        <v>46</v>
      </c>
      <c r="E3149" s="75" t="s">
        <v>46</v>
      </c>
      <c r="F3149" s="75" t="s">
        <v>46</v>
      </c>
      <c r="G3149" s="79"/>
      <c r="H3149" s="72"/>
      <c r="I3149" s="72"/>
      <c r="J3149" s="72"/>
      <c r="K3149" s="72"/>
      <c r="L3149" s="72"/>
      <c r="M3149" s="72"/>
      <c r="N3149" s="72">
        <f t="shared" si="1557"/>
        <v>0</v>
      </c>
      <c r="O3149" s="72">
        <f t="shared" si="1557"/>
        <v>0</v>
      </c>
      <c r="P3149" s="72">
        <f t="shared" si="1557"/>
        <v>0</v>
      </c>
      <c r="Q3149" s="72">
        <f t="shared" si="1557"/>
        <v>0</v>
      </c>
      <c r="R3149" s="72">
        <f t="shared" si="1557"/>
        <v>0</v>
      </c>
      <c r="S3149" s="72">
        <f t="shared" si="1557"/>
        <v>0</v>
      </c>
      <c r="T3149" s="76">
        <f t="shared" si="1557"/>
        <v>0</v>
      </c>
      <c r="U3149" s="72">
        <f t="shared" si="1556"/>
        <v>0</v>
      </c>
    </row>
    <row r="3150" spans="1:21" ht="18" thickBot="1" x14ac:dyDescent="0.25">
      <c r="A3150" s="78">
        <v>11</v>
      </c>
      <c r="B3150" s="48" t="s">
        <v>53</v>
      </c>
      <c r="C3150" s="75" t="s">
        <v>46</v>
      </c>
      <c r="D3150" s="75" t="s">
        <v>46</v>
      </c>
      <c r="E3150" s="75" t="s">
        <v>46</v>
      </c>
      <c r="F3150" s="75" t="s">
        <v>46</v>
      </c>
      <c r="G3150" s="106"/>
      <c r="H3150" s="76"/>
      <c r="I3150" s="76"/>
      <c r="J3150" s="76"/>
      <c r="K3150" s="76"/>
      <c r="L3150" s="76"/>
      <c r="M3150" s="76"/>
      <c r="N3150" s="72">
        <f t="shared" si="1557"/>
        <v>0</v>
      </c>
      <c r="O3150" s="72">
        <f t="shared" si="1557"/>
        <v>0</v>
      </c>
      <c r="P3150" s="72">
        <f t="shared" si="1557"/>
        <v>0</v>
      </c>
      <c r="Q3150" s="72">
        <f t="shared" si="1557"/>
        <v>0</v>
      </c>
      <c r="R3150" s="72">
        <f t="shared" si="1557"/>
        <v>-1</v>
      </c>
      <c r="S3150" s="72">
        <f t="shared" si="1557"/>
        <v>-1</v>
      </c>
      <c r="T3150" s="76">
        <f t="shared" si="1557"/>
        <v>0</v>
      </c>
      <c r="U3150" s="72">
        <f t="shared" si="1556"/>
        <v>-0.33333333333333331</v>
      </c>
    </row>
    <row r="3151" spans="1:21" ht="18" thickBot="1" x14ac:dyDescent="0.25">
      <c r="A3151" s="78">
        <v>12</v>
      </c>
      <c r="B3151" s="48" t="s">
        <v>53</v>
      </c>
      <c r="C3151" s="75" t="s">
        <v>46</v>
      </c>
      <c r="D3151" s="75" t="s">
        <v>46</v>
      </c>
      <c r="E3151" s="75" t="s">
        <v>46</v>
      </c>
      <c r="F3151" s="75" t="s">
        <v>46</v>
      </c>
      <c r="G3151" s="106"/>
      <c r="H3151" s="76"/>
      <c r="I3151" s="76"/>
      <c r="J3151" s="76"/>
      <c r="K3151" s="76"/>
      <c r="L3151" s="76"/>
      <c r="M3151" s="76"/>
      <c r="N3151" s="72">
        <f t="shared" si="1557"/>
        <v>-1</v>
      </c>
      <c r="O3151" s="72">
        <f t="shared" si="1557"/>
        <v>0</v>
      </c>
      <c r="P3151" s="72">
        <f t="shared" si="1557"/>
        <v>0</v>
      </c>
      <c r="Q3151" s="72">
        <f t="shared" si="1557"/>
        <v>0</v>
      </c>
      <c r="R3151" s="72">
        <f t="shared" si="1557"/>
        <v>0</v>
      </c>
      <c r="S3151" s="72">
        <f t="shared" si="1557"/>
        <v>1</v>
      </c>
      <c r="T3151" s="76">
        <f t="shared" si="1557"/>
        <v>1</v>
      </c>
      <c r="U3151" s="72">
        <f t="shared" si="1556"/>
        <v>0</v>
      </c>
    </row>
    <row r="3152" spans="1:21" ht="18" thickBot="1" x14ac:dyDescent="0.25">
      <c r="A3152" s="47" t="s">
        <v>47</v>
      </c>
      <c r="B3152" s="48" t="s">
        <v>59</v>
      </c>
      <c r="C3152" s="75" t="s">
        <v>46</v>
      </c>
      <c r="D3152" s="75" t="s">
        <v>46</v>
      </c>
      <c r="E3152" s="75" t="s">
        <v>46</v>
      </c>
      <c r="F3152" s="106">
        <f t="shared" ref="F3152:T3152" si="1559">B3110-F3114</f>
        <v>13</v>
      </c>
      <c r="G3152" s="106">
        <f t="shared" si="1559"/>
        <v>13</v>
      </c>
      <c r="H3152" s="106">
        <f t="shared" si="1559"/>
        <v>10</v>
      </c>
      <c r="I3152" s="106">
        <f t="shared" si="1559"/>
        <v>21</v>
      </c>
      <c r="J3152" s="106">
        <f t="shared" si="1559"/>
        <v>8</v>
      </c>
      <c r="K3152" s="106">
        <f t="shared" si="1559"/>
        <v>12</v>
      </c>
      <c r="L3152" s="106">
        <f t="shared" si="1559"/>
        <v>5</v>
      </c>
      <c r="M3152" s="106">
        <f t="shared" si="1559"/>
        <v>8</v>
      </c>
      <c r="N3152" s="106">
        <f t="shared" si="1559"/>
        <v>8</v>
      </c>
      <c r="O3152" s="106">
        <f t="shared" si="1559"/>
        <v>10</v>
      </c>
      <c r="P3152" s="106">
        <f t="shared" si="1559"/>
        <v>11</v>
      </c>
      <c r="Q3152" s="106">
        <f t="shared" si="1559"/>
        <v>12</v>
      </c>
      <c r="R3152" s="106">
        <f t="shared" si="1559"/>
        <v>8</v>
      </c>
      <c r="S3152" s="106">
        <f t="shared" si="1559"/>
        <v>11</v>
      </c>
      <c r="T3152" s="106">
        <f t="shared" si="1559"/>
        <v>9</v>
      </c>
      <c r="U3152" s="72">
        <f t="shared" si="1556"/>
        <v>10.714285714285714</v>
      </c>
    </row>
    <row r="3153" spans="1:21" ht="18" thickBot="1" x14ac:dyDescent="0.25">
      <c r="A3153" s="47" t="s">
        <v>54</v>
      </c>
      <c r="B3153" s="48" t="s">
        <v>59</v>
      </c>
      <c r="C3153" s="75" t="s">
        <v>46</v>
      </c>
      <c r="D3153" s="75" t="s">
        <v>46</v>
      </c>
      <c r="E3153" s="75" t="s">
        <v>46</v>
      </c>
      <c r="F3153" s="75" t="s">
        <v>46</v>
      </c>
      <c r="G3153" s="75" t="s">
        <v>46</v>
      </c>
      <c r="H3153" s="75" t="s">
        <v>46</v>
      </c>
      <c r="I3153" s="75" t="s">
        <v>46</v>
      </c>
      <c r="J3153" s="75" t="s">
        <v>46</v>
      </c>
      <c r="K3153" s="75"/>
      <c r="L3153" s="75"/>
      <c r="M3153" s="75"/>
      <c r="N3153" s="75"/>
      <c r="O3153" s="75"/>
      <c r="P3153" s="75"/>
      <c r="Q3153" s="75"/>
      <c r="R3153" s="75"/>
      <c r="S3153" s="75"/>
      <c r="T3153" s="106"/>
      <c r="U3153" s="72"/>
    </row>
    <row r="3154" spans="1:21" ht="16" x14ac:dyDescent="0.2">
      <c r="A3154" s="32"/>
      <c r="B3154" s="33"/>
      <c r="C3154" s="34"/>
      <c r="D3154" s="34"/>
      <c r="E3154" s="34"/>
      <c r="F3154" s="34"/>
      <c r="G3154" s="34"/>
      <c r="H3154" s="34"/>
      <c r="I3154" s="34"/>
      <c r="J3154" s="34"/>
      <c r="K3154" s="34"/>
      <c r="L3154" s="34"/>
      <c r="M3154" s="34"/>
    </row>
    <row r="3155" spans="1:21" ht="16" x14ac:dyDescent="0.2">
      <c r="A3155" s="7" t="s">
        <v>222</v>
      </c>
      <c r="B3155" s="7"/>
      <c r="C3155" s="7"/>
      <c r="D3155" s="7"/>
      <c r="E3155" s="7"/>
      <c r="F3155" s="7"/>
      <c r="G3155" s="7"/>
      <c r="H3155" s="8"/>
      <c r="I3155" s="8"/>
      <c r="J3155" s="8"/>
      <c r="K3155" s="8"/>
      <c r="L3155" s="8"/>
      <c r="M3155" s="9"/>
    </row>
    <row r="3156" spans="1:21" ht="17" thickBot="1" x14ac:dyDescent="0.25">
      <c r="A3156" s="10"/>
      <c r="B3156" s="8"/>
      <c r="C3156" s="8"/>
      <c r="D3156" s="8"/>
      <c r="E3156" s="8"/>
      <c r="F3156" s="8"/>
      <c r="G3156" s="8"/>
      <c r="H3156" s="8"/>
      <c r="I3156" s="8"/>
      <c r="J3156" s="8"/>
      <c r="K3156" s="8"/>
      <c r="L3156" s="8"/>
      <c r="M3156" s="9"/>
    </row>
    <row r="3157" spans="1:21" ht="35" thickBot="1" x14ac:dyDescent="0.25">
      <c r="A3157" s="70" t="s">
        <v>44</v>
      </c>
      <c r="B3157" s="70" t="s">
        <v>0</v>
      </c>
      <c r="C3157" s="70" t="s">
        <v>1</v>
      </c>
      <c r="D3157" s="70" t="s">
        <v>2</v>
      </c>
      <c r="E3157" s="70" t="s">
        <v>3</v>
      </c>
      <c r="F3157" s="70" t="s">
        <v>4</v>
      </c>
      <c r="G3157" s="70" t="s">
        <v>5</v>
      </c>
      <c r="H3157" s="70" t="s">
        <v>6</v>
      </c>
      <c r="I3157" s="70" t="s">
        <v>7</v>
      </c>
      <c r="J3157" s="70" t="s">
        <v>8</v>
      </c>
      <c r="K3157" s="70" t="s">
        <v>9</v>
      </c>
      <c r="L3157" s="70" t="s">
        <v>10</v>
      </c>
      <c r="M3157" s="70" t="s">
        <v>66</v>
      </c>
      <c r="N3157" s="70" t="s">
        <v>75</v>
      </c>
      <c r="O3157" s="70" t="s">
        <v>76</v>
      </c>
      <c r="P3157" s="70" t="s">
        <v>77</v>
      </c>
      <c r="Q3157" s="70" t="s">
        <v>78</v>
      </c>
      <c r="R3157" s="70" t="s">
        <v>79</v>
      </c>
      <c r="S3157" s="70" t="s">
        <v>81</v>
      </c>
      <c r="T3157" s="70" t="s">
        <v>87</v>
      </c>
      <c r="U3157" s="70" t="s">
        <v>52</v>
      </c>
    </row>
    <row r="3158" spans="1:21" ht="18" thickBot="1" x14ac:dyDescent="0.25">
      <c r="A3158" s="78">
        <v>1</v>
      </c>
      <c r="B3158" s="93" t="s">
        <v>42</v>
      </c>
      <c r="C3158" s="45">
        <f t="shared" ref="C3158:T3165" si="1560">(B3109-C3110)/B3109</f>
        <v>6.8181818181818177E-2</v>
      </c>
      <c r="D3158" s="45">
        <f t="shared" si="1560"/>
        <v>-0.17241379310344829</v>
      </c>
      <c r="E3158" s="45">
        <f t="shared" si="1560"/>
        <v>4.878048780487805E-2</v>
      </c>
      <c r="F3158" s="45">
        <f t="shared" si="1560"/>
        <v>-5.2631578947368418E-2</v>
      </c>
      <c r="G3158" s="45">
        <f t="shared" si="1560"/>
        <v>-0.88235294117647056</v>
      </c>
      <c r="H3158" s="45">
        <f t="shared" si="1560"/>
        <v>0</v>
      </c>
      <c r="I3158" s="45">
        <f t="shared" si="1560"/>
        <v>-0.24</v>
      </c>
      <c r="J3158" s="45">
        <f t="shared" si="1560"/>
        <v>0.1111111111111111</v>
      </c>
      <c r="K3158" s="45">
        <f t="shared" si="1560"/>
        <v>-0.125</v>
      </c>
      <c r="L3158" s="45">
        <f t="shared" si="1560"/>
        <v>5.5555555555555552E-2</v>
      </c>
      <c r="M3158" s="45">
        <f t="shared" si="1560"/>
        <v>-0.26923076923076922</v>
      </c>
      <c r="N3158" s="45">
        <f t="shared" si="1560"/>
        <v>2.564102564102564E-2</v>
      </c>
      <c r="O3158" s="45">
        <f t="shared" si="1560"/>
        <v>2.3255813953488372E-2</v>
      </c>
      <c r="P3158" s="45">
        <f t="shared" si="1560"/>
        <v>-0.21739130434782608</v>
      </c>
      <c r="Q3158" s="45">
        <f t="shared" si="1560"/>
        <v>-0.52941176470588236</v>
      </c>
      <c r="R3158" s="45">
        <f t="shared" si="1560"/>
        <v>-0.26315789473684209</v>
      </c>
      <c r="S3158" s="45">
        <f t="shared" si="1560"/>
        <v>-0.12</v>
      </c>
      <c r="T3158" s="96">
        <f t="shared" si="1560"/>
        <v>0.05</v>
      </c>
      <c r="U3158" s="44">
        <f t="shared" ref="U3158:U3165" si="1561">_xlfn.AGGREGATE(1,6,C3158:S3158)</f>
        <v>-0.14935671964710176</v>
      </c>
    </row>
    <row r="3159" spans="1:21" ht="18" thickBot="1" x14ac:dyDescent="0.25">
      <c r="A3159" s="78">
        <v>2</v>
      </c>
      <c r="B3159" s="93" t="s">
        <v>42</v>
      </c>
      <c r="C3159" s="45">
        <f t="shared" si="1560"/>
        <v>8.5714285714285715E-2</v>
      </c>
      <c r="D3159" s="45">
        <f t="shared" si="1560"/>
        <v>2.4390243902439025E-2</v>
      </c>
      <c r="E3159" s="45">
        <f t="shared" si="1560"/>
        <v>0.11764705882352941</v>
      </c>
      <c r="F3159" s="45">
        <f t="shared" si="1560"/>
        <v>0.17948717948717949</v>
      </c>
      <c r="G3159" s="45">
        <f t="shared" si="1560"/>
        <v>2.5000000000000001E-2</v>
      </c>
      <c r="H3159" s="45">
        <f t="shared" si="1560"/>
        <v>3.125E-2</v>
      </c>
      <c r="I3159" s="45">
        <f t="shared" si="1560"/>
        <v>0</v>
      </c>
      <c r="J3159" s="45">
        <f t="shared" si="1560"/>
        <v>3.2258064516129031E-2</v>
      </c>
      <c r="K3159" s="45">
        <f t="shared" si="1560"/>
        <v>6.25E-2</v>
      </c>
      <c r="L3159" s="45">
        <f t="shared" si="1560"/>
        <v>0.1111111111111111</v>
      </c>
      <c r="M3159" s="45">
        <f t="shared" si="1560"/>
        <v>0</v>
      </c>
      <c r="N3159" s="45">
        <f t="shared" si="1560"/>
        <v>0.30303030303030304</v>
      </c>
      <c r="O3159" s="45">
        <f t="shared" si="1560"/>
        <v>7.8947368421052627E-2</v>
      </c>
      <c r="P3159" s="45">
        <f t="shared" si="1560"/>
        <v>0</v>
      </c>
      <c r="Q3159" s="45">
        <f t="shared" si="1560"/>
        <v>0</v>
      </c>
      <c r="R3159" s="45">
        <f t="shared" si="1560"/>
        <v>0.19230769230769232</v>
      </c>
      <c r="S3159" s="45">
        <f t="shared" si="1560"/>
        <v>4.1666666666666664E-2</v>
      </c>
      <c r="T3159" s="96">
        <f t="shared" si="1560"/>
        <v>0.2857142857142857</v>
      </c>
      <c r="U3159" s="44">
        <f t="shared" si="1561"/>
        <v>7.5606469057669906E-2</v>
      </c>
    </row>
    <row r="3160" spans="1:21" ht="18" thickBot="1" x14ac:dyDescent="0.25">
      <c r="A3160" s="78">
        <v>3</v>
      </c>
      <c r="B3160" s="93" t="s">
        <v>42</v>
      </c>
      <c r="C3160" s="45">
        <f t="shared" si="1560"/>
        <v>0.10256410256410256</v>
      </c>
      <c r="D3160" s="45">
        <f t="shared" si="1560"/>
        <v>0</v>
      </c>
      <c r="E3160" s="45">
        <f t="shared" si="1560"/>
        <v>0.125</v>
      </c>
      <c r="F3160" s="45">
        <f t="shared" si="1560"/>
        <v>3.3333333333333333E-2</v>
      </c>
      <c r="G3160" s="45">
        <f t="shared" si="1560"/>
        <v>0.15625</v>
      </c>
      <c r="H3160" s="45">
        <f t="shared" si="1560"/>
        <v>5.128205128205128E-2</v>
      </c>
      <c r="I3160" s="45">
        <f t="shared" si="1560"/>
        <v>0.12903225806451613</v>
      </c>
      <c r="J3160" s="45">
        <f t="shared" si="1560"/>
        <v>0.17391304347826086</v>
      </c>
      <c r="K3160" s="45">
        <f t="shared" si="1560"/>
        <v>3.3333333333333333E-2</v>
      </c>
      <c r="L3160" s="45">
        <f t="shared" si="1560"/>
        <v>0.1</v>
      </c>
      <c r="M3160" s="45">
        <f t="shared" si="1560"/>
        <v>0</v>
      </c>
      <c r="N3160" s="45">
        <f t="shared" si="1560"/>
        <v>0.14705882352941177</v>
      </c>
      <c r="O3160" s="45">
        <f t="shared" si="1560"/>
        <v>4.3478260869565216E-2</v>
      </c>
      <c r="P3160" s="45">
        <f t="shared" si="1560"/>
        <v>0.14285714285714285</v>
      </c>
      <c r="Q3160" s="45">
        <f t="shared" si="1560"/>
        <v>0.14285714285714285</v>
      </c>
      <c r="R3160" s="45">
        <f t="shared" si="1560"/>
        <v>3.5714285714285712E-2</v>
      </c>
      <c r="S3160" s="45">
        <f t="shared" si="1560"/>
        <v>0.23809523809523808</v>
      </c>
      <c r="T3160" s="96">
        <f t="shared" si="1560"/>
        <v>0.30434782608695654</v>
      </c>
      <c r="U3160" s="44">
        <f t="shared" si="1561"/>
        <v>9.7339353881081406E-2</v>
      </c>
    </row>
    <row r="3161" spans="1:21" ht="18" thickBot="1" x14ac:dyDescent="0.25">
      <c r="A3161" s="78">
        <v>4</v>
      </c>
      <c r="B3161" s="93" t="s">
        <v>42</v>
      </c>
      <c r="C3161" s="45">
        <f t="shared" si="1560"/>
        <v>0.13636363636363635</v>
      </c>
      <c r="D3161" s="45">
        <f t="shared" si="1560"/>
        <v>2.8571428571428571E-2</v>
      </c>
      <c r="E3161" s="45">
        <f t="shared" si="1560"/>
        <v>6.25E-2</v>
      </c>
      <c r="F3161" s="45">
        <f t="shared" si="1560"/>
        <v>5.7142857142857141E-2</v>
      </c>
      <c r="G3161" s="45">
        <f t="shared" si="1560"/>
        <v>3.4482758620689655E-2</v>
      </c>
      <c r="H3161" s="45">
        <f t="shared" si="1560"/>
        <v>0.1111111111111111</v>
      </c>
      <c r="I3161" s="45">
        <f t="shared" si="1560"/>
        <v>0.10810810810810811</v>
      </c>
      <c r="J3161" s="45">
        <f t="shared" si="1560"/>
        <v>0.14814814814814814</v>
      </c>
      <c r="K3161" s="45">
        <f t="shared" si="1560"/>
        <v>0</v>
      </c>
      <c r="L3161" s="45">
        <f t="shared" si="1560"/>
        <v>0.10344827586206896</v>
      </c>
      <c r="M3161" s="45">
        <f t="shared" si="1560"/>
        <v>-3.7037037037037035E-2</v>
      </c>
      <c r="N3161" s="45">
        <f t="shared" si="1560"/>
        <v>0.125</v>
      </c>
      <c r="O3161" s="45">
        <f t="shared" si="1560"/>
        <v>6.8965517241379309E-2</v>
      </c>
      <c r="P3161" s="45">
        <f t="shared" si="1560"/>
        <v>4.5454545454545456E-2</v>
      </c>
      <c r="Q3161" s="45">
        <f t="shared" si="1560"/>
        <v>-3.3333333333333333E-2</v>
      </c>
      <c r="R3161" s="45">
        <f t="shared" si="1560"/>
        <v>5.5555555555555552E-2</v>
      </c>
      <c r="S3161" s="45">
        <f t="shared" si="1560"/>
        <v>0.14814814814814814</v>
      </c>
      <c r="T3161" s="96">
        <f t="shared" si="1560"/>
        <v>0.375</v>
      </c>
      <c r="U3161" s="44">
        <f t="shared" si="1561"/>
        <v>6.8389983526900358E-2</v>
      </c>
    </row>
    <row r="3162" spans="1:21" ht="18" thickBot="1" x14ac:dyDescent="0.25">
      <c r="A3162" s="78">
        <v>5</v>
      </c>
      <c r="B3162" s="93" t="s">
        <v>42</v>
      </c>
      <c r="C3162" s="45">
        <f t="shared" si="1560"/>
        <v>0.1111111111111111</v>
      </c>
      <c r="D3162" s="45">
        <f t="shared" si="1560"/>
        <v>-5.2631578947368418E-2</v>
      </c>
      <c r="E3162" s="45">
        <f t="shared" si="1560"/>
        <v>2.9411764705882353E-2</v>
      </c>
      <c r="F3162" s="45">
        <f t="shared" si="1560"/>
        <v>0.26666666666666666</v>
      </c>
      <c r="G3162" s="45">
        <f t="shared" si="1560"/>
        <v>0.15151515151515152</v>
      </c>
      <c r="H3162" s="45">
        <f t="shared" si="1560"/>
        <v>0.14285714285714285</v>
      </c>
      <c r="I3162" s="45">
        <f t="shared" si="1560"/>
        <v>0.25</v>
      </c>
      <c r="J3162" s="45">
        <f t="shared" si="1560"/>
        <v>3.0303030303030304E-2</v>
      </c>
      <c r="K3162" s="45">
        <f t="shared" si="1560"/>
        <v>0.13043478260869565</v>
      </c>
      <c r="L3162" s="45">
        <f t="shared" si="1560"/>
        <v>5.2631578947368418E-2</v>
      </c>
      <c r="M3162" s="45">
        <f t="shared" si="1560"/>
        <v>0.11538461538461539</v>
      </c>
      <c r="N3162" s="45">
        <f t="shared" si="1560"/>
        <v>0.14285714285714285</v>
      </c>
      <c r="O3162" s="45">
        <f t="shared" si="1560"/>
        <v>7.1428571428571425E-2</v>
      </c>
      <c r="P3162" s="45">
        <f t="shared" si="1560"/>
        <v>0.14814814814814814</v>
      </c>
      <c r="Q3162" s="45">
        <f t="shared" si="1560"/>
        <v>0</v>
      </c>
      <c r="R3162" s="45">
        <f t="shared" si="1560"/>
        <v>3.2258064516129031E-2</v>
      </c>
      <c r="S3162" s="45">
        <f t="shared" si="1560"/>
        <v>8.8235294117647065E-2</v>
      </c>
      <c r="T3162" s="96">
        <f t="shared" si="1560"/>
        <v>0.17391304347826086</v>
      </c>
      <c r="U3162" s="44">
        <f t="shared" si="1561"/>
        <v>0.10062420507176083</v>
      </c>
    </row>
    <row r="3163" spans="1:21" ht="18" thickBot="1" x14ac:dyDescent="0.25">
      <c r="A3163" s="78">
        <v>6</v>
      </c>
      <c r="B3163" s="93" t="s">
        <v>42</v>
      </c>
      <c r="C3163" s="45">
        <f t="shared" si="1560"/>
        <v>0.23529411764705882</v>
      </c>
      <c r="D3163" s="45">
        <f t="shared" si="1560"/>
        <v>6.25E-2</v>
      </c>
      <c r="E3163" s="45">
        <f t="shared" si="1560"/>
        <v>-0.05</v>
      </c>
      <c r="F3163" s="45">
        <f t="shared" si="1560"/>
        <v>6.0606060606060608E-2</v>
      </c>
      <c r="G3163" s="45">
        <f t="shared" si="1560"/>
        <v>4.5454545454545456E-2</v>
      </c>
      <c r="H3163" s="45">
        <f t="shared" si="1560"/>
        <v>7.1428571428571425E-2</v>
      </c>
      <c r="I3163" s="45">
        <f t="shared" si="1560"/>
        <v>8.3333333333333329E-2</v>
      </c>
      <c r="J3163" s="45">
        <f t="shared" si="1560"/>
        <v>5.5555555555555552E-2</v>
      </c>
      <c r="K3163" s="45">
        <f t="shared" si="1560"/>
        <v>3.125E-2</v>
      </c>
      <c r="L3163" s="45">
        <f t="shared" si="1560"/>
        <v>0.05</v>
      </c>
      <c r="M3163" s="45">
        <f t="shared" si="1560"/>
        <v>0.22222222222222221</v>
      </c>
      <c r="N3163" s="45">
        <f t="shared" si="1560"/>
        <v>0</v>
      </c>
      <c r="O3163" s="45">
        <f t="shared" si="1560"/>
        <v>0.16666666666666666</v>
      </c>
      <c r="P3163" s="45">
        <f t="shared" si="1560"/>
        <v>0.19230769230769232</v>
      </c>
      <c r="Q3163" s="45">
        <f t="shared" si="1560"/>
        <v>-0.13043478260869565</v>
      </c>
      <c r="R3163" s="45">
        <f t="shared" si="1560"/>
        <v>4.7619047619047616E-2</v>
      </c>
      <c r="S3163" s="45">
        <f t="shared" si="1560"/>
        <v>0.1</v>
      </c>
      <c r="T3163" s="96">
        <f t="shared" si="1560"/>
        <v>0.22580645161290322</v>
      </c>
      <c r="U3163" s="44">
        <f t="shared" si="1561"/>
        <v>7.316488413129757E-2</v>
      </c>
    </row>
    <row r="3164" spans="1:21" ht="18" thickBot="1" x14ac:dyDescent="0.25">
      <c r="A3164" s="78">
        <v>7</v>
      </c>
      <c r="B3164" s="93" t="s">
        <v>42</v>
      </c>
      <c r="C3164" s="45" t="s">
        <v>46</v>
      </c>
      <c r="D3164" s="45">
        <f t="shared" si="1560"/>
        <v>0</v>
      </c>
      <c r="E3164" s="45">
        <f t="shared" si="1560"/>
        <v>0.13333333333333333</v>
      </c>
      <c r="F3164" s="45">
        <f t="shared" si="1560"/>
        <v>0.23809523809523808</v>
      </c>
      <c r="G3164" s="45">
        <f t="shared" si="1560"/>
        <v>0.16129032258064516</v>
      </c>
      <c r="H3164" s="45">
        <f t="shared" si="1560"/>
        <v>0</v>
      </c>
      <c r="I3164" s="45">
        <f t="shared" si="1560"/>
        <v>0.15384615384615385</v>
      </c>
      <c r="J3164" s="45">
        <f t="shared" si="1560"/>
        <v>9.0909090909090912E-2</v>
      </c>
      <c r="K3164" s="45">
        <f t="shared" si="1560"/>
        <v>0.11764705882352941</v>
      </c>
      <c r="L3164" s="45">
        <f t="shared" si="1560"/>
        <v>3.2258064516129031E-2</v>
      </c>
      <c r="M3164" s="45">
        <f t="shared" ref="M3164:S3164" si="1562">(L3115-M3116)/L3115</f>
        <v>0</v>
      </c>
      <c r="N3164" s="45">
        <f t="shared" si="1562"/>
        <v>7.1428571428571425E-2</v>
      </c>
      <c r="O3164" s="45">
        <f t="shared" si="1562"/>
        <v>0.34782608695652173</v>
      </c>
      <c r="P3164" s="45">
        <f t="shared" si="1562"/>
        <v>0.1</v>
      </c>
      <c r="Q3164" s="45">
        <f t="shared" si="1562"/>
        <v>0</v>
      </c>
      <c r="R3164" s="45">
        <f t="shared" si="1562"/>
        <v>0.73076923076923073</v>
      </c>
      <c r="S3164" s="45">
        <f t="shared" si="1562"/>
        <v>0.7</v>
      </c>
      <c r="T3164" s="96" t="e">
        <f>(S3115-#REF!)/S3115</f>
        <v>#REF!</v>
      </c>
      <c r="U3164" s="44">
        <f t="shared" si="1561"/>
        <v>0.17983769695365276</v>
      </c>
    </row>
    <row r="3165" spans="1:21" ht="18" thickBot="1" x14ac:dyDescent="0.25">
      <c r="A3165" s="78">
        <v>8</v>
      </c>
      <c r="B3165" s="93" t="s">
        <v>42</v>
      </c>
      <c r="C3165" s="49" t="s">
        <v>46</v>
      </c>
      <c r="D3165" s="49" t="s">
        <v>46</v>
      </c>
      <c r="E3165" s="49" t="s">
        <v>46</v>
      </c>
      <c r="F3165" s="49" t="s">
        <v>46</v>
      </c>
      <c r="G3165" s="45" t="s">
        <v>46</v>
      </c>
      <c r="H3165" s="45" t="s">
        <v>46</v>
      </c>
      <c r="I3165" s="45" t="s">
        <v>46</v>
      </c>
      <c r="J3165" s="45" t="s">
        <v>46</v>
      </c>
      <c r="K3165" s="45" t="s">
        <v>46</v>
      </c>
      <c r="L3165" s="45" t="s">
        <v>46</v>
      </c>
      <c r="M3165" s="45">
        <f t="shared" si="1560"/>
        <v>0.5</v>
      </c>
      <c r="N3165" s="45">
        <f t="shared" si="1560"/>
        <v>0.36842105263157893</v>
      </c>
      <c r="O3165" s="45">
        <f t="shared" si="1560"/>
        <v>0.23076923076923078</v>
      </c>
      <c r="P3165" s="45">
        <f t="shared" si="1560"/>
        <v>0.26666666666666666</v>
      </c>
      <c r="Q3165" s="45">
        <f t="shared" si="1560"/>
        <v>0.44444444444444442</v>
      </c>
      <c r="R3165" s="45">
        <f t="shared" si="1560"/>
        <v>1</v>
      </c>
      <c r="S3165" s="45">
        <f t="shared" si="1560"/>
        <v>1</v>
      </c>
      <c r="T3165" s="96">
        <f>(S3116-T3116)/S3116</f>
        <v>1</v>
      </c>
      <c r="U3165" s="44">
        <f t="shared" si="1561"/>
        <v>0.54432877064456009</v>
      </c>
    </row>
    <row r="3166" spans="1:21" ht="18" thickBot="1" x14ac:dyDescent="0.25">
      <c r="A3166" s="78">
        <v>9</v>
      </c>
      <c r="B3166" s="93" t="s">
        <v>42</v>
      </c>
      <c r="C3166" s="49" t="s">
        <v>46</v>
      </c>
      <c r="D3166" s="49" t="s">
        <v>46</v>
      </c>
      <c r="E3166" s="49" t="s">
        <v>46</v>
      </c>
      <c r="F3166" s="49" t="s">
        <v>46</v>
      </c>
      <c r="G3166" s="45" t="s">
        <v>46</v>
      </c>
      <c r="H3166" s="45" t="s">
        <v>46</v>
      </c>
      <c r="I3166" s="45" t="s">
        <v>46</v>
      </c>
      <c r="J3166" s="45" t="s">
        <v>46</v>
      </c>
      <c r="K3166" s="45" t="s">
        <v>46</v>
      </c>
      <c r="L3166" s="45" t="s">
        <v>46</v>
      </c>
      <c r="M3166" s="45" t="s">
        <v>46</v>
      </c>
      <c r="N3166" s="45" t="s">
        <v>46</v>
      </c>
      <c r="O3166" s="45" t="s">
        <v>46</v>
      </c>
      <c r="P3166" s="45" t="s">
        <v>46</v>
      </c>
      <c r="Q3166" s="45" t="s">
        <v>46</v>
      </c>
      <c r="R3166" s="45" t="s">
        <v>46</v>
      </c>
      <c r="S3166" s="45" t="s">
        <v>46</v>
      </c>
      <c r="T3166" s="96" t="s">
        <v>46</v>
      </c>
      <c r="U3166" s="44" t="s">
        <v>46</v>
      </c>
    </row>
    <row r="3167" spans="1:21" ht="18" thickBot="1" x14ac:dyDescent="0.25">
      <c r="A3167" s="78">
        <v>10</v>
      </c>
      <c r="B3167" s="93" t="s">
        <v>42</v>
      </c>
      <c r="C3167" s="49" t="s">
        <v>46</v>
      </c>
      <c r="D3167" s="49" t="s">
        <v>46</v>
      </c>
      <c r="E3167" s="49" t="s">
        <v>46</v>
      </c>
      <c r="F3167" s="49" t="s">
        <v>46</v>
      </c>
      <c r="G3167" s="45" t="s">
        <v>46</v>
      </c>
      <c r="H3167" s="45" t="s">
        <v>46</v>
      </c>
      <c r="I3167" s="45" t="s">
        <v>46</v>
      </c>
      <c r="J3167" s="45" t="s">
        <v>46</v>
      </c>
      <c r="K3167" s="45" t="s">
        <v>46</v>
      </c>
      <c r="L3167" s="45" t="s">
        <v>46</v>
      </c>
      <c r="M3167" s="45" t="s">
        <v>46</v>
      </c>
      <c r="N3167" s="45" t="s">
        <v>46</v>
      </c>
      <c r="O3167" s="45" t="s">
        <v>46</v>
      </c>
      <c r="P3167" s="45" t="s">
        <v>46</v>
      </c>
      <c r="Q3167" s="45" t="s">
        <v>46</v>
      </c>
      <c r="R3167" s="45" t="s">
        <v>46</v>
      </c>
      <c r="S3167" s="45" t="s">
        <v>46</v>
      </c>
      <c r="T3167" s="96" t="s">
        <v>46</v>
      </c>
      <c r="U3167" s="44" t="s">
        <v>46</v>
      </c>
    </row>
    <row r="3168" spans="1:21" ht="18" thickBot="1" x14ac:dyDescent="0.25">
      <c r="A3168" s="78">
        <v>11</v>
      </c>
      <c r="B3168" s="93" t="s">
        <v>42</v>
      </c>
      <c r="C3168" s="49" t="s">
        <v>46</v>
      </c>
      <c r="D3168" s="49" t="s">
        <v>46</v>
      </c>
      <c r="E3168" s="49" t="s">
        <v>46</v>
      </c>
      <c r="F3168" s="49" t="s">
        <v>46</v>
      </c>
      <c r="G3168" s="45" t="s">
        <v>46</v>
      </c>
      <c r="H3168" s="45" t="s">
        <v>46</v>
      </c>
      <c r="I3168" s="45" t="s">
        <v>46</v>
      </c>
      <c r="J3168" s="45" t="s">
        <v>46</v>
      </c>
      <c r="K3168" s="45" t="s">
        <v>46</v>
      </c>
      <c r="L3168" s="45" t="s">
        <v>46</v>
      </c>
      <c r="M3168" s="45" t="s">
        <v>46</v>
      </c>
      <c r="N3168" s="45" t="s">
        <v>46</v>
      </c>
      <c r="O3168" s="45" t="s">
        <v>46</v>
      </c>
      <c r="P3168" s="45" t="s">
        <v>46</v>
      </c>
      <c r="Q3168" s="45" t="s">
        <v>46</v>
      </c>
      <c r="R3168" s="45" t="s">
        <v>46</v>
      </c>
      <c r="S3168" s="45" t="s">
        <v>46</v>
      </c>
      <c r="T3168" s="96" t="s">
        <v>46</v>
      </c>
      <c r="U3168" s="44" t="s">
        <v>46</v>
      </c>
    </row>
    <row r="3169" spans="1:21" ht="18" thickBot="1" x14ac:dyDescent="0.25">
      <c r="A3169" s="78">
        <v>12</v>
      </c>
      <c r="B3169" s="93" t="s">
        <v>42</v>
      </c>
      <c r="C3169" s="49" t="s">
        <v>46</v>
      </c>
      <c r="D3169" s="49" t="s">
        <v>46</v>
      </c>
      <c r="E3169" s="49" t="s">
        <v>46</v>
      </c>
      <c r="F3169" s="49" t="s">
        <v>46</v>
      </c>
      <c r="G3169" s="96" t="s">
        <v>46</v>
      </c>
      <c r="H3169" s="96" t="s">
        <v>46</v>
      </c>
      <c r="I3169" s="96" t="s">
        <v>46</v>
      </c>
      <c r="J3169" s="96" t="s">
        <v>46</v>
      </c>
      <c r="K3169" s="96" t="s">
        <v>46</v>
      </c>
      <c r="L3169" s="96" t="s">
        <v>46</v>
      </c>
      <c r="M3169" s="96" t="s">
        <v>46</v>
      </c>
      <c r="N3169" s="96" t="s">
        <v>46</v>
      </c>
      <c r="O3169" s="96" t="s">
        <v>46</v>
      </c>
      <c r="P3169" s="96" t="s">
        <v>46</v>
      </c>
      <c r="Q3169" s="96" t="s">
        <v>46</v>
      </c>
      <c r="R3169" s="96" t="s">
        <v>46</v>
      </c>
      <c r="S3169" s="96" t="s">
        <v>46</v>
      </c>
      <c r="T3169" s="96" t="s">
        <v>46</v>
      </c>
      <c r="U3169" s="44" t="s">
        <v>46</v>
      </c>
    </row>
    <row r="3170" spans="1:21" ht="18" thickBot="1" x14ac:dyDescent="0.25">
      <c r="A3170" s="47" t="s">
        <v>47</v>
      </c>
      <c r="B3170" s="48" t="s">
        <v>57</v>
      </c>
      <c r="C3170" s="75" t="s">
        <v>46</v>
      </c>
      <c r="D3170" s="75" t="s">
        <v>46</v>
      </c>
      <c r="E3170" s="75" t="s">
        <v>46</v>
      </c>
      <c r="F3170" s="96">
        <f t="shared" ref="F3170:T3170" si="1563">(B3110-F3114)/B3110</f>
        <v>0.37142857142857144</v>
      </c>
      <c r="G3170" s="96">
        <f t="shared" si="1563"/>
        <v>0.31707317073170732</v>
      </c>
      <c r="H3170" s="96">
        <f t="shared" si="1563"/>
        <v>0.29411764705882354</v>
      </c>
      <c r="I3170" s="96">
        <f t="shared" si="1563"/>
        <v>0.53846153846153844</v>
      </c>
      <c r="J3170" s="96">
        <f t="shared" si="1563"/>
        <v>0.2</v>
      </c>
      <c r="K3170" s="96">
        <f t="shared" si="1563"/>
        <v>0.375</v>
      </c>
      <c r="L3170" s="96">
        <f t="shared" si="1563"/>
        <v>0.21739130434782608</v>
      </c>
      <c r="M3170" s="96">
        <f t="shared" si="1563"/>
        <v>0.25806451612903225</v>
      </c>
      <c r="N3170" s="96">
        <f t="shared" si="1563"/>
        <v>0.25</v>
      </c>
      <c r="O3170" s="96">
        <f t="shared" si="1563"/>
        <v>0.27777777777777779</v>
      </c>
      <c r="P3170" s="96">
        <f t="shared" si="1563"/>
        <v>0.3235294117647059</v>
      </c>
      <c r="Q3170" s="96">
        <f t="shared" si="1563"/>
        <v>0.36363636363636365</v>
      </c>
      <c r="R3170" s="96">
        <f t="shared" si="1563"/>
        <v>0.21052631578947367</v>
      </c>
      <c r="S3170" s="96">
        <f t="shared" si="1563"/>
        <v>0.26190476190476192</v>
      </c>
      <c r="T3170" s="96">
        <f t="shared" si="1563"/>
        <v>0.32142857142857145</v>
      </c>
      <c r="U3170" s="44">
        <f>_xlfn.AGGREGATE(1,6,C3170:S3170)</f>
        <v>0.30420795564504155</v>
      </c>
    </row>
    <row r="3171" spans="1:21" ht="35" thickBot="1" x14ac:dyDescent="0.25">
      <c r="A3171" s="47" t="s">
        <v>48</v>
      </c>
      <c r="B3171" s="48"/>
      <c r="C3171" s="49"/>
      <c r="D3171" s="49"/>
      <c r="E3171" s="49"/>
      <c r="F3171" s="49"/>
      <c r="G3171" s="49"/>
      <c r="H3171" s="49"/>
      <c r="I3171" s="49"/>
      <c r="J3171" s="49">
        <f t="shared" ref="J3171:T3171" si="1564">AVERAGE(F3170:J3170)</f>
        <v>0.34421618553612815</v>
      </c>
      <c r="K3171" s="49">
        <f t="shared" si="1564"/>
        <v>0.34493047125041387</v>
      </c>
      <c r="L3171" s="49">
        <f t="shared" si="1564"/>
        <v>0.3249940979736376</v>
      </c>
      <c r="M3171" s="49">
        <f t="shared" si="1564"/>
        <v>0.31778347178767941</v>
      </c>
      <c r="N3171" s="49">
        <f t="shared" si="1564"/>
        <v>0.2600911640953717</v>
      </c>
      <c r="O3171" s="49">
        <f t="shared" si="1564"/>
        <v>0.27564671965092719</v>
      </c>
      <c r="P3171" s="49">
        <f t="shared" si="1564"/>
        <v>0.2653526020038684</v>
      </c>
      <c r="Q3171" s="49">
        <f t="shared" si="1564"/>
        <v>0.29460161386157591</v>
      </c>
      <c r="R3171" s="49">
        <f t="shared" si="1564"/>
        <v>0.28509397379366425</v>
      </c>
      <c r="S3171" s="49">
        <f t="shared" si="1564"/>
        <v>0.28747492617461656</v>
      </c>
      <c r="T3171" s="96">
        <f t="shared" si="1564"/>
        <v>0.29620508490477532</v>
      </c>
      <c r="U3171" s="44">
        <f>_xlfn.AGGREGATE(1,6,C3171:S3171)</f>
        <v>0.30001852261278827</v>
      </c>
    </row>
    <row r="3172" spans="1:21" ht="18" thickBot="1" x14ac:dyDescent="0.25">
      <c r="A3172" s="47" t="s">
        <v>54</v>
      </c>
      <c r="B3172" s="48" t="s">
        <v>57</v>
      </c>
      <c r="C3172" s="75" t="s">
        <v>46</v>
      </c>
      <c r="D3172" s="75" t="s">
        <v>46</v>
      </c>
      <c r="E3172" s="75" t="s">
        <v>46</v>
      </c>
      <c r="F3172" s="75" t="s">
        <v>46</v>
      </c>
      <c r="G3172" s="106" t="s">
        <v>46</v>
      </c>
      <c r="H3172" s="106" t="s">
        <v>46</v>
      </c>
      <c r="I3172" s="106" t="s">
        <v>46</v>
      </c>
      <c r="J3172" s="107" t="s">
        <v>46</v>
      </c>
      <c r="K3172" s="107" t="s">
        <v>46</v>
      </c>
      <c r="L3172" s="107" t="s">
        <v>46</v>
      </c>
      <c r="M3172" s="107" t="s">
        <v>46</v>
      </c>
      <c r="N3172" s="107" t="s">
        <v>46</v>
      </c>
      <c r="O3172" s="107" t="s">
        <v>46</v>
      </c>
      <c r="P3172" s="107" t="s">
        <v>46</v>
      </c>
      <c r="Q3172" s="107" t="s">
        <v>46</v>
      </c>
      <c r="R3172" s="107" t="s">
        <v>46</v>
      </c>
      <c r="S3172" s="107" t="s">
        <v>46</v>
      </c>
      <c r="T3172" s="107" t="s">
        <v>46</v>
      </c>
      <c r="U3172" s="96" t="s">
        <v>46</v>
      </c>
    </row>
    <row r="3173" spans="1:21" ht="35" thickBot="1" x14ac:dyDescent="0.25">
      <c r="A3173" s="51" t="s">
        <v>50</v>
      </c>
      <c r="B3173" s="52"/>
      <c r="C3173" s="52"/>
      <c r="D3173" s="52"/>
      <c r="E3173" s="52"/>
      <c r="F3173" s="52"/>
      <c r="G3173" s="52"/>
      <c r="H3173" s="52"/>
      <c r="I3173" s="52"/>
      <c r="J3173" s="49"/>
      <c r="K3173" s="49"/>
      <c r="L3173" s="49"/>
      <c r="M3173" s="49"/>
      <c r="N3173" s="49"/>
      <c r="O3173" s="49"/>
      <c r="P3173" s="49"/>
      <c r="Q3173" s="49"/>
      <c r="R3173" s="49"/>
      <c r="S3173" s="49"/>
      <c r="T3173" s="96"/>
      <c r="U3173" s="49"/>
    </row>
    <row r="3175" spans="1:21" x14ac:dyDescent="0.2">
      <c r="A3175" s="114" t="s">
        <v>60</v>
      </c>
    </row>
    <row r="3176" spans="1:21" x14ac:dyDescent="0.2">
      <c r="A3176" t="s">
        <v>61</v>
      </c>
      <c r="B3176" t="s">
        <v>62</v>
      </c>
    </row>
    <row r="3177" spans="1:21" x14ac:dyDescent="0.2">
      <c r="A3177" t="s">
        <v>63</v>
      </c>
      <c r="B3177" t="s">
        <v>64</v>
      </c>
    </row>
    <row r="3178" spans="1:21" x14ac:dyDescent="0.2">
      <c r="A3178" t="s">
        <v>65</v>
      </c>
      <c r="B3178" t="s">
        <v>70</v>
      </c>
    </row>
    <row r="3216" spans="1:1" ht="16" x14ac:dyDescent="0.2">
      <c r="A3216" s="36"/>
    </row>
    <row r="3217" spans="1:1" ht="16" x14ac:dyDescent="0.2">
      <c r="A3217" s="36"/>
    </row>
  </sheetData>
  <phoneticPr fontId="21" type="noConversion"/>
  <pageMargins left="0.7" right="0.7" top="0.75" bottom="0.75" header="0.3" footer="0.3"/>
  <pageSetup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60"/>
  <sheetViews>
    <sheetView tabSelected="1" zoomScale="75" zoomScaleNormal="65" workbookViewId="0">
      <selection activeCell="U44" sqref="U44"/>
    </sheetView>
  </sheetViews>
  <sheetFormatPr baseColWidth="10" defaultColWidth="8.83203125" defaultRowHeight="15" x14ac:dyDescent="0.2"/>
  <cols>
    <col min="1" max="1" width="151.6640625" style="191" bestFit="1" customWidth="1"/>
    <col min="2" max="16384" width="8.83203125" style="191"/>
  </cols>
  <sheetData>
    <row r="1" spans="1:1" ht="18" x14ac:dyDescent="0.2">
      <c r="A1" s="189" t="s">
        <v>223</v>
      </c>
    </row>
    <row r="44" spans="1:1" ht="18" x14ac:dyDescent="0.2">
      <c r="A44" s="190" t="s">
        <v>224</v>
      </c>
    </row>
    <row r="86" spans="1:1" ht="18" x14ac:dyDescent="0.2">
      <c r="A86" s="190" t="s">
        <v>225</v>
      </c>
    </row>
    <row r="128" spans="1:1" ht="18" x14ac:dyDescent="0.2">
      <c r="A128" s="190" t="s">
        <v>226</v>
      </c>
    </row>
    <row r="171" spans="1:1" ht="18" x14ac:dyDescent="0.2">
      <c r="A171" s="190" t="s">
        <v>227</v>
      </c>
    </row>
    <row r="213" spans="1:1" ht="18" x14ac:dyDescent="0.2">
      <c r="A213" s="190" t="s">
        <v>228</v>
      </c>
    </row>
    <row r="256" spans="1:1" ht="18" x14ac:dyDescent="0.2">
      <c r="A256" s="190" t="s">
        <v>229</v>
      </c>
    </row>
    <row r="299" spans="1:1" ht="18" x14ac:dyDescent="0.2">
      <c r="A299" s="190" t="s">
        <v>230</v>
      </c>
    </row>
    <row r="341" spans="1:1" ht="18" x14ac:dyDescent="0.2">
      <c r="A341" s="190" t="s">
        <v>231</v>
      </c>
    </row>
    <row r="345" spans="1:1" ht="18" x14ac:dyDescent="0.2">
      <c r="A345" s="190"/>
    </row>
    <row r="384" spans="1:1" ht="18" x14ac:dyDescent="0.2">
      <c r="A384" s="192" t="s">
        <v>232</v>
      </c>
    </row>
    <row r="426" spans="1:1" ht="18" x14ac:dyDescent="0.2">
      <c r="A426" s="190" t="s">
        <v>233</v>
      </c>
    </row>
    <row r="468" spans="1:1" ht="18" x14ac:dyDescent="0.2">
      <c r="A468" s="190" t="s">
        <v>234</v>
      </c>
    </row>
    <row r="510" spans="1:1" ht="18" x14ac:dyDescent="0.2">
      <c r="A510" s="190" t="s">
        <v>235</v>
      </c>
    </row>
    <row r="552" spans="1:1" ht="18" x14ac:dyDescent="0.2">
      <c r="A552" s="190" t="s">
        <v>236</v>
      </c>
    </row>
    <row r="594" spans="1:1" ht="18" x14ac:dyDescent="0.2">
      <c r="A594" s="190" t="s">
        <v>237</v>
      </c>
    </row>
    <row r="616" spans="2:4" x14ac:dyDescent="0.2">
      <c r="B616" s="193"/>
      <c r="C616" s="193"/>
      <c r="D616" s="193"/>
    </row>
    <row r="617" spans="2:4" x14ac:dyDescent="0.2">
      <c r="B617" s="193"/>
      <c r="C617" s="193"/>
      <c r="D617" s="193"/>
    </row>
    <row r="618" spans="2:4" x14ac:dyDescent="0.2">
      <c r="B618" s="193"/>
      <c r="C618" s="193"/>
      <c r="D618" s="193"/>
    </row>
    <row r="619" spans="2:4" x14ac:dyDescent="0.2">
      <c r="B619" s="193"/>
      <c r="C619" s="193"/>
      <c r="D619" s="193"/>
    </row>
    <row r="620" spans="2:4" x14ac:dyDescent="0.2">
      <c r="B620" s="193"/>
      <c r="C620" s="193"/>
      <c r="D620" s="193"/>
    </row>
    <row r="621" spans="2:4" x14ac:dyDescent="0.2">
      <c r="B621" s="193"/>
      <c r="C621" s="193"/>
      <c r="D621" s="193"/>
    </row>
    <row r="622" spans="2:4" x14ac:dyDescent="0.2">
      <c r="B622" s="193"/>
      <c r="C622" s="193"/>
      <c r="D622" s="193"/>
    </row>
    <row r="623" spans="2:4" x14ac:dyDescent="0.2">
      <c r="B623" s="193"/>
      <c r="C623" s="193"/>
      <c r="D623" s="193"/>
    </row>
    <row r="624" spans="2:4" x14ac:dyDescent="0.2">
      <c r="B624" s="193"/>
      <c r="C624" s="193"/>
      <c r="D624" s="193"/>
    </row>
    <row r="625" spans="1:4" x14ac:dyDescent="0.2">
      <c r="B625" s="193"/>
      <c r="C625" s="193"/>
      <c r="D625" s="193"/>
    </row>
    <row r="626" spans="1:4" x14ac:dyDescent="0.2">
      <c r="B626" s="193"/>
      <c r="C626" s="193"/>
      <c r="D626" s="193"/>
    </row>
    <row r="627" spans="1:4" x14ac:dyDescent="0.2">
      <c r="B627" s="193"/>
      <c r="C627" s="193"/>
      <c r="D627" s="193"/>
    </row>
    <row r="629" spans="1:4" x14ac:dyDescent="0.2">
      <c r="B629" s="193"/>
      <c r="C629" s="193"/>
      <c r="D629" s="193"/>
    </row>
    <row r="630" spans="1:4" x14ac:dyDescent="0.2">
      <c r="B630" s="193"/>
      <c r="C630" s="193"/>
      <c r="D630" s="193"/>
    </row>
    <row r="636" spans="1:4" ht="18" x14ac:dyDescent="0.2">
      <c r="A636" s="190" t="s">
        <v>238</v>
      </c>
    </row>
    <row r="680" spans="1:1" ht="18" x14ac:dyDescent="0.2">
      <c r="A680" s="190" t="s">
        <v>239</v>
      </c>
    </row>
    <row r="723" spans="1:1" ht="18" x14ac:dyDescent="0.2">
      <c r="A723" s="190" t="s">
        <v>240</v>
      </c>
    </row>
    <row r="765" spans="1:1" ht="18" x14ac:dyDescent="0.2">
      <c r="A765" s="190" t="s">
        <v>241</v>
      </c>
    </row>
    <row r="807" spans="1:1" ht="18" x14ac:dyDescent="0.2">
      <c r="A807" s="190" t="s">
        <v>242</v>
      </c>
    </row>
    <row r="850" spans="1:1" ht="18" x14ac:dyDescent="0.2">
      <c r="A850" s="190" t="s">
        <v>243</v>
      </c>
    </row>
    <row r="893" spans="1:1" ht="18" x14ac:dyDescent="0.2">
      <c r="A893" s="190" t="s">
        <v>244</v>
      </c>
    </row>
    <row r="936" spans="1:1" ht="18" x14ac:dyDescent="0.2">
      <c r="A936" s="190" t="s">
        <v>245</v>
      </c>
    </row>
    <row r="979" spans="1:1" ht="18" x14ac:dyDescent="0.2">
      <c r="A979" s="190" t="s">
        <v>246</v>
      </c>
    </row>
    <row r="1022" spans="1:1" ht="18" x14ac:dyDescent="0.2">
      <c r="A1022" s="190" t="s">
        <v>80</v>
      </c>
    </row>
    <row r="1036" spans="1:1" x14ac:dyDescent="0.2">
      <c r="A1036" s="194"/>
    </row>
    <row r="1064" spans="1:1" ht="18" x14ac:dyDescent="0.2">
      <c r="A1064" s="190" t="s">
        <v>247</v>
      </c>
    </row>
    <row r="1069" spans="1:1" x14ac:dyDescent="0.2">
      <c r="A1069" s="191" t="s">
        <v>69</v>
      </c>
    </row>
    <row r="1106" spans="1:1" ht="18" x14ac:dyDescent="0.2">
      <c r="A1106" s="190" t="s">
        <v>248</v>
      </c>
    </row>
    <row r="1149" spans="1:1" ht="18" x14ac:dyDescent="0.2">
      <c r="A1149" s="190" t="s">
        <v>249</v>
      </c>
    </row>
    <row r="1191" spans="1:1" ht="18" x14ac:dyDescent="0.2">
      <c r="A1191" s="190" t="s">
        <v>250</v>
      </c>
    </row>
    <row r="1234" spans="1:1" ht="18" x14ac:dyDescent="0.2">
      <c r="A1234" s="190" t="s">
        <v>251</v>
      </c>
    </row>
    <row r="1277" spans="1:1" ht="18" x14ac:dyDescent="0.2">
      <c r="A1277" s="192" t="s">
        <v>252</v>
      </c>
    </row>
    <row r="1320" spans="1:1" ht="18" x14ac:dyDescent="0.2">
      <c r="A1320" s="190" t="s">
        <v>253</v>
      </c>
    </row>
    <row r="1363" spans="1:1" ht="18" x14ac:dyDescent="0.2">
      <c r="A1363" s="190" t="s">
        <v>254</v>
      </c>
    </row>
    <row r="1406" spans="1:1" ht="18" x14ac:dyDescent="0.2">
      <c r="A1406" s="190" t="s">
        <v>255</v>
      </c>
    </row>
    <row r="1449" spans="1:2" ht="18" x14ac:dyDescent="0.2">
      <c r="A1449" s="225" t="s">
        <v>84</v>
      </c>
      <c r="B1449" s="191" t="s">
        <v>268</v>
      </c>
    </row>
    <row r="1493" spans="1:1" ht="18" x14ac:dyDescent="0.2">
      <c r="A1493" s="190" t="s">
        <v>256</v>
      </c>
    </row>
    <row r="1535" spans="1:1" ht="18" x14ac:dyDescent="0.2">
      <c r="A1535" s="190" t="s">
        <v>257</v>
      </c>
    </row>
    <row r="1579" spans="1:1" ht="18" x14ac:dyDescent="0.2">
      <c r="A1579" s="190" t="s">
        <v>258</v>
      </c>
    </row>
    <row r="1621" spans="1:1" ht="18" x14ac:dyDescent="0.2">
      <c r="A1621" s="190" t="s">
        <v>259</v>
      </c>
    </row>
    <row r="1664" spans="1:1" ht="18" x14ac:dyDescent="0.2">
      <c r="A1664" s="190" t="s">
        <v>260</v>
      </c>
    </row>
    <row r="1706" spans="1:1" ht="18" x14ac:dyDescent="0.2">
      <c r="A1706" s="190" t="s">
        <v>261</v>
      </c>
    </row>
    <row r="1749" spans="1:1" ht="18" x14ac:dyDescent="0.2">
      <c r="A1749" s="190" t="s">
        <v>262</v>
      </c>
    </row>
    <row r="1791" spans="1:1" ht="18" x14ac:dyDescent="0.2">
      <c r="A1791" s="190" t="s">
        <v>263</v>
      </c>
    </row>
    <row r="1832" spans="1:1" ht="18" x14ac:dyDescent="0.2">
      <c r="A1832" s="190"/>
    </row>
    <row r="1833" spans="1:1" ht="18" x14ac:dyDescent="0.2">
      <c r="A1833" s="192" t="s">
        <v>264</v>
      </c>
    </row>
    <row r="1876" spans="1:1" ht="18" x14ac:dyDescent="0.2">
      <c r="A1876" s="190" t="s">
        <v>265</v>
      </c>
    </row>
    <row r="1918" spans="1:1" ht="18" x14ac:dyDescent="0.2">
      <c r="A1918" s="190" t="s">
        <v>267</v>
      </c>
    </row>
    <row r="1960" spans="1:1" ht="18" x14ac:dyDescent="0.2">
      <c r="A1960" s="190" t="s">
        <v>266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2022-08-05T17:04:36Z</dcterms:modified>
</cp:coreProperties>
</file>