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showInkAnnotation="0" autoCompressPictures="0"/>
  <bookViews>
    <workbookView xWindow="480" yWindow="480" windowWidth="25120" windowHeight="16020" tabRatio="500"/>
  </bookViews>
  <sheets>
    <sheet name="Sheet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8" i="1" l="1"/>
  <c r="F60" i="1"/>
  <c r="F62" i="1"/>
  <c r="E58" i="1"/>
  <c r="E60" i="1"/>
  <c r="E62" i="1"/>
  <c r="D58" i="1"/>
  <c r="D60" i="1"/>
  <c r="D62" i="1"/>
  <c r="C58" i="1"/>
  <c r="C60" i="1"/>
  <c r="C62" i="1"/>
  <c r="B58" i="1"/>
  <c r="B60" i="1"/>
  <c r="B62" i="1"/>
  <c r="F61" i="1"/>
  <c r="E61" i="1"/>
  <c r="D61" i="1"/>
  <c r="C61" i="1"/>
  <c r="F59" i="1"/>
  <c r="E59" i="1"/>
  <c r="D59" i="1"/>
  <c r="C59" i="1"/>
  <c r="F49" i="1"/>
  <c r="F51" i="1"/>
  <c r="F53" i="1"/>
  <c r="E49" i="1"/>
  <c r="E51" i="1"/>
  <c r="E53" i="1"/>
  <c r="D49" i="1"/>
  <c r="D51" i="1"/>
  <c r="D53" i="1"/>
  <c r="C49" i="1"/>
  <c r="C51" i="1"/>
  <c r="C53" i="1"/>
  <c r="B49" i="1"/>
  <c r="B51" i="1"/>
  <c r="B53" i="1"/>
  <c r="F52" i="1"/>
  <c r="E52" i="1"/>
  <c r="D52" i="1"/>
  <c r="C52" i="1"/>
  <c r="F50" i="1"/>
  <c r="E50" i="1"/>
  <c r="D50" i="1"/>
  <c r="C50" i="1"/>
  <c r="F40" i="1"/>
  <c r="F42" i="1"/>
  <c r="F44" i="1"/>
  <c r="E40" i="1"/>
  <c r="E42" i="1"/>
  <c r="E44" i="1"/>
  <c r="D40" i="1"/>
  <c r="D42" i="1"/>
  <c r="D44" i="1"/>
  <c r="C40" i="1"/>
  <c r="C42" i="1"/>
  <c r="C44" i="1"/>
  <c r="B40" i="1"/>
  <c r="B42" i="1"/>
  <c r="B44" i="1"/>
  <c r="F43" i="1"/>
  <c r="E43" i="1"/>
  <c r="D43" i="1"/>
  <c r="C43" i="1"/>
  <c r="F41" i="1"/>
  <c r="E41" i="1"/>
  <c r="D41" i="1"/>
  <c r="C41" i="1"/>
  <c r="F31" i="1"/>
  <c r="F33" i="1"/>
  <c r="F35" i="1"/>
  <c r="E31" i="1"/>
  <c r="E33" i="1"/>
  <c r="E35" i="1"/>
  <c r="D31" i="1"/>
  <c r="D33" i="1"/>
  <c r="D35" i="1"/>
  <c r="C31" i="1"/>
  <c r="C33" i="1"/>
  <c r="C35" i="1"/>
  <c r="B31" i="1"/>
  <c r="B33" i="1"/>
  <c r="B35" i="1"/>
  <c r="F34" i="1"/>
  <c r="E34" i="1"/>
  <c r="D34" i="1"/>
  <c r="C34" i="1"/>
  <c r="F32" i="1"/>
  <c r="E32" i="1"/>
  <c r="D32" i="1"/>
  <c r="C32" i="1"/>
  <c r="F22" i="1"/>
  <c r="F24" i="1"/>
  <c r="F26" i="1"/>
  <c r="E22" i="1"/>
  <c r="E24" i="1"/>
  <c r="E26" i="1"/>
  <c r="D22" i="1"/>
  <c r="D24" i="1"/>
  <c r="D26" i="1"/>
  <c r="C22" i="1"/>
  <c r="C24" i="1"/>
  <c r="C26" i="1"/>
  <c r="B22" i="1"/>
  <c r="B24" i="1"/>
  <c r="B26" i="1"/>
  <c r="F25" i="1"/>
  <c r="E25" i="1"/>
  <c r="D25" i="1"/>
  <c r="C25" i="1"/>
  <c r="F23" i="1"/>
  <c r="E23" i="1"/>
  <c r="D23" i="1"/>
  <c r="C23" i="1"/>
  <c r="F13" i="1"/>
  <c r="F15" i="1"/>
  <c r="F17" i="1"/>
  <c r="E13" i="1"/>
  <c r="E15" i="1"/>
  <c r="E17" i="1"/>
  <c r="D13" i="1"/>
  <c r="D15" i="1"/>
  <c r="D17" i="1"/>
  <c r="C13" i="1"/>
  <c r="C15" i="1"/>
  <c r="C17" i="1"/>
  <c r="B13" i="1"/>
  <c r="B15" i="1"/>
  <c r="B17" i="1"/>
  <c r="F16" i="1"/>
  <c r="E16" i="1"/>
  <c r="D16" i="1"/>
  <c r="C16" i="1"/>
  <c r="F14" i="1"/>
  <c r="E14" i="1"/>
  <c r="D14" i="1"/>
  <c r="C14" i="1"/>
  <c r="F4" i="1"/>
  <c r="F6" i="1"/>
  <c r="F8" i="1"/>
  <c r="E4" i="1"/>
  <c r="E6" i="1"/>
  <c r="E8" i="1"/>
  <c r="D4" i="1"/>
  <c r="D6" i="1"/>
  <c r="D8" i="1"/>
  <c r="C4" i="1"/>
  <c r="C6" i="1"/>
  <c r="C8" i="1"/>
  <c r="B4" i="1"/>
  <c r="B6" i="1"/>
  <c r="B8" i="1"/>
  <c r="F7" i="1"/>
  <c r="E7" i="1"/>
  <c r="D7" i="1"/>
  <c r="C7" i="1"/>
  <c r="F5" i="1"/>
  <c r="E5" i="1"/>
  <c r="D5" i="1"/>
  <c r="C5" i="1"/>
</calcChain>
</file>

<file path=xl/sharedStrings.xml><?xml version="1.0" encoding="utf-8"?>
<sst xmlns="http://schemas.openxmlformats.org/spreadsheetml/2006/main" count="105" uniqueCount="26">
  <si>
    <t>Table 4A. Skeena-North Coast Regional French Immersion Enrolment (2008-2013)</t>
  </si>
  <si>
    <t>2008-2009</t>
  </si>
  <si>
    <t>2009-2010</t>
  </si>
  <si>
    <t>2010-2011</t>
  </si>
  <si>
    <t>2011-2012</t>
  </si>
  <si>
    <t>2012-2013</t>
  </si>
  <si>
    <t>Notes</t>
  </si>
  <si>
    <t xml:space="preserve">Total FI enrolment </t>
  </si>
  <si>
    <t xml:space="preserve">The Skeena-North Coast region contains SD 50 - Haida Gwaii, SD 52 - Prince Rupert, SD 54 - Bulkley Valley, SD 82 - Coast Mountains, and SD 91 - Nechako Lake. It also contains SD 87 - Stikine, and SD 92 - Nisga'a, which do not have French Immersion programs. </t>
  </si>
  <si>
    <t xml:space="preserve">% Change in FI enrolment </t>
  </si>
  <si>
    <t>-</t>
  </si>
  <si>
    <t xml:space="preserve">Total district enrolment </t>
  </si>
  <si>
    <t xml:space="preserve">% Change in total enrolment </t>
  </si>
  <si>
    <t>% of students in FI</t>
  </si>
  <si>
    <t>Table 4B. Northeast Regional French Immersion Enrolment (2008-2013)</t>
  </si>
  <si>
    <t>The Northeast region contains SD 59 - Peace River South, and SD 60 - Peace River North. It also contains SD 81 - Fort Nelson, which does not have a French Immersion program.</t>
  </si>
  <si>
    <t>Table 4C. Cariboo-Prince George Regional French Immersion Enrolment (2008-2013)</t>
  </si>
  <si>
    <t xml:space="preserve">The Cariboo-Prince George region contains SD 27 - Cariboo-Chilcotin, SD 28 - Quesnel, and SD 57 - Prince George. </t>
  </si>
  <si>
    <t>Table 4D. Vancouver Island-Coast Regional French Immersion Enrolment (2008-2013)</t>
  </si>
  <si>
    <t>The Vancouver Island-Coast region contains SD 47 - Powell River, SD 48 - Sea to Sky, SD 61 - Greater Victoria, SD 62 - Sooke, SD 63 - Saanich, SD 64 - Gulf Islands, SD 68 - Nanaimo-Ladysmith, SD 69 - Qualicum, SD 70 - Alberni, SD 71 - Comox Valley,  SD 72 - Campbell River, and SD 79 - Cowichan Valley. It also contains SD 46 - Sunshine Coast, SD 49 - Central Coast, SD 84 - Vancouver Island West, and  SD 85 - Vancouver Island North, which do not have French Immersion programs.</t>
  </si>
  <si>
    <t>Table 4D. Lower Mainland Regional French Immersion Enrolment (2008-2013)</t>
  </si>
  <si>
    <t xml:space="preserve">The Lower Mainland Region contains SD 33 - Chilliwack, SD 34 - Abbotsford, SD 35 - Langley, SD 36 - Surrey, SD 37 - Delta, SD 38 - Richmond, SD 39 - Vancouver, SD 40 - New Westminster, SD 41 - Burnaby, SD 42 - Maple Ridge-Pitt Meadows, SD 43 - Coquitlam, SD 44 - North Vancouver, SD 45 - West Vancouver, and SD 75 - Mission. It also contains SD 78 - Fraser-Cascade, which does not have a French Immersion program. </t>
  </si>
  <si>
    <t>Table 4E. Thompson Okanagan Regional French Immersion Enrolment (2008-2013)</t>
  </si>
  <si>
    <t>The Thompson Okanagan area contains SD 22 - Vernon, SD 23 - Central Okanagan, SD 58 - Nicola-Similkameen, SD 67 - Okanagan Skaha, SD 73 - Kamloops/Thompson, and SD 83 - North Okanagan - Shuswap. It also contains SD 19 - Revelstoke, SD 53 - Okanagan Similkameen, and SD 74 - Gold Trail, which do not have French Immersion Programs</t>
  </si>
  <si>
    <t>Table 4F. Kootenay Regional French Immersion Enrolment (2008-2013)</t>
  </si>
  <si>
    <t xml:space="preserve">The Kootenay region contains SD 5 - Southeast Kootenay, SD 6 - Rocky Mountain, SD 8 - Kootenay Lake, and SD 20 - Kootenay-Columbia. It also contains SD 10 - Arrow Lakes, and SD 51 - Boundary, which do not have French Immersion programs.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</si>
</sst>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</font>
    <font>
      <sz val="12"/>
      <color theme="1"/>
      <name val="Calibri"/>
    </font>
    <font>
      <b/>
      <sz val="12"/>
      <color rgb="FFFFFFFF"/>
      <name val="Calibri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BACC6"/>
        <bgColor indexed="64"/>
      </patternFill>
    </fill>
  </fills>
  <borders count="4">
    <border>
      <left/>
      <right/>
      <top/>
      <bottom/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/>
      <right/>
      <top style="medium">
        <color rgb="FF4BACC6"/>
      </top>
      <bottom style="medium">
        <color rgb="FF4BACC6"/>
      </bottom>
      <diagonal/>
    </border>
    <border>
      <left/>
      <right style="medium">
        <color rgb="FF4BACC6"/>
      </right>
      <top style="medium">
        <color rgb="FF4BACC6"/>
      </top>
      <bottom style="medium">
        <color rgb="FF4BACC6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10" fontId="3" fillId="0" borderId="2" xfId="1" applyNumberFormat="1" applyFont="1" applyBorder="1" applyAlignment="1">
      <alignment horizontal="center" vertical="center" wrapText="1"/>
    </xf>
    <xf numFmtId="10" fontId="3" fillId="0" borderId="2" xfId="1" applyNumberFormat="1" applyFont="1" applyBorder="1" applyAlignment="1">
      <alignment vertical="center" wrapText="1"/>
    </xf>
    <xf numFmtId="10" fontId="3" fillId="0" borderId="3" xfId="1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Table 2"/>
      <sheetName val="Table 3"/>
      <sheetName val="Table 3 cont'd"/>
      <sheetName val="Table 4"/>
      <sheetName val="Table 4 cont'd"/>
      <sheetName val="Table 5"/>
      <sheetName val="Table 6"/>
      <sheetName val="Table 7"/>
      <sheetName val="Table 8"/>
      <sheetName val="Table 11"/>
      <sheetName val="Table 13"/>
    </sheetNames>
    <sheetDataSet>
      <sheetData sheetId="0"/>
      <sheetData sheetId="1"/>
      <sheetData sheetId="2"/>
      <sheetData sheetId="3">
        <row r="4">
          <cell r="G4">
            <v>352</v>
          </cell>
          <cell r="H4">
            <v>378</v>
          </cell>
          <cell r="I4">
            <v>378</v>
          </cell>
          <cell r="J4">
            <v>397</v>
          </cell>
          <cell r="K4">
            <v>436</v>
          </cell>
        </row>
        <row r="6">
          <cell r="G6">
            <v>5543</v>
          </cell>
          <cell r="H6">
            <v>5378</v>
          </cell>
          <cell r="I6">
            <v>5365</v>
          </cell>
          <cell r="J6">
            <v>5331</v>
          </cell>
          <cell r="K6">
            <v>5259</v>
          </cell>
        </row>
        <row r="13">
          <cell r="G13">
            <v>219</v>
          </cell>
          <cell r="H13">
            <v>229</v>
          </cell>
          <cell r="I13">
            <v>230</v>
          </cell>
          <cell r="J13">
            <v>214</v>
          </cell>
          <cell r="K13">
            <v>176</v>
          </cell>
        </row>
        <row r="15">
          <cell r="G15">
            <v>3359</v>
          </cell>
          <cell r="H15">
            <v>3320</v>
          </cell>
          <cell r="I15">
            <v>3274</v>
          </cell>
          <cell r="J15">
            <v>3178</v>
          </cell>
          <cell r="K15">
            <v>3086</v>
          </cell>
        </row>
        <row r="22">
          <cell r="G22">
            <v>276</v>
          </cell>
          <cell r="H22">
            <v>265</v>
          </cell>
          <cell r="I22">
            <v>272</v>
          </cell>
          <cell r="J22">
            <v>280</v>
          </cell>
          <cell r="K22">
            <v>277</v>
          </cell>
        </row>
        <row r="24">
          <cell r="G24">
            <v>5367</v>
          </cell>
          <cell r="H24">
            <v>5460</v>
          </cell>
          <cell r="I24">
            <v>5471</v>
          </cell>
          <cell r="J24">
            <v>5217</v>
          </cell>
          <cell r="K24">
            <v>5458</v>
          </cell>
        </row>
        <row r="31">
          <cell r="G31">
            <v>171</v>
          </cell>
          <cell r="H31">
            <v>180</v>
          </cell>
          <cell r="I31">
            <v>178</v>
          </cell>
          <cell r="J31">
            <v>172</v>
          </cell>
          <cell r="K31">
            <v>171</v>
          </cell>
        </row>
        <row r="33">
          <cell r="G33">
            <v>4279</v>
          </cell>
          <cell r="H33">
            <v>4112</v>
          </cell>
          <cell r="I33">
            <v>4045</v>
          </cell>
          <cell r="J33">
            <v>3968</v>
          </cell>
          <cell r="K33">
            <v>3870</v>
          </cell>
        </row>
        <row r="40">
          <cell r="G40">
            <v>914</v>
          </cell>
          <cell r="H40">
            <v>953</v>
          </cell>
          <cell r="I40">
            <v>969</v>
          </cell>
          <cell r="J40">
            <v>1012</v>
          </cell>
          <cell r="K40">
            <v>1042</v>
          </cell>
        </row>
        <row r="42">
          <cell r="G42">
            <v>9047</v>
          </cell>
          <cell r="H42">
            <v>8752</v>
          </cell>
          <cell r="I42">
            <v>8762</v>
          </cell>
          <cell r="J42">
            <v>8497</v>
          </cell>
          <cell r="K42">
            <v>8248</v>
          </cell>
        </row>
        <row r="49">
          <cell r="G49">
            <v>1801</v>
          </cell>
          <cell r="H49">
            <v>1859</v>
          </cell>
          <cell r="I49">
            <v>1969</v>
          </cell>
          <cell r="J49">
            <v>2037</v>
          </cell>
          <cell r="K49">
            <v>2157</v>
          </cell>
        </row>
        <row r="51">
          <cell r="G51">
            <v>21737</v>
          </cell>
          <cell r="H51">
            <v>21822</v>
          </cell>
          <cell r="I51">
            <v>21778</v>
          </cell>
          <cell r="J51">
            <v>21561</v>
          </cell>
          <cell r="K51">
            <v>21328</v>
          </cell>
        </row>
        <row r="58">
          <cell r="G58">
            <v>351</v>
          </cell>
          <cell r="H58">
            <v>327</v>
          </cell>
          <cell r="I58">
            <v>300</v>
          </cell>
          <cell r="J58">
            <v>310</v>
          </cell>
          <cell r="K58">
            <v>300</v>
          </cell>
        </row>
        <row r="60">
          <cell r="G60">
            <v>6287</v>
          </cell>
          <cell r="H60">
            <v>6055</v>
          </cell>
          <cell r="I60">
            <v>5520</v>
          </cell>
          <cell r="J60">
            <v>5206</v>
          </cell>
          <cell r="K60">
            <v>5046</v>
          </cell>
        </row>
        <row r="67">
          <cell r="G67">
            <v>208</v>
          </cell>
          <cell r="H67">
            <v>208</v>
          </cell>
          <cell r="I67">
            <v>199</v>
          </cell>
          <cell r="J67">
            <v>179</v>
          </cell>
          <cell r="K67">
            <v>198</v>
          </cell>
        </row>
        <row r="69">
          <cell r="G69">
            <v>3988</v>
          </cell>
          <cell r="H69">
            <v>3962</v>
          </cell>
          <cell r="I69">
            <v>3599</v>
          </cell>
          <cell r="J69">
            <v>3496</v>
          </cell>
          <cell r="K69">
            <v>3450</v>
          </cell>
        </row>
        <row r="76">
          <cell r="G76">
            <v>474</v>
          </cell>
          <cell r="H76">
            <v>482</v>
          </cell>
          <cell r="I76">
            <v>482</v>
          </cell>
          <cell r="J76">
            <v>455</v>
          </cell>
          <cell r="K76">
            <v>467</v>
          </cell>
        </row>
        <row r="78">
          <cell r="G78">
            <v>13718</v>
          </cell>
          <cell r="H78">
            <v>14018</v>
          </cell>
          <cell r="I78">
            <v>14002</v>
          </cell>
          <cell r="J78">
            <v>13212</v>
          </cell>
          <cell r="K78">
            <v>12988</v>
          </cell>
        </row>
        <row r="85">
          <cell r="G85">
            <v>1187</v>
          </cell>
          <cell r="H85">
            <v>1107</v>
          </cell>
          <cell r="I85">
            <v>1195</v>
          </cell>
          <cell r="J85">
            <v>1202</v>
          </cell>
          <cell r="K85">
            <v>1207</v>
          </cell>
        </row>
        <row r="87">
          <cell r="G87">
            <v>19567</v>
          </cell>
          <cell r="H87">
            <v>19509</v>
          </cell>
          <cell r="I87">
            <v>19879</v>
          </cell>
          <cell r="J87">
            <v>19402</v>
          </cell>
          <cell r="K87">
            <v>19394</v>
          </cell>
        </row>
        <row r="94">
          <cell r="G94">
            <v>1444</v>
          </cell>
          <cell r="H94">
            <v>1416</v>
          </cell>
          <cell r="I94">
            <v>1374</v>
          </cell>
          <cell r="J94">
            <v>1379</v>
          </cell>
          <cell r="K94">
            <v>1409</v>
          </cell>
        </row>
        <row r="96">
          <cell r="G96">
            <v>19767</v>
          </cell>
          <cell r="H96">
            <v>19788</v>
          </cell>
          <cell r="I96">
            <v>19812</v>
          </cell>
          <cell r="J96">
            <v>19603</v>
          </cell>
          <cell r="K96">
            <v>19902</v>
          </cell>
        </row>
        <row r="103">
          <cell r="G103">
            <v>2790</v>
          </cell>
          <cell r="H103">
            <v>2897</v>
          </cell>
          <cell r="I103">
            <v>3013</v>
          </cell>
          <cell r="J103">
            <v>3112</v>
          </cell>
          <cell r="K103">
            <v>3170</v>
          </cell>
        </row>
        <row r="105">
          <cell r="G105">
            <v>67713</v>
          </cell>
          <cell r="H105">
            <v>69109</v>
          </cell>
          <cell r="I105">
            <v>72277</v>
          </cell>
          <cell r="J105">
            <v>69461</v>
          </cell>
          <cell r="K105">
            <v>71974</v>
          </cell>
        </row>
        <row r="112">
          <cell r="G112">
            <v>1807</v>
          </cell>
          <cell r="H112">
            <v>1889</v>
          </cell>
          <cell r="I112">
            <v>1898</v>
          </cell>
          <cell r="J112">
            <v>1974</v>
          </cell>
          <cell r="K112">
            <v>2006</v>
          </cell>
        </row>
        <row r="114">
          <cell r="G114">
            <v>16522</v>
          </cell>
          <cell r="H114">
            <v>16795</v>
          </cell>
          <cell r="I114">
            <v>16456</v>
          </cell>
          <cell r="J114">
            <v>16352</v>
          </cell>
          <cell r="K114">
            <v>16123</v>
          </cell>
        </row>
        <row r="121">
          <cell r="G121">
            <v>2330</v>
          </cell>
          <cell r="H121">
            <v>2428</v>
          </cell>
          <cell r="I121">
            <v>2233</v>
          </cell>
          <cell r="J121">
            <v>2234</v>
          </cell>
          <cell r="K121">
            <v>2242</v>
          </cell>
        </row>
        <row r="123">
          <cell r="G123">
            <v>23025</v>
          </cell>
          <cell r="H123">
            <v>22971</v>
          </cell>
          <cell r="I123">
            <v>23201</v>
          </cell>
          <cell r="J123">
            <v>22479</v>
          </cell>
          <cell r="K123">
            <v>22138</v>
          </cell>
        </row>
        <row r="130">
          <cell r="G130">
            <v>4386</v>
          </cell>
          <cell r="H130">
            <v>4664</v>
          </cell>
          <cell r="I130">
            <v>4754</v>
          </cell>
          <cell r="J130">
            <v>4788</v>
          </cell>
          <cell r="K130">
            <v>4962</v>
          </cell>
        </row>
        <row r="132">
          <cell r="G132">
            <v>59181</v>
          </cell>
          <cell r="H132">
            <v>59978</v>
          </cell>
          <cell r="I132">
            <v>58656</v>
          </cell>
          <cell r="J132">
            <v>58003</v>
          </cell>
          <cell r="K132">
            <v>56669</v>
          </cell>
        </row>
        <row r="139">
          <cell r="G139">
            <v>823</v>
          </cell>
          <cell r="H139">
            <v>883</v>
          </cell>
          <cell r="I139">
            <v>881</v>
          </cell>
          <cell r="J139">
            <v>923</v>
          </cell>
          <cell r="K139">
            <v>972</v>
          </cell>
        </row>
        <row r="141">
          <cell r="G141">
            <v>7434</v>
          </cell>
          <cell r="H141">
            <v>7128</v>
          </cell>
          <cell r="I141">
            <v>7559</v>
          </cell>
          <cell r="J141">
            <v>7584</v>
          </cell>
          <cell r="K141">
            <v>7548</v>
          </cell>
        </row>
        <row r="148">
          <cell r="G148">
            <v>1809</v>
          </cell>
          <cell r="H148">
            <v>1877</v>
          </cell>
          <cell r="I148">
            <v>1905</v>
          </cell>
          <cell r="J148">
            <v>1996</v>
          </cell>
          <cell r="K148">
            <v>2086</v>
          </cell>
        </row>
        <row r="150">
          <cell r="G150">
            <v>25464</v>
          </cell>
          <cell r="H150">
            <v>25764</v>
          </cell>
          <cell r="I150">
            <v>25655</v>
          </cell>
          <cell r="J150">
            <v>25538</v>
          </cell>
          <cell r="K150">
            <v>25023</v>
          </cell>
        </row>
        <row r="157">
          <cell r="G157">
            <v>1514</v>
          </cell>
          <cell r="H157">
            <v>1467</v>
          </cell>
          <cell r="I157">
            <v>1456</v>
          </cell>
          <cell r="J157">
            <v>1452</v>
          </cell>
          <cell r="K157">
            <v>1431</v>
          </cell>
        </row>
        <row r="159">
          <cell r="G159">
            <v>15355</v>
          </cell>
          <cell r="H159">
            <v>15509</v>
          </cell>
          <cell r="I159">
            <v>15309</v>
          </cell>
          <cell r="J159">
            <v>15188</v>
          </cell>
          <cell r="K159">
            <v>14759</v>
          </cell>
        </row>
        <row r="166">
          <cell r="G166">
            <v>2505</v>
          </cell>
          <cell r="H166">
            <v>2628</v>
          </cell>
          <cell r="I166">
            <v>2869</v>
          </cell>
          <cell r="J166">
            <v>3031</v>
          </cell>
          <cell r="K166">
            <v>3258</v>
          </cell>
        </row>
        <row r="168">
          <cell r="G168">
            <v>31763</v>
          </cell>
          <cell r="H168">
            <v>32588</v>
          </cell>
          <cell r="I168">
            <v>33131</v>
          </cell>
          <cell r="J168">
            <v>33610</v>
          </cell>
          <cell r="K168">
            <v>33436</v>
          </cell>
        </row>
        <row r="175">
          <cell r="G175">
            <v>2146</v>
          </cell>
          <cell r="H175">
            <v>2212</v>
          </cell>
          <cell r="I175">
            <v>2266</v>
          </cell>
          <cell r="J175">
            <v>2391</v>
          </cell>
          <cell r="K175">
            <v>2393</v>
          </cell>
        </row>
        <row r="177">
          <cell r="G177">
            <v>16917</v>
          </cell>
          <cell r="H177">
            <v>16705</v>
          </cell>
          <cell r="I177">
            <v>16332</v>
          </cell>
          <cell r="J177">
            <v>16211</v>
          </cell>
          <cell r="K177">
            <v>15773</v>
          </cell>
        </row>
        <row r="184">
          <cell r="G184">
            <v>858</v>
          </cell>
          <cell r="H184">
            <v>884</v>
          </cell>
          <cell r="I184">
            <v>826</v>
          </cell>
          <cell r="J184">
            <v>894</v>
          </cell>
          <cell r="K184">
            <v>907</v>
          </cell>
        </row>
        <row r="186">
          <cell r="G186">
            <v>6890</v>
          </cell>
          <cell r="H186">
            <v>6920</v>
          </cell>
          <cell r="I186">
            <v>7028</v>
          </cell>
          <cell r="J186">
            <v>7203</v>
          </cell>
          <cell r="K186">
            <v>7112</v>
          </cell>
        </row>
        <row r="193">
          <cell r="I193">
            <v>19</v>
          </cell>
          <cell r="J193">
            <v>33</v>
          </cell>
          <cell r="K193">
            <v>54</v>
          </cell>
        </row>
        <row r="195">
          <cell r="G195">
            <v>2405</v>
          </cell>
          <cell r="H195">
            <v>2354</v>
          </cell>
          <cell r="I195">
            <v>2244</v>
          </cell>
          <cell r="J195">
            <v>2212</v>
          </cell>
          <cell r="K195">
            <v>2118</v>
          </cell>
        </row>
        <row r="202">
          <cell r="G202">
            <v>321</v>
          </cell>
          <cell r="H202">
            <v>320</v>
          </cell>
          <cell r="I202">
            <v>309</v>
          </cell>
          <cell r="J202">
            <v>377</v>
          </cell>
          <cell r="K202">
            <v>443</v>
          </cell>
        </row>
        <row r="204">
          <cell r="G204">
            <v>4255</v>
          </cell>
          <cell r="H204">
            <v>4210</v>
          </cell>
          <cell r="I204">
            <v>4199</v>
          </cell>
          <cell r="J204">
            <v>4245</v>
          </cell>
          <cell r="K204">
            <v>4313</v>
          </cell>
        </row>
        <row r="211">
          <cell r="G211">
            <v>16</v>
          </cell>
          <cell r="H211">
            <v>14</v>
          </cell>
          <cell r="I211">
            <v>38</v>
          </cell>
          <cell r="J211">
            <v>33</v>
          </cell>
          <cell r="K211">
            <v>17</v>
          </cell>
        </row>
        <row r="213">
          <cell r="G213">
            <v>746</v>
          </cell>
          <cell r="H213">
            <v>716</v>
          </cell>
          <cell r="I213">
            <v>695</v>
          </cell>
          <cell r="J213">
            <v>655</v>
          </cell>
          <cell r="K213">
            <v>624</v>
          </cell>
        </row>
        <row r="220">
          <cell r="G220">
            <v>168</v>
          </cell>
          <cell r="H220">
            <v>174</v>
          </cell>
          <cell r="I220">
            <v>165</v>
          </cell>
          <cell r="J220">
            <v>162</v>
          </cell>
          <cell r="K220">
            <v>161</v>
          </cell>
        </row>
        <row r="222">
          <cell r="G222">
            <v>2557</v>
          </cell>
          <cell r="H222">
            <v>2400</v>
          </cell>
          <cell r="I222">
            <v>2328</v>
          </cell>
          <cell r="J222">
            <v>2232</v>
          </cell>
          <cell r="K222">
            <v>2153</v>
          </cell>
        </row>
        <row r="229">
          <cell r="G229">
            <v>154</v>
          </cell>
          <cell r="H229">
            <v>161</v>
          </cell>
          <cell r="I229">
            <v>149</v>
          </cell>
          <cell r="J229">
            <v>164</v>
          </cell>
          <cell r="K229">
            <v>174</v>
          </cell>
        </row>
        <row r="231">
          <cell r="G231">
            <v>2505</v>
          </cell>
          <cell r="H231">
            <v>2438</v>
          </cell>
          <cell r="I231">
            <v>2371</v>
          </cell>
          <cell r="J231">
            <v>2302</v>
          </cell>
          <cell r="K231">
            <v>2204</v>
          </cell>
        </row>
        <row r="238">
          <cell r="G238">
            <v>718</v>
          </cell>
          <cell r="H238">
            <v>751</v>
          </cell>
          <cell r="I238">
            <v>756</v>
          </cell>
          <cell r="J238">
            <v>822</v>
          </cell>
          <cell r="K238">
            <v>841</v>
          </cell>
        </row>
        <row r="240">
          <cell r="G240">
            <v>14975</v>
          </cell>
          <cell r="H240">
            <v>14428</v>
          </cell>
          <cell r="I240">
            <v>14127</v>
          </cell>
          <cell r="J240">
            <v>13895</v>
          </cell>
          <cell r="K240">
            <v>13520</v>
          </cell>
        </row>
        <row r="247">
          <cell r="G247">
            <v>168</v>
          </cell>
          <cell r="H247">
            <v>160</v>
          </cell>
          <cell r="I247">
            <v>165</v>
          </cell>
          <cell r="J247">
            <v>169</v>
          </cell>
          <cell r="K247">
            <v>167</v>
          </cell>
        </row>
        <row r="249">
          <cell r="G249">
            <v>2739</v>
          </cell>
          <cell r="H249">
            <v>2713</v>
          </cell>
          <cell r="I249">
            <v>2649</v>
          </cell>
          <cell r="J249">
            <v>2658</v>
          </cell>
          <cell r="K249">
            <v>2505</v>
          </cell>
        </row>
        <row r="256">
          <cell r="G256">
            <v>401</v>
          </cell>
          <cell r="H256">
            <v>393</v>
          </cell>
          <cell r="I256">
            <v>367</v>
          </cell>
          <cell r="J256">
            <v>381</v>
          </cell>
          <cell r="K256">
            <v>384</v>
          </cell>
        </row>
        <row r="258">
          <cell r="G258">
            <v>4294</v>
          </cell>
          <cell r="H258">
            <v>4131</v>
          </cell>
          <cell r="I258">
            <v>4063</v>
          </cell>
          <cell r="J258">
            <v>3853</v>
          </cell>
          <cell r="K258">
            <v>3734</v>
          </cell>
        </row>
        <row r="265">
          <cell r="G265">
            <v>354</v>
          </cell>
          <cell r="H265">
            <v>384</v>
          </cell>
          <cell r="I265">
            <v>365</v>
          </cell>
          <cell r="J265">
            <v>339</v>
          </cell>
          <cell r="K265">
            <v>328</v>
          </cell>
        </row>
        <row r="267">
          <cell r="G267">
            <v>6013</v>
          </cell>
          <cell r="H267">
            <v>6052</v>
          </cell>
          <cell r="I267">
            <v>5873</v>
          </cell>
          <cell r="J267">
            <v>5742</v>
          </cell>
          <cell r="K267">
            <v>5861</v>
          </cell>
        </row>
        <row r="274">
          <cell r="G274">
            <v>2875</v>
          </cell>
          <cell r="H274">
            <v>3017</v>
          </cell>
          <cell r="I274">
            <v>3140</v>
          </cell>
          <cell r="J274">
            <v>3306</v>
          </cell>
          <cell r="K274">
            <v>3478</v>
          </cell>
        </row>
        <row r="276">
          <cell r="G276">
            <v>20533</v>
          </cell>
          <cell r="H276">
            <v>20478</v>
          </cell>
          <cell r="I276">
            <v>20277</v>
          </cell>
          <cell r="J276">
            <v>19878</v>
          </cell>
          <cell r="K276">
            <v>19864</v>
          </cell>
        </row>
        <row r="283">
          <cell r="G283">
            <v>662</v>
          </cell>
          <cell r="H283">
            <v>747</v>
          </cell>
          <cell r="I283">
            <v>846</v>
          </cell>
          <cell r="J283">
            <v>921</v>
          </cell>
          <cell r="K283">
            <v>993</v>
          </cell>
        </row>
        <row r="285">
          <cell r="G285">
            <v>9146</v>
          </cell>
          <cell r="H285">
            <v>9268</v>
          </cell>
          <cell r="I285">
            <v>9457</v>
          </cell>
          <cell r="J285">
            <v>9630</v>
          </cell>
          <cell r="K285">
            <v>9963</v>
          </cell>
        </row>
        <row r="292">
          <cell r="G292">
            <v>848</v>
          </cell>
          <cell r="H292">
            <v>868</v>
          </cell>
          <cell r="I292">
            <v>892</v>
          </cell>
          <cell r="J292">
            <v>910</v>
          </cell>
          <cell r="K292">
            <v>905</v>
          </cell>
        </row>
        <row r="294">
          <cell r="G294">
            <v>9144</v>
          </cell>
          <cell r="H294">
            <v>9700</v>
          </cell>
          <cell r="I294">
            <v>9713</v>
          </cell>
          <cell r="J294">
            <v>10041</v>
          </cell>
          <cell r="K294">
            <v>10228</v>
          </cell>
        </row>
        <row r="301">
          <cell r="G301">
            <v>149</v>
          </cell>
          <cell r="H301">
            <v>139</v>
          </cell>
          <cell r="I301">
            <v>124</v>
          </cell>
          <cell r="J301">
            <v>188</v>
          </cell>
          <cell r="K301">
            <v>185</v>
          </cell>
        </row>
        <row r="303">
          <cell r="G303">
            <v>1650</v>
          </cell>
          <cell r="H303">
            <v>1593</v>
          </cell>
          <cell r="I303">
            <v>1610</v>
          </cell>
          <cell r="J303">
            <v>1768</v>
          </cell>
          <cell r="K303">
            <v>1786</v>
          </cell>
        </row>
        <row r="310">
          <cell r="G310">
            <v>614</v>
          </cell>
          <cell r="H310">
            <v>633</v>
          </cell>
          <cell r="I310">
            <v>637</v>
          </cell>
          <cell r="J310">
            <v>677</v>
          </cell>
          <cell r="K310">
            <v>666</v>
          </cell>
        </row>
        <row r="312">
          <cell r="G312">
            <v>6780</v>
          </cell>
          <cell r="H312">
            <v>6564</v>
          </cell>
          <cell r="I312">
            <v>6354</v>
          </cell>
          <cell r="J312">
            <v>6230</v>
          </cell>
          <cell r="K312">
            <v>6017</v>
          </cell>
        </row>
        <row r="319">
          <cell r="G319">
            <v>1178</v>
          </cell>
          <cell r="H319">
            <v>1246</v>
          </cell>
          <cell r="I319">
            <v>1267</v>
          </cell>
          <cell r="J319">
            <v>1275</v>
          </cell>
          <cell r="K319">
            <v>1325</v>
          </cell>
        </row>
        <row r="321">
          <cell r="G321">
            <v>14834</v>
          </cell>
          <cell r="H321">
            <v>14692</v>
          </cell>
          <cell r="I321">
            <v>14258</v>
          </cell>
          <cell r="J321">
            <v>14183</v>
          </cell>
          <cell r="K321">
            <v>13971</v>
          </cell>
        </row>
        <row r="328">
          <cell r="G328">
            <v>431</v>
          </cell>
          <cell r="H328">
            <v>389</v>
          </cell>
          <cell r="I328">
            <v>370</v>
          </cell>
          <cell r="J328">
            <v>369</v>
          </cell>
          <cell r="K328">
            <v>377</v>
          </cell>
        </row>
        <row r="330">
          <cell r="G330">
            <v>4914</v>
          </cell>
          <cell r="H330">
            <v>4635</v>
          </cell>
          <cell r="I330">
            <v>4437</v>
          </cell>
          <cell r="J330">
            <v>4324</v>
          </cell>
          <cell r="K330">
            <v>4245</v>
          </cell>
        </row>
        <row r="337">
          <cell r="G337">
            <v>325</v>
          </cell>
          <cell r="H337">
            <v>348</v>
          </cell>
          <cell r="I337">
            <v>357</v>
          </cell>
          <cell r="J337">
            <v>362</v>
          </cell>
          <cell r="K337">
            <v>409</v>
          </cell>
        </row>
        <row r="339">
          <cell r="G339">
            <v>4323</v>
          </cell>
          <cell r="H339">
            <v>4391</v>
          </cell>
          <cell r="I339">
            <v>4224</v>
          </cell>
          <cell r="J339">
            <v>4199</v>
          </cell>
          <cell r="K339">
            <v>3803</v>
          </cell>
        </row>
        <row r="346">
          <cell r="G346">
            <v>866</v>
          </cell>
          <cell r="H346">
            <v>973</v>
          </cell>
          <cell r="I346">
            <v>1015</v>
          </cell>
          <cell r="J346">
            <v>1076</v>
          </cell>
          <cell r="K346">
            <v>1117</v>
          </cell>
        </row>
        <row r="348">
          <cell r="G348">
            <v>9057</v>
          </cell>
          <cell r="H348">
            <v>9305</v>
          </cell>
          <cell r="I348">
            <v>9960</v>
          </cell>
          <cell r="J348">
            <v>9843</v>
          </cell>
          <cell r="K348">
            <v>9877</v>
          </cell>
        </row>
        <row r="355">
          <cell r="G355">
            <v>776</v>
          </cell>
          <cell r="H355">
            <v>761</v>
          </cell>
          <cell r="I355">
            <v>775</v>
          </cell>
          <cell r="J355">
            <v>817</v>
          </cell>
          <cell r="K355">
            <v>826</v>
          </cell>
        </row>
        <row r="357">
          <cell r="G357">
            <v>5731</v>
          </cell>
          <cell r="H357">
            <v>5649</v>
          </cell>
          <cell r="I357">
            <v>5441</v>
          </cell>
          <cell r="J357">
            <v>5296</v>
          </cell>
          <cell r="K357">
            <v>5228</v>
          </cell>
        </row>
        <row r="364">
          <cell r="G364">
            <v>951</v>
          </cell>
          <cell r="H364">
            <v>993</v>
          </cell>
          <cell r="I364">
            <v>1031</v>
          </cell>
          <cell r="J364">
            <v>1056</v>
          </cell>
          <cell r="K364">
            <v>1093</v>
          </cell>
        </row>
        <row r="366">
          <cell r="G366">
            <v>14956</v>
          </cell>
          <cell r="H366">
            <v>15087</v>
          </cell>
          <cell r="I366">
            <v>15121</v>
          </cell>
          <cell r="J366">
            <v>15004</v>
          </cell>
          <cell r="K366">
            <v>14792</v>
          </cell>
        </row>
        <row r="373">
          <cell r="G373">
            <v>437</v>
          </cell>
          <cell r="H373">
            <v>426</v>
          </cell>
          <cell r="I373">
            <v>457</v>
          </cell>
          <cell r="J373">
            <v>478</v>
          </cell>
          <cell r="K373">
            <v>468</v>
          </cell>
        </row>
        <row r="375">
          <cell r="G375">
            <v>6722</v>
          </cell>
          <cell r="H375">
            <v>6548</v>
          </cell>
          <cell r="I375">
            <v>6413</v>
          </cell>
          <cell r="J375">
            <v>6227</v>
          </cell>
          <cell r="K375">
            <v>6031</v>
          </cell>
        </row>
        <row r="382">
          <cell r="G382">
            <v>672</v>
          </cell>
          <cell r="H382">
            <v>735</v>
          </cell>
          <cell r="I382">
            <v>765</v>
          </cell>
          <cell r="J382">
            <v>814</v>
          </cell>
          <cell r="K382">
            <v>883</v>
          </cell>
        </row>
        <row r="384">
          <cell r="G384">
            <v>8809</v>
          </cell>
          <cell r="H384">
            <v>8649</v>
          </cell>
          <cell r="I384">
            <v>8392</v>
          </cell>
          <cell r="J384">
            <v>8179</v>
          </cell>
          <cell r="K384">
            <v>7906</v>
          </cell>
        </row>
        <row r="391">
          <cell r="G391">
            <v>332</v>
          </cell>
          <cell r="H391">
            <v>339</v>
          </cell>
          <cell r="I391">
            <v>353</v>
          </cell>
          <cell r="J391">
            <v>368</v>
          </cell>
          <cell r="K391">
            <v>395</v>
          </cell>
        </row>
        <row r="393">
          <cell r="G393">
            <v>5549</v>
          </cell>
          <cell r="H393">
            <v>5481</v>
          </cell>
          <cell r="I393">
            <v>5380</v>
          </cell>
          <cell r="J393">
            <v>4999</v>
          </cell>
          <cell r="K393">
            <v>4953</v>
          </cell>
        </row>
        <row r="400">
          <cell r="G400">
            <v>469</v>
          </cell>
          <cell r="H400">
            <v>549</v>
          </cell>
          <cell r="I400">
            <v>630</v>
          </cell>
          <cell r="J400">
            <v>660</v>
          </cell>
          <cell r="K400">
            <v>685</v>
          </cell>
        </row>
        <row r="402">
          <cell r="G402">
            <v>7191</v>
          </cell>
          <cell r="H402">
            <v>7053</v>
          </cell>
          <cell r="I402">
            <v>6989</v>
          </cell>
          <cell r="J402">
            <v>6747</v>
          </cell>
          <cell r="K402">
            <v>6072</v>
          </cell>
        </row>
        <row r="409">
          <cell r="G409">
            <v>224</v>
          </cell>
          <cell r="H409">
            <v>211</v>
          </cell>
          <cell r="I409">
            <v>212</v>
          </cell>
          <cell r="J409">
            <v>205</v>
          </cell>
          <cell r="K409">
            <v>216</v>
          </cell>
        </row>
        <row r="411">
          <cell r="G411">
            <v>5401</v>
          </cell>
          <cell r="H411">
            <v>5434</v>
          </cell>
          <cell r="I411">
            <v>5204</v>
          </cell>
          <cell r="J411">
            <v>5004</v>
          </cell>
          <cell r="K411">
            <v>4606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workbookViewId="0">
      <selection sqref="A1:M62"/>
    </sheetView>
  </sheetViews>
  <sheetFormatPr baseColWidth="10" defaultRowHeight="15" x14ac:dyDescent="0"/>
  <sheetData>
    <row r="1" spans="1:13">
      <c r="A1" s="1" t="s">
        <v>0</v>
      </c>
      <c r="B1" s="2"/>
      <c r="C1" s="2"/>
      <c r="D1" s="2"/>
      <c r="E1" s="2"/>
      <c r="F1" s="2"/>
    </row>
    <row r="2" spans="1:13" ht="16" thickBot="1">
      <c r="A2" s="2"/>
      <c r="B2" s="2"/>
      <c r="C2" s="2"/>
      <c r="D2" s="2"/>
      <c r="E2" s="2"/>
      <c r="F2" s="2"/>
    </row>
    <row r="3" spans="1:13" ht="16" thickBot="1">
      <c r="A3" s="3"/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H3" s="6" t="s">
        <v>6</v>
      </c>
    </row>
    <row r="4" spans="1:13" ht="31" thickBot="1">
      <c r="A4" s="7" t="s">
        <v>7</v>
      </c>
      <c r="B4" s="8">
        <f>SUM('[1]Table 3 cont''d'!G211+'[1]Table 3 cont''d'!G220+'[1]Table 3 cont''d'!G229+'[1]Table 3 cont''d'!G391+'[1]Table 3 cont''d'!G409)</f>
        <v>894</v>
      </c>
      <c r="C4" s="8">
        <f>SUM('[1]Table 3 cont''d'!H211+'[1]Table 3 cont''d'!H220+'[1]Table 3 cont''d'!H229+'[1]Table 3 cont''d'!H391+'[1]Table 3 cont''d'!H409)</f>
        <v>899</v>
      </c>
      <c r="D4" s="8">
        <f>SUM('[1]Table 3 cont''d'!I211+'[1]Table 3 cont''d'!I220+'[1]Table 3 cont''d'!I229+'[1]Table 3 cont''d'!I391+'[1]Table 3 cont''d'!I409)</f>
        <v>917</v>
      </c>
      <c r="E4" s="8">
        <f>SUM('[1]Table 3 cont''d'!J211+'[1]Table 3 cont''d'!J220+'[1]Table 3 cont''d'!J229+'[1]Table 3 cont''d'!J391+'[1]Table 3 cont''d'!J409)</f>
        <v>932</v>
      </c>
      <c r="F4" s="9">
        <f>SUM('[1]Table 3 cont''d'!K211+'[1]Table 3 cont''d'!K220+'[1]Table 3 cont''d'!K229+'[1]Table 3 cont''d'!K391+'[1]Table 3 cont''d'!K409)</f>
        <v>963</v>
      </c>
      <c r="H4" s="10" t="s">
        <v>8</v>
      </c>
      <c r="I4" s="10"/>
      <c r="J4" s="10"/>
      <c r="K4" s="10"/>
      <c r="L4" s="10"/>
      <c r="M4" s="10"/>
    </row>
    <row r="5" spans="1:13" ht="46" thickBot="1">
      <c r="A5" s="7" t="s">
        <v>9</v>
      </c>
      <c r="B5" s="11" t="s">
        <v>10</v>
      </c>
      <c r="C5" s="12">
        <f t="shared" ref="C5:E5" si="0">((C4-B4)/B4)</f>
        <v>5.5928411633109623E-3</v>
      </c>
      <c r="D5" s="12">
        <f t="shared" si="0"/>
        <v>2.0022246941045607E-2</v>
      </c>
      <c r="E5" s="12">
        <f t="shared" si="0"/>
        <v>1.6357688113413305E-2</v>
      </c>
      <c r="F5" s="13">
        <f>((F4-E4)/E4)</f>
        <v>3.3261802575107295E-2</v>
      </c>
      <c r="H5" s="10"/>
      <c r="I5" s="10"/>
      <c r="J5" s="10"/>
      <c r="K5" s="10"/>
      <c r="L5" s="10"/>
      <c r="M5" s="10"/>
    </row>
    <row r="6" spans="1:13" ht="46" thickBot="1">
      <c r="A6" s="7" t="s">
        <v>11</v>
      </c>
      <c r="B6" s="8">
        <f>SUM('[1]Table 3 cont''d'!G411+'[1]Table 3 cont''d'!G393+'[1]Table 3 cont''d'!G231+'[1]Table 3 cont''d'!G222+'[1]Table 3 cont''d'!G213)</f>
        <v>16758</v>
      </c>
      <c r="C6" s="8">
        <f>SUM('[1]Table 3 cont''d'!H411+'[1]Table 3 cont''d'!H393+'[1]Table 3 cont''d'!H231+'[1]Table 3 cont''d'!H222+'[1]Table 3 cont''d'!H213)</f>
        <v>16469</v>
      </c>
      <c r="D6" s="8">
        <f>SUM('[1]Table 3 cont''d'!I411+'[1]Table 3 cont''d'!I393+'[1]Table 3 cont''d'!I231+'[1]Table 3 cont''d'!I222+'[1]Table 3 cont''d'!I213)</f>
        <v>15978</v>
      </c>
      <c r="E6" s="8">
        <f>SUM('[1]Table 3 cont''d'!J411+'[1]Table 3 cont''d'!J393+'[1]Table 3 cont''d'!J231+'[1]Table 3 cont''d'!J222+'[1]Table 3 cont''d'!J213)</f>
        <v>15192</v>
      </c>
      <c r="F6" s="9">
        <f>SUM('[1]Table 3 cont''d'!K411+'[1]Table 3 cont''d'!K393+'[1]Table 3 cont''d'!K231+'[1]Table 3 cont''d'!K222+'[1]Table 3 cont''d'!K213)</f>
        <v>14540</v>
      </c>
      <c r="H6" s="14"/>
      <c r="I6" s="14"/>
      <c r="J6" s="14"/>
      <c r="K6" s="14"/>
      <c r="L6" s="14"/>
      <c r="M6" s="14"/>
    </row>
    <row r="7" spans="1:13" ht="46" thickBot="1">
      <c r="A7" s="7" t="s">
        <v>12</v>
      </c>
      <c r="B7" s="11" t="s">
        <v>10</v>
      </c>
      <c r="C7" s="12">
        <f t="shared" ref="C7:F7" si="1">(C6-B6)/B6</f>
        <v>-1.7245494689103712E-2</v>
      </c>
      <c r="D7" s="12">
        <f t="shared" si="1"/>
        <v>-2.9813589167526869E-2</v>
      </c>
      <c r="E7" s="12">
        <f t="shared" si="1"/>
        <v>-4.9192639879834771E-2</v>
      </c>
      <c r="F7" s="13">
        <f t="shared" si="1"/>
        <v>-4.2917324907846235E-2</v>
      </c>
      <c r="H7" s="14"/>
      <c r="I7" s="14"/>
      <c r="J7" s="14"/>
      <c r="K7" s="14"/>
      <c r="L7" s="14"/>
      <c r="M7" s="14"/>
    </row>
    <row r="8" spans="1:13" ht="46" thickBot="1">
      <c r="A8" s="7" t="s">
        <v>13</v>
      </c>
      <c r="B8" s="12">
        <f t="shared" ref="B8:F8" si="2">B4/B6</f>
        <v>5.3347654851414253E-2</v>
      </c>
      <c r="C8" s="12">
        <f t="shared" si="2"/>
        <v>5.4587406642783408E-2</v>
      </c>
      <c r="D8" s="12">
        <f t="shared" si="2"/>
        <v>5.7391413193140568E-2</v>
      </c>
      <c r="E8" s="12">
        <f t="shared" si="2"/>
        <v>6.1348077935755661E-2</v>
      </c>
      <c r="F8" s="13">
        <f t="shared" si="2"/>
        <v>6.6231086657496566E-2</v>
      </c>
    </row>
    <row r="10" spans="1:13">
      <c r="A10" s="1" t="s">
        <v>14</v>
      </c>
      <c r="B10" s="2"/>
      <c r="C10" s="2"/>
      <c r="D10" s="2"/>
      <c r="E10" s="2"/>
      <c r="F10" s="2"/>
    </row>
    <row r="11" spans="1:13" ht="16" thickBot="1">
      <c r="A11" s="2"/>
      <c r="B11" s="2"/>
      <c r="C11" s="2"/>
      <c r="D11" s="2"/>
      <c r="E11" s="2"/>
      <c r="F11" s="2"/>
    </row>
    <row r="12" spans="1:13" ht="16" thickBot="1">
      <c r="A12" s="3"/>
      <c r="B12" s="4" t="s">
        <v>1</v>
      </c>
      <c r="C12" s="4" t="s">
        <v>2</v>
      </c>
      <c r="D12" s="4" t="s">
        <v>3</v>
      </c>
      <c r="E12" s="4" t="s">
        <v>4</v>
      </c>
      <c r="F12" s="5" t="s">
        <v>5</v>
      </c>
      <c r="H12" s="6" t="s">
        <v>6</v>
      </c>
    </row>
    <row r="13" spans="1:13" ht="31" thickBot="1">
      <c r="A13" s="7" t="s">
        <v>7</v>
      </c>
      <c r="B13" s="8">
        <f>SUM('[1]Table 3 cont''d'!G256+'[1]Table 3 cont''d'!G265)</f>
        <v>755</v>
      </c>
      <c r="C13" s="8">
        <f>SUM('[1]Table 3 cont''d'!H256+'[1]Table 3 cont''d'!H265)</f>
        <v>777</v>
      </c>
      <c r="D13" s="8">
        <f>SUM('[1]Table 3 cont''d'!I256+'[1]Table 3 cont''d'!I265)</f>
        <v>732</v>
      </c>
      <c r="E13" s="8">
        <f>SUM('[1]Table 3 cont''d'!J256+'[1]Table 3 cont''d'!J265)</f>
        <v>720</v>
      </c>
      <c r="F13" s="9">
        <f>SUM('[1]Table 3 cont''d'!K256+'[1]Table 3 cont''d'!K265)</f>
        <v>712</v>
      </c>
      <c r="H13" s="10" t="s">
        <v>15</v>
      </c>
      <c r="I13" s="10"/>
      <c r="J13" s="10"/>
      <c r="K13" s="10"/>
      <c r="L13" s="10"/>
      <c r="M13" s="10"/>
    </row>
    <row r="14" spans="1:13" ht="46" thickBot="1">
      <c r="A14" s="7" t="s">
        <v>9</v>
      </c>
      <c r="B14" s="11" t="s">
        <v>10</v>
      </c>
      <c r="C14" s="12">
        <f t="shared" ref="C14:E14" si="3">((C13-B13)/B13)</f>
        <v>2.9139072847682121E-2</v>
      </c>
      <c r="D14" s="12">
        <f t="shared" si="3"/>
        <v>-5.7915057915057917E-2</v>
      </c>
      <c r="E14" s="12">
        <f t="shared" si="3"/>
        <v>-1.6393442622950821E-2</v>
      </c>
      <c r="F14" s="13">
        <f>((F13-E13)/E13)</f>
        <v>-1.1111111111111112E-2</v>
      </c>
      <c r="H14" s="10"/>
      <c r="I14" s="10"/>
      <c r="J14" s="10"/>
      <c r="K14" s="10"/>
      <c r="L14" s="10"/>
      <c r="M14" s="10"/>
    </row>
    <row r="15" spans="1:13" ht="46" thickBot="1">
      <c r="A15" s="7" t="s">
        <v>11</v>
      </c>
      <c r="B15" s="8">
        <f>SUM('[1]Table 3 cont''d'!G258+'[1]Table 3 cont''d'!G267)</f>
        <v>10307</v>
      </c>
      <c r="C15" s="8">
        <f>SUM('[1]Table 3 cont''d'!H258+'[1]Table 3 cont''d'!H267)</f>
        <v>10183</v>
      </c>
      <c r="D15" s="8">
        <f>SUM('[1]Table 3 cont''d'!I258+'[1]Table 3 cont''d'!I267)</f>
        <v>9936</v>
      </c>
      <c r="E15" s="8">
        <f>SUM('[1]Table 3 cont''d'!J258+'[1]Table 3 cont''d'!J267)</f>
        <v>9595</v>
      </c>
      <c r="F15" s="9">
        <f>SUM('[1]Table 3 cont''d'!K258+'[1]Table 3 cont''d'!K267)</f>
        <v>9595</v>
      </c>
      <c r="H15" s="15"/>
      <c r="I15" s="15"/>
      <c r="J15" s="15"/>
      <c r="K15" s="15"/>
      <c r="L15" s="15"/>
      <c r="M15" s="15"/>
    </row>
    <row r="16" spans="1:13" ht="46" thickBot="1">
      <c r="A16" s="7" t="s">
        <v>12</v>
      </c>
      <c r="B16" s="11" t="s">
        <v>10</v>
      </c>
      <c r="C16" s="12">
        <f t="shared" ref="C16:F16" si="4">(C15-B15)/B15</f>
        <v>-1.2030658775589405E-2</v>
      </c>
      <c r="D16" s="12">
        <f t="shared" si="4"/>
        <v>-2.4256113129726014E-2</v>
      </c>
      <c r="E16" s="12">
        <f t="shared" si="4"/>
        <v>-3.4319645732689211E-2</v>
      </c>
      <c r="F16" s="13">
        <f t="shared" si="4"/>
        <v>0</v>
      </c>
    </row>
    <row r="17" spans="1:13" ht="46" thickBot="1">
      <c r="A17" s="7" t="s">
        <v>13</v>
      </c>
      <c r="B17" s="12">
        <f t="shared" ref="B17:F17" si="5">B13/B15</f>
        <v>7.3251188512661297E-2</v>
      </c>
      <c r="C17" s="12">
        <f t="shared" si="5"/>
        <v>7.6303643327113813E-2</v>
      </c>
      <c r="D17" s="12">
        <f t="shared" si="5"/>
        <v>7.3671497584541057E-2</v>
      </c>
      <c r="E17" s="12">
        <f t="shared" si="5"/>
        <v>7.5039082855653985E-2</v>
      </c>
      <c r="F17" s="13">
        <f t="shared" si="5"/>
        <v>7.4205315268368946E-2</v>
      </c>
    </row>
    <row r="19" spans="1:13">
      <c r="A19" s="1" t="s">
        <v>16</v>
      </c>
      <c r="B19" s="2"/>
      <c r="C19" s="2"/>
      <c r="D19" s="2"/>
      <c r="E19" s="2"/>
      <c r="F19" s="2"/>
    </row>
    <row r="20" spans="1:13" ht="16" thickBot="1">
      <c r="A20" s="2"/>
      <c r="B20" s="2"/>
      <c r="C20" s="2"/>
      <c r="D20" s="2"/>
      <c r="E20" s="2"/>
      <c r="F20" s="2"/>
    </row>
    <row r="21" spans="1:13" ht="16" thickBot="1">
      <c r="A21" s="3"/>
      <c r="B21" s="4" t="s">
        <v>1</v>
      </c>
      <c r="C21" s="4" t="s">
        <v>2</v>
      </c>
      <c r="D21" s="4" t="s">
        <v>3</v>
      </c>
      <c r="E21" s="4" t="s">
        <v>4</v>
      </c>
      <c r="F21" s="5" t="s">
        <v>5</v>
      </c>
      <c r="H21" s="6" t="s">
        <v>6</v>
      </c>
    </row>
    <row r="22" spans="1:13" ht="31" thickBot="1">
      <c r="A22" s="7" t="s">
        <v>7</v>
      </c>
      <c r="B22" s="8">
        <f>SUM('[1]Table 3 cont''d'!G58+'[1]Table 3 cont''d'!G67+'[1]Table 3 cont''d'!G238)</f>
        <v>1277</v>
      </c>
      <c r="C22" s="8">
        <f>SUM('[1]Table 3 cont''d'!H58+'[1]Table 3 cont''d'!H67+'[1]Table 3 cont''d'!H238)</f>
        <v>1286</v>
      </c>
      <c r="D22" s="8">
        <f>SUM('[1]Table 3 cont''d'!I58+'[1]Table 3 cont''d'!I67+'[1]Table 3 cont''d'!I238)</f>
        <v>1255</v>
      </c>
      <c r="E22" s="8">
        <f>SUM('[1]Table 3 cont''d'!J58+'[1]Table 3 cont''d'!J67+'[1]Table 3 cont''d'!J238)</f>
        <v>1311</v>
      </c>
      <c r="F22" s="9">
        <f>SUM('[1]Table 3 cont''d'!K58+'[1]Table 3 cont''d'!K67+'[1]Table 3 cont''d'!K238)</f>
        <v>1339</v>
      </c>
      <c r="H22" s="10" t="s">
        <v>17</v>
      </c>
      <c r="I22" s="10"/>
      <c r="J22" s="10"/>
      <c r="K22" s="10"/>
      <c r="L22" s="10"/>
      <c r="M22" s="10"/>
    </row>
    <row r="23" spans="1:13" ht="46" thickBot="1">
      <c r="A23" s="7" t="s">
        <v>9</v>
      </c>
      <c r="B23" s="11" t="s">
        <v>10</v>
      </c>
      <c r="C23" s="12">
        <f t="shared" ref="C23:E23" si="6">((C22-B22)/B22)</f>
        <v>7.0477682067345343E-3</v>
      </c>
      <c r="D23" s="12">
        <f t="shared" si="6"/>
        <v>-2.410575427682737E-2</v>
      </c>
      <c r="E23" s="12">
        <f t="shared" si="6"/>
        <v>4.4621513944223111E-2</v>
      </c>
      <c r="F23" s="13">
        <f>((F22-E22)/E22)</f>
        <v>2.1357742181540809E-2</v>
      </c>
      <c r="H23" s="16"/>
      <c r="I23" s="16"/>
      <c r="J23" s="16"/>
      <c r="K23" s="16"/>
      <c r="L23" s="16"/>
      <c r="M23" s="16"/>
    </row>
    <row r="24" spans="1:13" ht="46" thickBot="1">
      <c r="A24" s="7" t="s">
        <v>11</v>
      </c>
      <c r="B24" s="8">
        <f>SUM('[1]Table 3 cont''d'!G240+'[1]Table 3 cont''d'!G60+'[1]Table 3 cont''d'!G69)</f>
        <v>25250</v>
      </c>
      <c r="C24" s="8">
        <f>SUM('[1]Table 3 cont''d'!H240+'[1]Table 3 cont''d'!H60+'[1]Table 3 cont''d'!H69)</f>
        <v>24445</v>
      </c>
      <c r="D24" s="8">
        <f>SUM('[1]Table 3 cont''d'!I240+'[1]Table 3 cont''d'!I60+'[1]Table 3 cont''d'!I69)</f>
        <v>23246</v>
      </c>
      <c r="E24" s="8">
        <f>SUM('[1]Table 3 cont''d'!J240+'[1]Table 3 cont''d'!J60+'[1]Table 3 cont''d'!J69)</f>
        <v>22597</v>
      </c>
      <c r="F24" s="9">
        <f>SUM('[1]Table 3 cont''d'!K240+'[1]Table 3 cont''d'!K60+'[1]Table 3 cont''d'!K69)</f>
        <v>22016</v>
      </c>
    </row>
    <row r="25" spans="1:13" ht="46" thickBot="1">
      <c r="A25" s="7" t="s">
        <v>12</v>
      </c>
      <c r="B25" s="11" t="s">
        <v>10</v>
      </c>
      <c r="C25" s="12">
        <f t="shared" ref="C25:F25" si="7">(C24-B24)/B24</f>
        <v>-3.1881188118811882E-2</v>
      </c>
      <c r="D25" s="12">
        <f t="shared" si="7"/>
        <v>-4.9048885252607893E-2</v>
      </c>
      <c r="E25" s="12">
        <f t="shared" si="7"/>
        <v>-2.7918781725888325E-2</v>
      </c>
      <c r="F25" s="13">
        <f t="shared" si="7"/>
        <v>-2.5711377616497767E-2</v>
      </c>
    </row>
    <row r="26" spans="1:13" ht="46" thickBot="1">
      <c r="A26" s="7" t="s">
        <v>13</v>
      </c>
      <c r="B26" s="12">
        <f t="shared" ref="B26:F26" si="8">B22/B24</f>
        <v>5.0574257425742578E-2</v>
      </c>
      <c r="C26" s="12">
        <f t="shared" si="8"/>
        <v>5.2607895275107383E-2</v>
      </c>
      <c r="D26" s="12">
        <f t="shared" si="8"/>
        <v>5.3987782844360323E-2</v>
      </c>
      <c r="E26" s="12">
        <f t="shared" si="8"/>
        <v>5.801655086958446E-2</v>
      </c>
      <c r="F26" s="13">
        <f t="shared" si="8"/>
        <v>6.0819404069767442E-2</v>
      </c>
    </row>
    <row r="28" spans="1:13">
      <c r="A28" s="1" t="s">
        <v>18</v>
      </c>
      <c r="B28" s="2"/>
      <c r="C28" s="2"/>
      <c r="D28" s="2"/>
      <c r="E28" s="2"/>
      <c r="F28" s="2"/>
    </row>
    <row r="29" spans="1:13" ht="16" thickBot="1">
      <c r="A29" s="2"/>
      <c r="B29" s="2"/>
      <c r="C29" s="2"/>
      <c r="D29" s="2"/>
      <c r="E29" s="2"/>
      <c r="F29" s="2"/>
    </row>
    <row r="30" spans="1:13" ht="16" thickBot="1">
      <c r="A30" s="3"/>
      <c r="B30" s="4" t="s">
        <v>1</v>
      </c>
      <c r="C30" s="4" t="s">
        <v>2</v>
      </c>
      <c r="D30" s="4" t="s">
        <v>3</v>
      </c>
      <c r="E30" s="4" t="s">
        <v>4</v>
      </c>
      <c r="F30" s="5" t="s">
        <v>5</v>
      </c>
      <c r="H30" s="6" t="s">
        <v>6</v>
      </c>
    </row>
    <row r="31" spans="1:13" ht="31" thickBot="1">
      <c r="A31" s="7" t="s">
        <v>7</v>
      </c>
      <c r="B31" s="8">
        <f>SUM('[1]Table 3 cont''d'!G202+'[1]Table 3 cont''d'!G274+'[1]Table 3 cont''d'!G283+'[1]Table 3 cont''d'!G292+'[1]Table 3 cont''d'!G301+'[1]Table 3 cont''d'!G319+'[1]Table 3 cont''d'!G328+'[1]Table 3 cont''d'!G337+'[1]Table 3 cont''d'!G346+'[1]Table 3 cont''d'!G355+'[1]Table 3 cont''d'!G382)</f>
        <v>9103</v>
      </c>
      <c r="C31" s="8">
        <f>SUM('[1]Table 3 cont''d'!H202+'[1]Table 3 cont''d'!H274+'[1]Table 3 cont''d'!H283+'[1]Table 3 cont''d'!H292+'[1]Table 3 cont''d'!H301+'[1]Table 3 cont''d'!H319+'[1]Table 3 cont''d'!H328+'[1]Table 3 cont''d'!H337+'[1]Table 3 cont''d'!H346+'[1]Table 3 cont''d'!H355+'[1]Table 3 cont''d'!H382)</f>
        <v>9543</v>
      </c>
      <c r="D31" s="8">
        <f>SUM('[1]Table 3 cont''d'!I193+'[1]Table 3 cont''d'!I202+'[1]Table 3 cont''d'!I274+'[1]Table 3 cont''d'!I283+'[1]Table 3 cont''d'!I292+'[1]Table 3 cont''d'!I301+'[1]Table 3 cont''d'!I319+'[1]Table 3 cont''d'!I328+'[1]Table 3 cont''d'!I337+'[1]Table 3 cont''d'!I346+'[1]Table 3 cont''d'!I355+'[1]Table 3 cont''d'!I382)</f>
        <v>9879</v>
      </c>
      <c r="E31" s="8">
        <f>SUM('[1]Table 3 cont''d'!J193+'[1]Table 3 cont''d'!J202+'[1]Table 3 cont''d'!J274+'[1]Table 3 cont''d'!J283+'[1]Table 3 cont''d'!J292+'[1]Table 3 cont''d'!J301+'[1]Table 3 cont''d'!J319+'[1]Table 3 cont''d'!J328+'[1]Table 3 cont''d'!J337+'[1]Table 3 cont''d'!J346+'[1]Table 3 cont''d'!J355+'[1]Table 3 cont''d'!J382)</f>
        <v>10448</v>
      </c>
      <c r="F31" s="9">
        <f>SUM('[1]Table 3 cont''d'!K193+'[1]Table 3 cont''d'!K202+'[1]Table 3 cont''d'!K274+'[1]Table 3 cont''d'!K283+'[1]Table 3 cont''d'!K292+'[1]Table 3 cont''d'!K301+'[1]Table 3 cont''d'!K319+'[1]Table 3 cont''d'!K328+'[1]Table 3 cont''d'!K337+'[1]Table 3 cont''d'!K346+'[1]Table 3 cont''d'!K355+'[1]Table 3 cont''d'!K382)</f>
        <v>10995</v>
      </c>
      <c r="H31" s="17" t="s">
        <v>19</v>
      </c>
      <c r="I31" s="17"/>
      <c r="J31" s="17"/>
      <c r="K31" s="17"/>
      <c r="L31" s="17"/>
      <c r="M31" s="17"/>
    </row>
    <row r="32" spans="1:13" ht="46" thickBot="1">
      <c r="A32" s="7" t="s">
        <v>9</v>
      </c>
      <c r="B32" s="11" t="s">
        <v>10</v>
      </c>
      <c r="C32" s="12">
        <f t="shared" ref="C32:E32" si="9">((C31-B31)/B31)</f>
        <v>4.8335713501043612E-2</v>
      </c>
      <c r="D32" s="12">
        <f t="shared" si="9"/>
        <v>3.5209053756680292E-2</v>
      </c>
      <c r="E32" s="12">
        <f t="shared" si="9"/>
        <v>5.7596922765462091E-2</v>
      </c>
      <c r="F32" s="13">
        <f>((F31-E31)/E31)</f>
        <v>5.2354517611026032E-2</v>
      </c>
      <c r="H32" s="17"/>
      <c r="I32" s="17"/>
      <c r="J32" s="17"/>
      <c r="K32" s="17"/>
      <c r="L32" s="17"/>
      <c r="M32" s="17"/>
    </row>
    <row r="33" spans="1:13" ht="46" thickBot="1">
      <c r="A33" s="7" t="s">
        <v>11</v>
      </c>
      <c r="B33" s="8">
        <f>SUM('[1]Table 3 cont''d'!G195+'[1]Table 3 cont''d'!G204+'[1]Table 3 cont''d'!G276+'[1]Table 3 cont''d'!G285+'[1]Table 3 cont''d'!G294+'[1]Table 3 cont''d'!G303+'[1]Table 3 cont''d'!G321+'[1]Table 3 cont''d'!G330+'[1]Table 3 cont''d'!G339+'[1]Table 3 cont''d'!G348+'[1]Table 3 cont''d'!G357+'[1]Table 3 cont''d'!G384)</f>
        <v>94801</v>
      </c>
      <c r="C33" s="8">
        <f>SUM('[1]Table 3 cont''d'!H195+'[1]Table 3 cont''d'!H204+'[1]Table 3 cont''d'!H276+'[1]Table 3 cont''d'!H285+'[1]Table 3 cont''d'!H294+'[1]Table 3 cont''d'!H303+'[1]Table 3 cont''d'!H321+'[1]Table 3 cont''d'!H330+'[1]Table 3 cont''d'!H339+'[1]Table 3 cont''d'!H348+'[1]Table 3 cont''d'!H357+'[1]Table 3 cont''d'!H384)</f>
        <v>94924</v>
      </c>
      <c r="D33" s="8">
        <f>SUM('[1]Table 3 cont''d'!I195+'[1]Table 3 cont''d'!I204+'[1]Table 3 cont''d'!I276+'[1]Table 3 cont''d'!I285+'[1]Table 3 cont''d'!I294+'[1]Table 3 cont''d'!I303+'[1]Table 3 cont''d'!I321+'[1]Table 3 cont''d'!I330+'[1]Table 3 cont''d'!I339+'[1]Table 3 cont''d'!I348+'[1]Table 3 cont''d'!I357+'[1]Table 3 cont''d'!I384)</f>
        <v>94212</v>
      </c>
      <c r="E33" s="8">
        <f>SUM('[1]Table 3 cont''d'!J195+'[1]Table 3 cont''d'!J204+'[1]Table 3 cont''d'!J276+'[1]Table 3 cont''d'!J285+'[1]Table 3 cont''d'!J294+'[1]Table 3 cont''d'!J303+'[1]Table 3 cont''d'!J321+'[1]Table 3 cont''d'!J330+'[1]Table 3 cont''d'!J339+'[1]Table 3 cont''d'!J348+'[1]Table 3 cont''d'!J357+'[1]Table 3 cont''d'!J384)</f>
        <v>93798</v>
      </c>
      <c r="F33" s="9">
        <f>SUM('[1]Table 3 cont''d'!K195+'[1]Table 3 cont''d'!K204+'[1]Table 3 cont''d'!K276+'[1]Table 3 cont''d'!K285+'[1]Table 3 cont''d'!K294+'[1]Table 3 cont''d'!K303+'[1]Table 3 cont''d'!K321+'[1]Table 3 cont''d'!K330+'[1]Table 3 cont''d'!K339+'[1]Table 3 cont''d'!K348+'[1]Table 3 cont''d'!K357+'[1]Table 3 cont''d'!K384)</f>
        <v>93302</v>
      </c>
      <c r="H33" s="17"/>
      <c r="I33" s="17"/>
      <c r="J33" s="17"/>
      <c r="K33" s="17"/>
      <c r="L33" s="17"/>
      <c r="M33" s="17"/>
    </row>
    <row r="34" spans="1:13" ht="46" thickBot="1">
      <c r="A34" s="7" t="s">
        <v>12</v>
      </c>
      <c r="B34" s="11" t="s">
        <v>10</v>
      </c>
      <c r="C34" s="12">
        <f t="shared" ref="C34:F34" si="10">(C33-B33)/B33</f>
        <v>1.2974546681997026E-3</v>
      </c>
      <c r="D34" s="12">
        <f t="shared" si="10"/>
        <v>-7.5007374320509041E-3</v>
      </c>
      <c r="E34" s="12">
        <f t="shared" si="10"/>
        <v>-4.3943446694688576E-3</v>
      </c>
      <c r="F34" s="13">
        <f t="shared" si="10"/>
        <v>-5.2879592315401179E-3</v>
      </c>
      <c r="H34" s="17"/>
      <c r="I34" s="17"/>
      <c r="J34" s="17"/>
      <c r="K34" s="17"/>
      <c r="L34" s="17"/>
      <c r="M34" s="17"/>
    </row>
    <row r="35" spans="1:13" ht="46" thickBot="1">
      <c r="A35" s="7" t="s">
        <v>13</v>
      </c>
      <c r="B35" s="12">
        <f t="shared" ref="B35:F35" si="11">B31/B33</f>
        <v>9.6022193858714577E-2</v>
      </c>
      <c r="C35" s="12">
        <f t="shared" si="11"/>
        <v>0.10053305802536766</v>
      </c>
      <c r="D35" s="12">
        <f t="shared" si="11"/>
        <v>0.10485925359826774</v>
      </c>
      <c r="E35" s="12">
        <f t="shared" si="11"/>
        <v>0.11138830252244185</v>
      </c>
      <c r="F35" s="13">
        <f t="shared" si="11"/>
        <v>0.11784313305181025</v>
      </c>
    </row>
    <row r="37" spans="1:13">
      <c r="A37" s="1" t="s">
        <v>20</v>
      </c>
      <c r="B37" s="2"/>
      <c r="C37" s="2"/>
      <c r="D37" s="2"/>
      <c r="E37" s="2"/>
      <c r="F37" s="2"/>
    </row>
    <row r="38" spans="1:13" ht="16" thickBot="1">
      <c r="A38" s="2"/>
      <c r="B38" s="2"/>
      <c r="C38" s="2"/>
      <c r="D38" s="2"/>
      <c r="E38" s="2"/>
      <c r="F38" s="2"/>
    </row>
    <row r="39" spans="1:13" ht="16" thickBot="1">
      <c r="A39" s="3"/>
      <c r="B39" s="4" t="s">
        <v>1</v>
      </c>
      <c r="C39" s="4" t="s">
        <v>2</v>
      </c>
      <c r="D39" s="4" t="s">
        <v>3</v>
      </c>
      <c r="E39" s="4" t="s">
        <v>4</v>
      </c>
      <c r="F39" s="5" t="s">
        <v>5</v>
      </c>
      <c r="H39" s="6" t="s">
        <v>6</v>
      </c>
    </row>
    <row r="40" spans="1:13" ht="31" thickBot="1">
      <c r="A40" s="7" t="s">
        <v>7</v>
      </c>
      <c r="B40" s="8">
        <f>SUM('[1]Table 3 cont''d'!G373+'[1]Table 3 cont''d'!G184+'[1]Table 3 cont''d'!G175+'[1]Table 3 cont''d'!G166+'[1]Table 3 cont''d'!G157+'[1]Table 3 cont''d'!G148+'[1]Table 3 cont''d'!G139+'[1]Table 3 cont''d'!G130+'[1]Table 3 cont''d'!G121+'[1]Table 3 cont''d'!G112+'[1]Table 3 cont''d'!G103+'[1]Table 3 cont''d'!G94+'[1]Table 3 cont''d'!G85+'[1]Table 3 cont''d'!G76)</f>
        <v>24510</v>
      </c>
      <c r="C40" s="8">
        <f>SUM('[1]Table 3 cont''d'!H373+'[1]Table 3 cont''d'!H184+'[1]Table 3 cont''d'!H175+'[1]Table 3 cont''d'!H166+'[1]Table 3 cont''d'!H157+'[1]Table 3 cont''d'!H148+'[1]Table 3 cont''d'!H139+'[1]Table 3 cont''d'!H130+'[1]Table 3 cont''d'!H121+'[1]Table 3 cont''d'!H112+'[1]Table 3 cont''d'!H103+'[1]Table 3 cont''d'!H94+'[1]Table 3 cont''d'!H85+'[1]Table 3 cont''d'!H76)</f>
        <v>25260</v>
      </c>
      <c r="D40" s="8">
        <f>SUM('[1]Table 3 cont''d'!I373+'[1]Table 3 cont''d'!I184+'[1]Table 3 cont''d'!I175+'[1]Table 3 cont''d'!I166+'[1]Table 3 cont''d'!I157+'[1]Table 3 cont''d'!I148+'[1]Table 3 cont''d'!I139+'[1]Table 3 cont''d'!I130+'[1]Table 3 cont''d'!I121+'[1]Table 3 cont''d'!I112+'[1]Table 3 cont''d'!I103+'[1]Table 3 cont''d'!I94+'[1]Table 3 cont''d'!I85+'[1]Table 3 cont''d'!I76)</f>
        <v>25609</v>
      </c>
      <c r="E40" s="8">
        <f>SUM('[1]Table 3 cont''d'!J373+'[1]Table 3 cont''d'!J184+'[1]Table 3 cont''d'!J175+'[1]Table 3 cont''d'!J166+'[1]Table 3 cont''d'!J157+'[1]Table 3 cont''d'!J148+'[1]Table 3 cont''d'!J139+'[1]Table 3 cont''d'!J130+'[1]Table 3 cont''d'!J121+'[1]Table 3 cont''d'!J112+'[1]Table 3 cont''d'!J103+'[1]Table 3 cont''d'!J94+'[1]Table 3 cont''d'!J85+'[1]Table 3 cont''d'!J76)</f>
        <v>26309</v>
      </c>
      <c r="F40" s="9">
        <f>SUM('[1]Table 3 cont''d'!K373+'[1]Table 3 cont''d'!K184+'[1]Table 3 cont''d'!K175+'[1]Table 3 cont''d'!K166+'[1]Table 3 cont''d'!K157+'[1]Table 3 cont''d'!K148+'[1]Table 3 cont''d'!K139+'[1]Table 3 cont''d'!K130+'[1]Table 3 cont''d'!K121+'[1]Table 3 cont''d'!K112+'[1]Table 3 cont''d'!K103+'[1]Table 3 cont''d'!K94+'[1]Table 3 cont''d'!K85+'[1]Table 3 cont''d'!K76)</f>
        <v>26978</v>
      </c>
      <c r="H40" s="10" t="s">
        <v>21</v>
      </c>
      <c r="I40" s="10"/>
      <c r="J40" s="10"/>
      <c r="K40" s="10"/>
      <c r="L40" s="10"/>
      <c r="M40" s="10"/>
    </row>
    <row r="41" spans="1:13" ht="46" thickBot="1">
      <c r="A41" s="7" t="s">
        <v>9</v>
      </c>
      <c r="B41" s="11" t="s">
        <v>10</v>
      </c>
      <c r="C41" s="12">
        <f t="shared" ref="C41:E41" si="12">((C40-B40)/B40)</f>
        <v>3.0599755201958383E-2</v>
      </c>
      <c r="D41" s="12">
        <f t="shared" si="12"/>
        <v>1.381631037212985E-2</v>
      </c>
      <c r="E41" s="12">
        <f t="shared" si="12"/>
        <v>2.7334140341286266E-2</v>
      </c>
      <c r="F41" s="13">
        <f>((F40-E40)/E40)</f>
        <v>2.5428560568626704E-2</v>
      </c>
      <c r="H41" s="10"/>
      <c r="I41" s="10"/>
      <c r="J41" s="10"/>
      <c r="K41" s="10"/>
      <c r="L41" s="10"/>
      <c r="M41" s="10"/>
    </row>
    <row r="42" spans="1:13" ht="46" thickBot="1">
      <c r="A42" s="7" t="s">
        <v>11</v>
      </c>
      <c r="B42" s="8">
        <f>SUM('[1]Table 3 cont''d'!G375+'[1]Table 3 cont''d'!G186+'[1]Table 3 cont''d'!G177+'[1]Table 3 cont''d'!G168+'[1]Table 3 cont''d'!G159+'[1]Table 3 cont''d'!G150+'[1]Table 3 cont''d'!G141+'[1]Table 3 cont''d'!G132+'[1]Table 3 cont''d'!G123+'[1]Table 3 cont''d'!G114+'[1]Table 3 cont''d'!G105+'[1]Table 3 cont''d'!G96+'[1]Table 3 cont''d'!G87+'[1]Table 3 cont''d'!G78)</f>
        <v>330038</v>
      </c>
      <c r="C42" s="8">
        <f>SUM('[1]Table 3 cont''d'!H375+'[1]Table 3 cont''d'!H186+'[1]Table 3 cont''d'!H177+'[1]Table 3 cont''d'!H168+'[1]Table 3 cont''d'!H159+'[1]Table 3 cont''d'!H150+'[1]Table 3 cont''d'!H141+'[1]Table 3 cont''d'!H132+'[1]Table 3 cont''d'!H123+'[1]Table 3 cont''d'!H114+'[1]Table 3 cont''d'!H105+'[1]Table 3 cont''d'!H96+'[1]Table 3 cont''d'!H87+'[1]Table 3 cont''d'!H78)</f>
        <v>333330</v>
      </c>
      <c r="D42" s="8">
        <f>SUM('[1]Table 3 cont''d'!I375+'[1]Table 3 cont''d'!I186+'[1]Table 3 cont''d'!I177+'[1]Table 3 cont''d'!I168+'[1]Table 3 cont''d'!I159+'[1]Table 3 cont''d'!I150+'[1]Table 3 cont''d'!I141+'[1]Table 3 cont''d'!I132+'[1]Table 3 cont''d'!I123+'[1]Table 3 cont''d'!I114+'[1]Table 3 cont''d'!I105+'[1]Table 3 cont''d'!I96+'[1]Table 3 cont''d'!I87+'[1]Table 3 cont''d'!I78)</f>
        <v>335710</v>
      </c>
      <c r="E42" s="8">
        <f>SUM('[1]Table 3 cont''d'!J375+'[1]Table 3 cont''d'!J186+'[1]Table 3 cont''d'!J177+'[1]Table 3 cont''d'!J168+'[1]Table 3 cont''d'!J159+'[1]Table 3 cont''d'!J150+'[1]Table 3 cont''d'!J141+'[1]Table 3 cont''d'!J132+'[1]Table 3 cont''d'!J123+'[1]Table 3 cont''d'!J114+'[1]Table 3 cont''d'!J105+'[1]Table 3 cont''d'!J96+'[1]Table 3 cont''d'!J87+'[1]Table 3 cont''d'!J78)</f>
        <v>330073</v>
      </c>
      <c r="F42" s="9">
        <f>SUM('[1]Table 3 cont''d'!K375+'[1]Table 3 cont''d'!K186+'[1]Table 3 cont''d'!K177+'[1]Table 3 cont''d'!K168+'[1]Table 3 cont''d'!K159+'[1]Table 3 cont''d'!K150+'[1]Table 3 cont''d'!K141+'[1]Table 3 cont''d'!K132+'[1]Table 3 cont''d'!K123+'[1]Table 3 cont''d'!K114+'[1]Table 3 cont''d'!K105+'[1]Table 3 cont''d'!K96+'[1]Table 3 cont''d'!K87+'[1]Table 3 cont''d'!K78)</f>
        <v>328870</v>
      </c>
      <c r="H42" s="10"/>
      <c r="I42" s="10"/>
      <c r="J42" s="10"/>
      <c r="K42" s="10"/>
      <c r="L42" s="10"/>
      <c r="M42" s="10"/>
    </row>
    <row r="43" spans="1:13" ht="46" thickBot="1">
      <c r="A43" s="7" t="s">
        <v>12</v>
      </c>
      <c r="B43" s="11" t="s">
        <v>10</v>
      </c>
      <c r="C43" s="12">
        <f t="shared" ref="C43:F43" si="13">(C42-B42)/B42</f>
        <v>9.9746089844199755E-3</v>
      </c>
      <c r="D43" s="12">
        <f t="shared" si="13"/>
        <v>7.1400714007140076E-3</v>
      </c>
      <c r="E43" s="12">
        <f t="shared" si="13"/>
        <v>-1.6791278186530041E-2</v>
      </c>
      <c r="F43" s="13">
        <f t="shared" si="13"/>
        <v>-3.6446483050719082E-3</v>
      </c>
      <c r="H43" s="18"/>
      <c r="I43" s="18"/>
      <c r="J43" s="18"/>
      <c r="K43" s="18"/>
      <c r="L43" s="18"/>
      <c r="M43" s="18"/>
    </row>
    <row r="44" spans="1:13" ht="46" thickBot="1">
      <c r="A44" s="7" t="s">
        <v>13</v>
      </c>
      <c r="B44" s="12">
        <f t="shared" ref="B44:F44" si="14">B40/B42</f>
        <v>7.4264175640380806E-2</v>
      </c>
      <c r="C44" s="12">
        <f t="shared" si="14"/>
        <v>7.5780757807578078E-2</v>
      </c>
      <c r="D44" s="12">
        <f t="shared" si="14"/>
        <v>7.6283101486401952E-2</v>
      </c>
      <c r="E44" s="12">
        <f t="shared" si="14"/>
        <v>7.9706610355890967E-2</v>
      </c>
      <c r="F44" s="13">
        <f t="shared" si="14"/>
        <v>8.2032414023778394E-2</v>
      </c>
    </row>
    <row r="46" spans="1:13">
      <c r="A46" s="1" t="s">
        <v>22</v>
      </c>
      <c r="B46" s="2"/>
      <c r="C46" s="2"/>
      <c r="D46" s="2"/>
      <c r="E46" s="2"/>
      <c r="F46" s="2"/>
    </row>
    <row r="47" spans="1:13" ht="16" thickBot="1">
      <c r="A47" s="2"/>
      <c r="B47" s="2"/>
      <c r="C47" s="2"/>
      <c r="D47" s="2"/>
      <c r="E47" s="2"/>
      <c r="F47" s="2"/>
    </row>
    <row r="48" spans="1:13" ht="16" thickBot="1">
      <c r="A48" s="3"/>
      <c r="B48" s="4" t="s">
        <v>1</v>
      </c>
      <c r="C48" s="4" t="s">
        <v>2</v>
      </c>
      <c r="D48" s="4" t="s">
        <v>3</v>
      </c>
      <c r="E48" s="4" t="s">
        <v>4</v>
      </c>
      <c r="F48" s="5" t="s">
        <v>5</v>
      </c>
      <c r="H48" s="6" t="s">
        <v>6</v>
      </c>
    </row>
    <row r="49" spans="1:13" ht="31" thickBot="1">
      <c r="A49" s="7" t="s">
        <v>7</v>
      </c>
      <c r="B49" s="8">
        <f>SUM('[1]Table 3 cont''d'!G40+'[1]Table 3 cont''d'!G49+'[1]Table 3 cont''d'!G247+'[1]Table 3 cont''d'!G310+'[1]Table 3 cont''d'!G364+'[1]Table 3 cont''d'!G400)</f>
        <v>4917</v>
      </c>
      <c r="C49" s="8">
        <f>SUM('[1]Table 3 cont''d'!H40+'[1]Table 3 cont''d'!H49+'[1]Table 3 cont''d'!H247+'[1]Table 3 cont''d'!H310+'[1]Table 3 cont''d'!H364+'[1]Table 3 cont''d'!H400)</f>
        <v>5147</v>
      </c>
      <c r="D49" s="8">
        <f>SUM('[1]Table 3 cont''d'!I40+'[1]Table 3 cont''d'!I49+'[1]Table 3 cont''d'!I247+'[1]Table 3 cont''d'!I310+'[1]Table 3 cont''d'!I364+'[1]Table 3 cont''d'!I400)</f>
        <v>5401</v>
      </c>
      <c r="E49" s="8">
        <f>SUM('[1]Table 3 cont''d'!J40+'[1]Table 3 cont''d'!J49+'[1]Table 3 cont''d'!J247+'[1]Table 3 cont''d'!J310+'[1]Table 3 cont''d'!J364+'[1]Table 3 cont''d'!J400)</f>
        <v>5611</v>
      </c>
      <c r="F49" s="9">
        <f>SUM('[1]Table 3 cont''d'!K40+'[1]Table 3 cont''d'!K49+'[1]Table 3 cont''d'!K247+'[1]Table 3 cont''d'!K310+'[1]Table 3 cont''d'!K364+'[1]Table 3 cont''d'!K400)</f>
        <v>5810</v>
      </c>
      <c r="H49" s="10" t="s">
        <v>23</v>
      </c>
      <c r="I49" s="10"/>
      <c r="J49" s="10"/>
      <c r="K49" s="10"/>
      <c r="L49" s="10"/>
      <c r="M49" s="10"/>
    </row>
    <row r="50" spans="1:13" ht="46" thickBot="1">
      <c r="A50" s="7" t="s">
        <v>9</v>
      </c>
      <c r="B50" s="11" t="s">
        <v>10</v>
      </c>
      <c r="C50" s="12">
        <f t="shared" ref="C50:E50" si="15">((C49-B49)/B49)</f>
        <v>4.6776489729509867E-2</v>
      </c>
      <c r="D50" s="12">
        <f t="shared" si="15"/>
        <v>4.9349135418690501E-2</v>
      </c>
      <c r="E50" s="12">
        <f t="shared" si="15"/>
        <v>3.8881688576189594E-2</v>
      </c>
      <c r="F50" s="13">
        <f>((F49-E49)/E49)</f>
        <v>3.546604883265015E-2</v>
      </c>
      <c r="H50" s="10"/>
      <c r="I50" s="10"/>
      <c r="J50" s="10"/>
      <c r="K50" s="10"/>
      <c r="L50" s="10"/>
      <c r="M50" s="10"/>
    </row>
    <row r="51" spans="1:13" ht="46" thickBot="1">
      <c r="A51" s="7" t="s">
        <v>11</v>
      </c>
      <c r="B51" s="8">
        <f>SUM('[1]Table 3 cont''d'!G42+'[1]Table 3 cont''d'!G51+'[1]Table 3 cont''d'!G249+'[1]Table 3 cont''d'!G312+'[1]Table 3 cont''d'!G366+'[1]Table 3 cont''d'!G402)</f>
        <v>62450</v>
      </c>
      <c r="C51" s="8">
        <f>SUM('[1]Table 3 cont''d'!H42+'[1]Table 3 cont''d'!H51+'[1]Table 3 cont''d'!H249+'[1]Table 3 cont''d'!H312+'[1]Table 3 cont''d'!H366+'[1]Table 3 cont''d'!H402)</f>
        <v>61991</v>
      </c>
      <c r="D51" s="8">
        <f>SUM('[1]Table 3 cont''d'!I42+'[1]Table 3 cont''d'!I51+'[1]Table 3 cont''d'!I249+'[1]Table 3 cont''d'!I312+'[1]Table 3 cont''d'!I366+'[1]Table 3 cont''d'!I402)</f>
        <v>61653</v>
      </c>
      <c r="E51" s="8">
        <f>SUM('[1]Table 3 cont''d'!J42+'[1]Table 3 cont''d'!J51+'[1]Table 3 cont''d'!J249+'[1]Table 3 cont''d'!J312+'[1]Table 3 cont''d'!J366+'[1]Table 3 cont''d'!J402)</f>
        <v>60697</v>
      </c>
      <c r="F51" s="9">
        <f>SUM('[1]Table 3 cont''d'!K42+'[1]Table 3 cont''d'!K51+'[1]Table 3 cont''d'!K249+'[1]Table 3 cont''d'!K312+'[1]Table 3 cont''d'!K366+'[1]Table 3 cont''d'!K402)</f>
        <v>58962</v>
      </c>
      <c r="H51" s="10"/>
      <c r="I51" s="10"/>
      <c r="J51" s="10"/>
      <c r="K51" s="10"/>
      <c r="L51" s="10"/>
      <c r="M51" s="10"/>
    </row>
    <row r="52" spans="1:13" ht="46" thickBot="1">
      <c r="A52" s="7" t="s">
        <v>12</v>
      </c>
      <c r="B52" s="11" t="s">
        <v>10</v>
      </c>
      <c r="C52" s="12">
        <f t="shared" ref="C52:F52" si="16">(C51-B51)/B51</f>
        <v>-7.3498799039231387E-3</v>
      </c>
      <c r="D52" s="12">
        <f t="shared" si="16"/>
        <v>-5.4524043812811535E-3</v>
      </c>
      <c r="E52" s="12">
        <f t="shared" si="16"/>
        <v>-1.5506139198416946E-2</v>
      </c>
      <c r="F52" s="13">
        <f t="shared" si="16"/>
        <v>-2.8584608794503846E-2</v>
      </c>
      <c r="H52" s="18"/>
      <c r="I52" s="18"/>
      <c r="J52" s="18"/>
      <c r="K52" s="18"/>
      <c r="L52" s="18"/>
      <c r="M52" s="18"/>
    </row>
    <row r="53" spans="1:13" ht="46" thickBot="1">
      <c r="A53" s="7" t="s">
        <v>13</v>
      </c>
      <c r="B53" s="12">
        <f t="shared" ref="B53:F53" si="17">B49/B51</f>
        <v>7.8734987990392316E-2</v>
      </c>
      <c r="C53" s="12">
        <f t="shared" si="17"/>
        <v>8.3028181510219221E-2</v>
      </c>
      <c r="D53" s="12">
        <f t="shared" si="17"/>
        <v>8.7603198546704952E-2</v>
      </c>
      <c r="E53" s="12">
        <f t="shared" si="17"/>
        <v>9.2442789594213884E-2</v>
      </c>
      <c r="F53" s="13">
        <f t="shared" si="17"/>
        <v>9.8538041450425704E-2</v>
      </c>
    </row>
    <row r="55" spans="1:13">
      <c r="A55" s="1" t="s">
        <v>24</v>
      </c>
      <c r="B55" s="2"/>
      <c r="C55" s="2"/>
      <c r="D55" s="2"/>
      <c r="E55" s="2"/>
      <c r="F55" s="2"/>
    </row>
    <row r="56" spans="1:13" ht="16" thickBot="1">
      <c r="A56" s="2"/>
      <c r="B56" s="2"/>
      <c r="C56" s="2"/>
      <c r="D56" s="2"/>
      <c r="E56" s="2"/>
      <c r="F56" s="2"/>
    </row>
    <row r="57" spans="1:13" ht="16" thickBot="1">
      <c r="A57" s="3"/>
      <c r="B57" s="4" t="s">
        <v>1</v>
      </c>
      <c r="C57" s="4" t="s">
        <v>2</v>
      </c>
      <c r="D57" s="4" t="s">
        <v>3</v>
      </c>
      <c r="E57" s="4" t="s">
        <v>4</v>
      </c>
      <c r="F57" s="5" t="s">
        <v>5</v>
      </c>
      <c r="H57" s="6" t="s">
        <v>6</v>
      </c>
    </row>
    <row r="58" spans="1:13" ht="31" thickBot="1">
      <c r="A58" s="7" t="s">
        <v>7</v>
      </c>
      <c r="B58" s="8">
        <f>SUM('[1]Table 3 cont''d'!G4+'[1]Table 3 cont''d'!G13+'[1]Table 3 cont''d'!G22+'[1]Table 3 cont''d'!G31)</f>
        <v>1018</v>
      </c>
      <c r="C58" s="8">
        <f>SUM('[1]Table 3 cont''d'!H4+'[1]Table 3 cont''d'!H13+'[1]Table 3 cont''d'!H22+'[1]Table 3 cont''d'!H31)</f>
        <v>1052</v>
      </c>
      <c r="D58" s="8">
        <f>SUM('[1]Table 3 cont''d'!I4+'[1]Table 3 cont''d'!I13+'[1]Table 3 cont''d'!I22+'[1]Table 3 cont''d'!I31)</f>
        <v>1058</v>
      </c>
      <c r="E58" s="8">
        <f>SUM('[1]Table 3 cont''d'!J4+'[1]Table 3 cont''d'!J13+'[1]Table 3 cont''d'!J22+'[1]Table 3 cont''d'!J31)</f>
        <v>1063</v>
      </c>
      <c r="F58" s="9">
        <f>SUM('[1]Table 3 cont''d'!K4+'[1]Table 3 cont''d'!K13+'[1]Table 3 cont''d'!K22+'[1]Table 3 cont''d'!K31)</f>
        <v>1060</v>
      </c>
      <c r="H58" s="10" t="s">
        <v>25</v>
      </c>
      <c r="I58" s="10"/>
      <c r="J58" s="10"/>
      <c r="K58" s="10"/>
      <c r="L58" s="10"/>
      <c r="M58" s="10"/>
    </row>
    <row r="59" spans="1:13" ht="46" thickBot="1">
      <c r="A59" s="7" t="s">
        <v>9</v>
      </c>
      <c r="B59" s="11" t="s">
        <v>10</v>
      </c>
      <c r="C59" s="12">
        <f t="shared" ref="C59:E59" si="18">((C58-B58)/B58)</f>
        <v>3.3398821218074658E-2</v>
      </c>
      <c r="D59" s="12">
        <f t="shared" si="18"/>
        <v>5.7034220532319393E-3</v>
      </c>
      <c r="E59" s="12">
        <f t="shared" si="18"/>
        <v>4.725897920604915E-3</v>
      </c>
      <c r="F59" s="13">
        <f>((F58-E58)/E58)</f>
        <v>-2.8222013170272815E-3</v>
      </c>
      <c r="H59" s="10"/>
      <c r="I59" s="10"/>
      <c r="J59" s="10"/>
      <c r="K59" s="10"/>
      <c r="L59" s="10"/>
      <c r="M59" s="10"/>
    </row>
    <row r="60" spans="1:13" ht="46" thickBot="1">
      <c r="A60" s="7" t="s">
        <v>11</v>
      </c>
      <c r="B60" s="8">
        <f>SUM('[1]Table 3 cont''d'!G6+'[1]Table 3 cont''d'!G15+'[1]Table 3 cont''d'!G24+'[1]Table 3 cont''d'!G33)</f>
        <v>18548</v>
      </c>
      <c r="C60" s="8">
        <f>SUM('[1]Table 3 cont''d'!H6+'[1]Table 3 cont''d'!H15+'[1]Table 3 cont''d'!H24+'[1]Table 3 cont''d'!H33)</f>
        <v>18270</v>
      </c>
      <c r="D60" s="8">
        <f>SUM('[1]Table 3 cont''d'!I6+'[1]Table 3 cont''d'!I15+'[1]Table 3 cont''d'!I24+'[1]Table 3 cont''d'!I33)</f>
        <v>18155</v>
      </c>
      <c r="E60" s="8">
        <f>SUM('[1]Table 3 cont''d'!J6+'[1]Table 3 cont''d'!J15+'[1]Table 3 cont''d'!J24+'[1]Table 3 cont''d'!J33)</f>
        <v>17694</v>
      </c>
      <c r="F60" s="9">
        <f>SUM('[1]Table 3 cont''d'!K6+'[1]Table 3 cont''d'!K15+'[1]Table 3 cont''d'!K24+'[1]Table 3 cont''d'!K33)</f>
        <v>17673</v>
      </c>
      <c r="H60" s="18"/>
      <c r="I60" s="18"/>
      <c r="J60" s="18"/>
      <c r="K60" s="18"/>
      <c r="L60" s="18"/>
      <c r="M60" s="18"/>
    </row>
    <row r="61" spans="1:13" ht="46" thickBot="1">
      <c r="A61" s="7" t="s">
        <v>12</v>
      </c>
      <c r="B61" s="11" t="s">
        <v>10</v>
      </c>
      <c r="C61" s="12">
        <f t="shared" ref="C61:F61" si="19">(C60-B60)/B60</f>
        <v>-1.4988138882898426E-2</v>
      </c>
      <c r="D61" s="12">
        <f t="shared" si="19"/>
        <v>-6.2944718117131909E-3</v>
      </c>
      <c r="E61" s="12">
        <f t="shared" si="19"/>
        <v>-2.5392453869457449E-2</v>
      </c>
      <c r="F61" s="13">
        <f t="shared" si="19"/>
        <v>-1.186842997626314E-3</v>
      </c>
    </row>
    <row r="62" spans="1:13" ht="46" thickBot="1">
      <c r="A62" s="7" t="s">
        <v>13</v>
      </c>
      <c r="B62" s="12">
        <f t="shared" ref="B62:F62" si="20">B58/B60</f>
        <v>5.4884623679102872E-2</v>
      </c>
      <c r="C62" s="12">
        <f t="shared" si="20"/>
        <v>5.7580733442802408E-2</v>
      </c>
      <c r="D62" s="12">
        <f t="shared" si="20"/>
        <v>5.8275957036629029E-2</v>
      </c>
      <c r="E62" s="12">
        <f t="shared" si="20"/>
        <v>6.0076862213179608E-2</v>
      </c>
      <c r="F62" s="13">
        <f t="shared" si="20"/>
        <v>5.9978498274203589E-2</v>
      </c>
    </row>
  </sheetData>
  <mergeCells count="7">
    <mergeCell ref="H58:M59"/>
    <mergeCell ref="H4:M5"/>
    <mergeCell ref="H13:M14"/>
    <mergeCell ref="H22:M22"/>
    <mergeCell ref="H31:M34"/>
    <mergeCell ref="H40:M42"/>
    <mergeCell ref="H49:M5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Canadian Parents for French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Glyn Lewis</dc:creator>
  <cp:lastModifiedBy>Glyn Lewis</cp:lastModifiedBy>
  <dcterms:created xsi:type="dcterms:W3CDTF">2013-08-07T18:56:04Z</dcterms:created>
  <dcterms:modified xsi:type="dcterms:W3CDTF">2013-08-07T18:56:56Z</dcterms:modified>
</cp:coreProperties>
</file>