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I130" i="1"/>
  <c r="J130"/>
  <c r="L131"/>
  <c r="G130"/>
  <c r="K131"/>
  <c r="M130"/>
  <c r="C129"/>
  <c r="D129"/>
  <c r="E129"/>
  <c r="F129"/>
  <c r="G129"/>
  <c r="J129"/>
  <c r="M129"/>
  <c r="C128"/>
  <c r="D128"/>
  <c r="E128"/>
  <c r="F128"/>
  <c r="G128"/>
  <c r="J128"/>
  <c r="M128"/>
  <c r="C127"/>
  <c r="D127"/>
  <c r="E127"/>
  <c r="F127"/>
  <c r="G127"/>
  <c r="J127"/>
  <c r="M127"/>
  <c r="C126"/>
  <c r="D126"/>
  <c r="E126"/>
  <c r="F126"/>
  <c r="G126"/>
  <c r="J126"/>
  <c r="M126"/>
  <c r="C125"/>
  <c r="D125"/>
  <c r="E125"/>
  <c r="F125"/>
  <c r="G125"/>
  <c r="J125"/>
  <c r="M125"/>
  <c r="C124"/>
  <c r="D124"/>
  <c r="E124"/>
  <c r="F124"/>
  <c r="G124"/>
  <c r="J124"/>
  <c r="M124"/>
  <c r="C123"/>
  <c r="D123"/>
  <c r="E123"/>
  <c r="F123"/>
  <c r="G123"/>
  <c r="J123"/>
  <c r="M123"/>
  <c r="C122"/>
  <c r="D122"/>
  <c r="E122"/>
  <c r="F122"/>
  <c r="G122"/>
  <c r="J122"/>
  <c r="M122"/>
  <c r="C121"/>
  <c r="D121"/>
  <c r="E121"/>
  <c r="F121"/>
  <c r="G121"/>
  <c r="J121"/>
  <c r="M121"/>
  <c r="C120"/>
  <c r="D120"/>
  <c r="E120"/>
  <c r="F120"/>
  <c r="G120"/>
  <c r="J120"/>
  <c r="M120"/>
  <c r="C119"/>
  <c r="D119"/>
  <c r="E119"/>
  <c r="F119"/>
  <c r="G119"/>
  <c r="J119"/>
  <c r="M119"/>
  <c r="E118"/>
  <c r="F118"/>
  <c r="G118"/>
  <c r="J118"/>
  <c r="M118"/>
  <c r="G113"/>
  <c r="I113"/>
  <c r="J113"/>
  <c r="M113"/>
  <c r="C112"/>
  <c r="D112"/>
  <c r="E112"/>
  <c r="F112"/>
  <c r="G112"/>
  <c r="J112"/>
  <c r="M112"/>
  <c r="C111"/>
  <c r="D111"/>
  <c r="E111"/>
  <c r="F111"/>
  <c r="G111"/>
  <c r="J111"/>
  <c r="M111"/>
  <c r="C110"/>
  <c r="D110"/>
  <c r="E110"/>
  <c r="F110"/>
  <c r="G110"/>
  <c r="J110"/>
  <c r="M110"/>
  <c r="C109"/>
  <c r="D109"/>
  <c r="E109"/>
  <c r="F109"/>
  <c r="G109"/>
  <c r="J109"/>
  <c r="M109"/>
  <c r="C108"/>
  <c r="D108"/>
  <c r="E108"/>
  <c r="F108"/>
  <c r="G108"/>
  <c r="J108"/>
  <c r="M108"/>
  <c r="C107"/>
  <c r="D107"/>
  <c r="E107"/>
  <c r="F107"/>
  <c r="G107"/>
  <c r="J107"/>
  <c r="M107"/>
  <c r="C106"/>
  <c r="D106"/>
  <c r="E106"/>
  <c r="F106"/>
  <c r="G106"/>
  <c r="J106"/>
  <c r="M106"/>
  <c r="C105"/>
  <c r="D105"/>
  <c r="E105"/>
  <c r="F105"/>
  <c r="G105"/>
  <c r="J105"/>
  <c r="M105"/>
  <c r="C104"/>
  <c r="D104"/>
  <c r="E104"/>
  <c r="F104"/>
  <c r="G104"/>
  <c r="J104"/>
  <c r="M104"/>
  <c r="C103"/>
  <c r="D103"/>
  <c r="E103"/>
  <c r="F103"/>
  <c r="G103"/>
  <c r="J103"/>
  <c r="M103"/>
  <c r="C102"/>
  <c r="D102"/>
  <c r="E102"/>
  <c r="F102"/>
  <c r="G102"/>
  <c r="J102"/>
  <c r="M102"/>
  <c r="C101"/>
  <c r="D101"/>
  <c r="E101"/>
  <c r="F101"/>
  <c r="G101"/>
  <c r="J101"/>
  <c r="M101"/>
  <c r="C100"/>
  <c r="D100"/>
  <c r="E100"/>
  <c r="F100"/>
  <c r="G100"/>
  <c r="I100"/>
  <c r="J100"/>
  <c r="M100"/>
  <c r="J83"/>
  <c r="J91"/>
  <c r="E83"/>
  <c r="E91"/>
  <c r="J93"/>
  <c r="I83"/>
  <c r="I91"/>
  <c r="D83"/>
  <c r="D91"/>
  <c r="I93"/>
  <c r="G83"/>
  <c r="G91"/>
  <c r="B83"/>
  <c r="B91"/>
  <c r="G93"/>
  <c r="J92"/>
  <c r="F83"/>
  <c r="F91"/>
  <c r="G92"/>
  <c r="F92"/>
  <c r="E92"/>
  <c r="C83"/>
  <c r="C91"/>
  <c r="D92"/>
  <c r="C92"/>
  <c r="L90"/>
  <c r="L89"/>
  <c r="K89"/>
  <c r="J89"/>
  <c r="I89"/>
  <c r="H89"/>
  <c r="G89"/>
  <c r="L88"/>
  <c r="K88"/>
  <c r="J88"/>
  <c r="I88"/>
  <c r="H88"/>
  <c r="G88"/>
  <c r="F88"/>
  <c r="E88"/>
  <c r="D88"/>
  <c r="C88"/>
  <c r="J85"/>
  <c r="I85"/>
  <c r="G85"/>
  <c r="J84"/>
  <c r="G84"/>
  <c r="F84"/>
  <c r="E84"/>
  <c r="D84"/>
  <c r="C84"/>
  <c r="H64"/>
  <c r="I64"/>
  <c r="J64"/>
  <c r="K64"/>
  <c r="L64"/>
  <c r="L65"/>
  <c r="G64"/>
  <c r="K65"/>
  <c r="M64"/>
  <c r="C63"/>
  <c r="D63"/>
  <c r="E63"/>
  <c r="F63"/>
  <c r="G63"/>
  <c r="H63"/>
  <c r="I63"/>
  <c r="J63"/>
  <c r="K63"/>
  <c r="L63"/>
  <c r="M63"/>
  <c r="C62"/>
  <c r="D62"/>
  <c r="E62"/>
  <c r="F62"/>
  <c r="G62"/>
  <c r="H62"/>
  <c r="I62"/>
  <c r="J62"/>
  <c r="K62"/>
  <c r="L62"/>
  <c r="M62"/>
  <c r="C61"/>
  <c r="D61"/>
  <c r="E61"/>
  <c r="F61"/>
  <c r="G61"/>
  <c r="H61"/>
  <c r="I61"/>
  <c r="J61"/>
  <c r="K61"/>
  <c r="L61"/>
  <c r="M61"/>
  <c r="C60"/>
  <c r="D60"/>
  <c r="E60"/>
  <c r="F60"/>
  <c r="G60"/>
  <c r="H60"/>
  <c r="I60"/>
  <c r="J60"/>
  <c r="K60"/>
  <c r="L60"/>
  <c r="M60"/>
  <c r="C59"/>
  <c r="D59"/>
  <c r="E59"/>
  <c r="F59"/>
  <c r="G59"/>
  <c r="H59"/>
  <c r="I59"/>
  <c r="J59"/>
  <c r="K59"/>
  <c r="L59"/>
  <c r="M59"/>
  <c r="C58"/>
  <c r="D58"/>
  <c r="E58"/>
  <c r="F58"/>
  <c r="G58"/>
  <c r="H58"/>
  <c r="I58"/>
  <c r="J58"/>
  <c r="K58"/>
  <c r="L58"/>
  <c r="M58"/>
  <c r="C57"/>
  <c r="D57"/>
  <c r="E57"/>
  <c r="F57"/>
  <c r="G57"/>
  <c r="H57"/>
  <c r="I57"/>
  <c r="J57"/>
  <c r="K57"/>
  <c r="L57"/>
  <c r="M57"/>
  <c r="C56"/>
  <c r="D56"/>
  <c r="E56"/>
  <c r="F56"/>
  <c r="G56"/>
  <c r="H56"/>
  <c r="I56"/>
  <c r="J56"/>
  <c r="K56"/>
  <c r="L56"/>
  <c r="M56"/>
  <c r="C55"/>
  <c r="D55"/>
  <c r="E55"/>
  <c r="F55"/>
  <c r="G55"/>
  <c r="H55"/>
  <c r="I55"/>
  <c r="J55"/>
  <c r="K55"/>
  <c r="L55"/>
  <c r="M55"/>
  <c r="C54"/>
  <c r="D54"/>
  <c r="E54"/>
  <c r="F54"/>
  <c r="G54"/>
  <c r="H54"/>
  <c r="I54"/>
  <c r="J54"/>
  <c r="K54"/>
  <c r="L54"/>
  <c r="M54"/>
  <c r="C53"/>
  <c r="D53"/>
  <c r="E53"/>
  <c r="F53"/>
  <c r="G53"/>
  <c r="H53"/>
  <c r="I53"/>
  <c r="J53"/>
  <c r="K53"/>
  <c r="L53"/>
  <c r="M53"/>
  <c r="C52"/>
  <c r="D52"/>
  <c r="E52"/>
  <c r="F52"/>
  <c r="G52"/>
  <c r="H52"/>
  <c r="I52"/>
  <c r="J52"/>
  <c r="K52"/>
  <c r="L52"/>
  <c r="M52"/>
  <c r="G47"/>
  <c r="H47"/>
  <c r="I47"/>
  <c r="J47"/>
  <c r="K47"/>
  <c r="L47"/>
  <c r="M47"/>
  <c r="C46"/>
  <c r="D46"/>
  <c r="E46"/>
  <c r="F46"/>
  <c r="G46"/>
  <c r="H46"/>
  <c r="I46"/>
  <c r="J46"/>
  <c r="K46"/>
  <c r="L46"/>
  <c r="M46"/>
  <c r="C45"/>
  <c r="D45"/>
  <c r="E45"/>
  <c r="F45"/>
  <c r="G45"/>
  <c r="H45"/>
  <c r="I45"/>
  <c r="J45"/>
  <c r="K45"/>
  <c r="L45"/>
  <c r="M45"/>
  <c r="C44"/>
  <c r="D44"/>
  <c r="E44"/>
  <c r="F44"/>
  <c r="G44"/>
  <c r="H44"/>
  <c r="I44"/>
  <c r="J44"/>
  <c r="K44"/>
  <c r="L44"/>
  <c r="M44"/>
  <c r="C43"/>
  <c r="D43"/>
  <c r="E43"/>
  <c r="F43"/>
  <c r="G43"/>
  <c r="H43"/>
  <c r="I43"/>
  <c r="J43"/>
  <c r="K43"/>
  <c r="L43"/>
  <c r="M43"/>
  <c r="C42"/>
  <c r="D42"/>
  <c r="E42"/>
  <c r="F42"/>
  <c r="G42"/>
  <c r="H42"/>
  <c r="I42"/>
  <c r="J42"/>
  <c r="K42"/>
  <c r="L42"/>
  <c r="M42"/>
  <c r="C41"/>
  <c r="D41"/>
  <c r="E41"/>
  <c r="F41"/>
  <c r="G41"/>
  <c r="H41"/>
  <c r="I41"/>
  <c r="J41"/>
  <c r="K41"/>
  <c r="L41"/>
  <c r="M41"/>
  <c r="C40"/>
  <c r="D40"/>
  <c r="E40"/>
  <c r="F40"/>
  <c r="G40"/>
  <c r="H40"/>
  <c r="I40"/>
  <c r="J40"/>
  <c r="K40"/>
  <c r="L40"/>
  <c r="M40"/>
  <c r="C39"/>
  <c r="D39"/>
  <c r="E39"/>
  <c r="F39"/>
  <c r="G39"/>
  <c r="H39"/>
  <c r="I39"/>
  <c r="J39"/>
  <c r="K39"/>
  <c r="L39"/>
  <c r="M39"/>
  <c r="C38"/>
  <c r="D38"/>
  <c r="E38"/>
  <c r="F38"/>
  <c r="G38"/>
  <c r="H38"/>
  <c r="I38"/>
  <c r="J38"/>
  <c r="K38"/>
  <c r="L38"/>
  <c r="M38"/>
  <c r="C37"/>
  <c r="D37"/>
  <c r="E37"/>
  <c r="F37"/>
  <c r="G37"/>
  <c r="H37"/>
  <c r="I37"/>
  <c r="J37"/>
  <c r="K37"/>
  <c r="L37"/>
  <c r="M37"/>
  <c r="C36"/>
  <c r="D36"/>
  <c r="E36"/>
  <c r="F36"/>
  <c r="G36"/>
  <c r="H36"/>
  <c r="I36"/>
  <c r="J36"/>
  <c r="K36"/>
  <c r="L36"/>
  <c r="M36"/>
  <c r="C35"/>
  <c r="D35"/>
  <c r="E35"/>
  <c r="F35"/>
  <c r="G35"/>
  <c r="H35"/>
  <c r="I35"/>
  <c r="J35"/>
  <c r="K35"/>
  <c r="L35"/>
  <c r="M35"/>
  <c r="C34"/>
  <c r="D34"/>
  <c r="E34"/>
  <c r="F34"/>
  <c r="G34"/>
  <c r="H34"/>
  <c r="I34"/>
  <c r="J34"/>
  <c r="K34"/>
  <c r="L34"/>
  <c r="M34"/>
  <c r="L26"/>
  <c r="B26"/>
  <c r="L29"/>
  <c r="G26"/>
  <c r="L28"/>
  <c r="K26"/>
  <c r="F26"/>
  <c r="K28"/>
  <c r="J26"/>
  <c r="E26"/>
  <c r="J28"/>
  <c r="I26"/>
  <c r="D26"/>
  <c r="I28"/>
  <c r="H26"/>
  <c r="C26"/>
  <c r="H28"/>
  <c r="G28"/>
  <c r="L27"/>
  <c r="K27"/>
  <c r="J27"/>
  <c r="I27"/>
  <c r="H27"/>
  <c r="G27"/>
  <c r="F27"/>
  <c r="E27"/>
  <c r="D27"/>
  <c r="C27"/>
  <c r="L25"/>
  <c r="L24"/>
  <c r="K24"/>
  <c r="J24"/>
  <c r="I24"/>
  <c r="H24"/>
  <c r="G24"/>
  <c r="L23"/>
  <c r="K23"/>
  <c r="J23"/>
  <c r="I23"/>
  <c r="H23"/>
  <c r="G23"/>
  <c r="F23"/>
  <c r="E23"/>
  <c r="D23"/>
  <c r="C23"/>
  <c r="L21"/>
  <c r="L20"/>
  <c r="K20"/>
  <c r="J20"/>
  <c r="I20"/>
  <c r="H20"/>
  <c r="G20"/>
  <c r="L19"/>
  <c r="K19"/>
  <c r="J19"/>
  <c r="I19"/>
  <c r="H19"/>
  <c r="G19"/>
  <c r="F19"/>
  <c r="E19"/>
  <c r="D19"/>
  <c r="C19"/>
</calcChain>
</file>

<file path=xl/comments1.xml><?xml version="1.0" encoding="utf-8"?>
<comments xmlns="http://schemas.openxmlformats.org/spreadsheetml/2006/main">
  <authors>
    <author>Author</author>
  </authors>
  <commentList>
    <comment ref="I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J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I7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J7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J7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I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J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I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J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I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J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I7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J7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I7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J7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I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J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I7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G8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
</t>
        </r>
      </text>
    </comment>
    <comment ref="I8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J8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I8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I8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G8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  <comment ref="I8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
</t>
        </r>
      </text>
    </comment>
    <comment ref="J8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
</t>
        </r>
      </text>
    </comment>
    <comment ref="G9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  <comment ref="I9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
</t>
        </r>
      </text>
    </comment>
    <comment ref="J9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</t>
        </r>
      </text>
    </comment>
    <comment ref="K1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  <comment ref="L1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estimates</t>
        </r>
      </text>
    </comment>
  </commentList>
</comments>
</file>

<file path=xl/sharedStrings.xml><?xml version="1.0" encoding="utf-8"?>
<sst xmlns="http://schemas.openxmlformats.org/spreadsheetml/2006/main" count="250" uniqueCount="61">
  <si>
    <t>Table 13. BC Public Schools Core French Enrolment by Grade (2004-2014)</t>
  </si>
  <si>
    <t>Grade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</si>
  <si>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</si>
  <si>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</si>
  <si>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</si>
  <si>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</si>
  <si>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</si>
  <si>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</si>
  <si>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</si>
  <si>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</si>
  <si>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</si>
  <si>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</si>
  <si>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</si>
  <si>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K</t>
  </si>
  <si>
    <t>Other</t>
  </si>
  <si>
    <t xml:space="preserve">Total CF enrolment </t>
  </si>
  <si>
    <t>% Change in CF enrolment cf. last year</t>
  </si>
  <si>
    <t>% Change in CF enrolment cf. 5 yrs ago</t>
  </si>
  <si>
    <t>% Change in CF enrolment cf. 10yrs ago</t>
  </si>
  <si>
    <t xml:space="preserve">Total district enrolment </t>
  </si>
  <si>
    <t xml:space="preserve">% Change in total enrolment cf. last year </t>
  </si>
  <si>
    <t>% Change in total enrolment cf. 5 yrs ago</t>
  </si>
  <si>
    <t>% Change in total enrolment cf. 10 yrs ago</t>
  </si>
  <si>
    <t>% of students in CF</t>
  </si>
  <si>
    <t>Change in % of students in CF cf. last year</t>
  </si>
  <si>
    <t>Change in % of students in CF cf. 5 years ago</t>
  </si>
  <si>
    <t>Change in % of students in CF cf. 10 years ago</t>
  </si>
  <si>
    <t>Table 13A. BC Public Shools Core French Attrition (2004-2014)</t>
  </si>
  <si>
    <t>Average</t>
  </si>
  <si>
    <t>Legend</t>
  </si>
  <si>
    <t>-</t>
  </si>
  <si>
    <t>Gained 25,000 or more students*</t>
  </si>
  <si>
    <t>Gained 6,800 or more students*</t>
  </si>
  <si>
    <t>Attrition of 7,400 or more students</t>
  </si>
  <si>
    <t>Attrition of 14,000 or more students</t>
  </si>
  <si>
    <t>*May indicate a program entry year, transfer students, repeated grades, or students skipping previous grades.</t>
  </si>
  <si>
    <t>7-12 Attrition</t>
  </si>
  <si>
    <t>Table 13B. BC Public Schools Core French Attrition Rates (2004-2014)</t>
  </si>
  <si>
    <t>Student gain of 420% or more*</t>
  </si>
  <si>
    <t>Student gain of 360% or more*</t>
  </si>
  <si>
    <t>Attrition of 45% or more</t>
  </si>
  <si>
    <t>Attrition of 59% or more</t>
  </si>
  <si>
    <t xml:space="preserve">7-12 attrition </t>
  </si>
  <si>
    <t>7-12 of 5 past cohorts</t>
  </si>
  <si>
    <t>Table 13.1. Yukon Public Schools Core French Enrolment by Grade (2004-2014)</t>
  </si>
  <si>
    <t>?</t>
  </si>
  <si>
    <t>Source: Yann Herry, Coordinator of French Programs in Yukon</t>
  </si>
  <si>
    <t>Table 13.1A. Yukon Public Schools Core French Attrition (2004-2014)</t>
  </si>
  <si>
    <t>Gained 120 or more students*</t>
  </si>
  <si>
    <t>Gained 90 or more students*</t>
  </si>
  <si>
    <t>Attrition of 80 or more students</t>
  </si>
  <si>
    <t>Attrition of 100 or more students</t>
  </si>
  <si>
    <t>7-12 attrition</t>
  </si>
  <si>
    <t xml:space="preserve">       -       </t>
  </si>
  <si>
    <t>Table 13.1B. Yukon Public Shools French Immersion Attrition Rates (2004-2014)</t>
  </si>
  <si>
    <t>Student gain of 110% or more*</t>
  </si>
  <si>
    <t>Student gain of 34% or more*</t>
  </si>
  <si>
    <t>Attrition of 54% or more</t>
  </si>
  <si>
    <t>7-12</t>
  </si>
  <si>
    <t xml:space="preserve">     -     </t>
  </si>
  <si>
    <t>red triangle: estimated number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</si>
</sst>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rgb="FF4BACC6"/>
      </left>
      <right style="thin">
        <color theme="0" tint="-0.249977111117893"/>
      </right>
      <top style="medium">
        <color rgb="FF4BACC6"/>
      </top>
      <bottom style="medium">
        <color rgb="FF4BACC6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rgb="FF4BACC6"/>
      </top>
      <bottom style="medium">
        <color rgb="FF4BACC6"/>
      </bottom>
      <diagonal/>
    </border>
    <border>
      <left style="thin">
        <color theme="0" tint="-0.249977111117893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 style="thin">
        <color theme="0" tint="-0.249977111117893"/>
      </left>
      <right/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3" fontId="0" fillId="0" borderId="0" xfId="0" applyNumberFormat="1"/>
    <xf numFmtId="164" fontId="6" fillId="3" borderId="2" xfId="1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164" fontId="3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 vertical="center"/>
    </xf>
    <xf numFmtId="164" fontId="3" fillId="0" borderId="4" xfId="1" applyNumberFormat="1" applyFont="1" applyBorder="1" applyAlignment="1">
      <alignment horizontal="right" vertical="center"/>
    </xf>
    <xf numFmtId="164" fontId="3" fillId="0" borderId="4" xfId="1" applyNumberFormat="1" applyFont="1" applyBorder="1" applyAlignment="1">
      <alignment vertical="center" wrapText="1"/>
    </xf>
    <xf numFmtId="10" fontId="0" fillId="0" borderId="0" xfId="0" applyNumberFormat="1"/>
    <xf numFmtId="10" fontId="3" fillId="0" borderId="2" xfId="2" applyNumberFormat="1" applyFont="1" applyBorder="1" applyAlignment="1">
      <alignment horizontal="right" vertical="center" wrapText="1"/>
    </xf>
    <xf numFmtId="10" fontId="3" fillId="0" borderId="5" xfId="2" applyNumberFormat="1" applyFont="1" applyBorder="1" applyAlignment="1">
      <alignment horizontal="right" vertical="center" wrapText="1"/>
    </xf>
    <xf numFmtId="10" fontId="3" fillId="0" borderId="2" xfId="2" applyNumberFormat="1" applyFont="1" applyBorder="1" applyAlignment="1">
      <alignment horizontal="center" vertical="center" wrapText="1"/>
    </xf>
    <xf numFmtId="10" fontId="3" fillId="0" borderId="2" xfId="2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0" fontId="3" fillId="0" borderId="0" xfId="2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1" fontId="6" fillId="3" borderId="2" xfId="1" applyNumberFormat="1" applyFont="1" applyFill="1" applyBorder="1" applyAlignment="1">
      <alignment horizontal="right" vertical="center" wrapText="1"/>
    </xf>
    <xf numFmtId="1" fontId="6" fillId="3" borderId="3" xfId="1" applyNumberFormat="1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6" fillId="0" borderId="4" xfId="1" applyNumberFormat="1" applyFont="1" applyFill="1" applyBorder="1" applyAlignment="1">
      <alignment horizontal="right" vertical="center" wrapText="1"/>
    </xf>
    <xf numFmtId="1" fontId="6" fillId="0" borderId="4" xfId="1" applyNumberFormat="1" applyFont="1" applyFill="1" applyBorder="1" applyAlignment="1">
      <alignment horizontal="right" vertical="center" wrapText="1"/>
    </xf>
    <xf numFmtId="1" fontId="6" fillId="0" borderId="3" xfId="1" applyNumberFormat="1" applyFont="1" applyFill="1" applyBorder="1" applyAlignment="1">
      <alignment horizontal="right" vertical="center" wrapText="1"/>
    </xf>
    <xf numFmtId="10" fontId="6" fillId="3" borderId="2" xfId="2" applyNumberFormat="1" applyFont="1" applyFill="1" applyBorder="1" applyAlignment="1">
      <alignment horizontal="right" vertical="center" wrapText="1"/>
    </xf>
    <xf numFmtId="10" fontId="6" fillId="3" borderId="3" xfId="2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10" fontId="3" fillId="0" borderId="4" xfId="2" applyNumberFormat="1" applyFont="1" applyBorder="1" applyAlignment="1">
      <alignment horizontal="righ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0" fontId="8" fillId="0" borderId="0" xfId="0" applyFont="1"/>
    <xf numFmtId="1" fontId="0" fillId="0" borderId="0" xfId="0" applyNumberFormat="1"/>
    <xf numFmtId="0" fontId="6" fillId="3" borderId="3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 wrapText="1"/>
    </xf>
    <xf numFmtId="1" fontId="3" fillId="0" borderId="4" xfId="1" applyNumberFormat="1" applyFont="1" applyBorder="1" applyAlignment="1">
      <alignment vertical="center" wrapText="1"/>
    </xf>
    <xf numFmtId="10" fontId="3" fillId="0" borderId="4" xfId="2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/>
    </xf>
    <xf numFmtId="10" fontId="3" fillId="0" borderId="0" xfId="2" applyNumberFormat="1" applyFont="1" applyBorder="1" applyAlignment="1">
      <alignment vertical="center" wrapText="1"/>
    </xf>
    <xf numFmtId="10" fontId="3" fillId="0" borderId="0" xfId="2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" fontId="9" fillId="0" borderId="6" xfId="0" applyNumberFormat="1" applyFont="1" applyBorder="1" applyAlignment="1">
      <alignment horizontal="right" vertical="center" wrapText="1"/>
    </xf>
    <xf numFmtId="10" fontId="10" fillId="0" borderId="6" xfId="0" applyNumberFormat="1" applyFont="1" applyBorder="1" applyAlignment="1">
      <alignment horizontal="right" vertical="center" wrapText="1"/>
    </xf>
    <xf numFmtId="0" fontId="11" fillId="0" borderId="0" xfId="0" applyFont="1"/>
    <xf numFmtId="0" fontId="0" fillId="0" borderId="0" xfId="0" applyAlignment="1">
      <alignment horizontal="left" wrapText="1"/>
    </xf>
    <xf numFmtId="0" fontId="4" fillId="4" borderId="0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16"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topLeftCell="A65" workbookViewId="0">
      <selection activeCell="N72" sqref="N72"/>
    </sheetView>
  </sheetViews>
  <sheetFormatPr defaultRowHeight="15"/>
  <cols>
    <col min="1" max="18" width="10.7109375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thickBo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</row>
    <row r="4" spans="1:12" ht="16.5" thickBot="1">
      <c r="A4" s="6" t="s">
        <v>13</v>
      </c>
      <c r="B4" s="7">
        <v>1532</v>
      </c>
      <c r="C4" s="7">
        <v>1308</v>
      </c>
      <c r="D4" s="7">
        <v>1159</v>
      </c>
      <c r="E4" s="7">
        <v>1363</v>
      </c>
      <c r="F4" s="7">
        <v>1273</v>
      </c>
      <c r="G4" s="7">
        <v>1113</v>
      </c>
      <c r="H4" s="7">
        <v>782</v>
      </c>
      <c r="I4" s="7">
        <v>846</v>
      </c>
      <c r="J4" s="7">
        <v>749</v>
      </c>
      <c r="K4" s="7">
        <v>730</v>
      </c>
      <c r="L4" s="7">
        <v>684</v>
      </c>
    </row>
    <row r="5" spans="1:12" ht="16.5" thickBot="1">
      <c r="A5" s="6">
        <v>1</v>
      </c>
      <c r="B5" s="7">
        <v>1723</v>
      </c>
      <c r="C5" s="7">
        <v>1590</v>
      </c>
      <c r="D5" s="7">
        <v>1445</v>
      </c>
      <c r="E5" s="7">
        <v>1484</v>
      </c>
      <c r="F5" s="7">
        <v>1370</v>
      </c>
      <c r="G5" s="7">
        <v>1201</v>
      </c>
      <c r="H5" s="7">
        <v>828</v>
      </c>
      <c r="I5" s="7">
        <v>1016</v>
      </c>
      <c r="J5" s="7">
        <v>879</v>
      </c>
      <c r="K5" s="7">
        <v>824</v>
      </c>
      <c r="L5" s="7">
        <v>693</v>
      </c>
    </row>
    <row r="6" spans="1:12" ht="16.5" thickBot="1">
      <c r="A6" s="6">
        <v>2</v>
      </c>
      <c r="B6" s="7">
        <v>1930</v>
      </c>
      <c r="C6" s="7">
        <v>1623</v>
      </c>
      <c r="D6" s="7">
        <v>1763</v>
      </c>
      <c r="E6" s="7">
        <v>1783</v>
      </c>
      <c r="F6" s="7">
        <v>1385</v>
      </c>
      <c r="G6" s="7">
        <v>1294</v>
      </c>
      <c r="H6" s="7">
        <v>897</v>
      </c>
      <c r="I6" s="7">
        <v>944</v>
      </c>
      <c r="J6" s="7">
        <v>1003</v>
      </c>
      <c r="K6" s="7">
        <v>832</v>
      </c>
      <c r="L6" s="7">
        <v>790</v>
      </c>
    </row>
    <row r="7" spans="1:12" ht="16.5" thickBot="1">
      <c r="A7" s="6">
        <v>3</v>
      </c>
      <c r="B7" s="7">
        <v>2218</v>
      </c>
      <c r="C7" s="7">
        <v>1901</v>
      </c>
      <c r="D7" s="7">
        <v>1780</v>
      </c>
      <c r="E7" s="7">
        <v>1899</v>
      </c>
      <c r="F7" s="7">
        <v>1721</v>
      </c>
      <c r="G7" s="7">
        <v>1322</v>
      </c>
      <c r="H7" s="7">
        <v>992</v>
      </c>
      <c r="I7" s="7">
        <v>1151</v>
      </c>
      <c r="J7" s="7">
        <v>1033</v>
      </c>
      <c r="K7" s="7">
        <v>1035</v>
      </c>
      <c r="L7" s="7">
        <v>823</v>
      </c>
    </row>
    <row r="8" spans="1:12" ht="16.5" thickBot="1">
      <c r="A8" s="6">
        <v>4</v>
      </c>
      <c r="B8" s="7">
        <v>10644</v>
      </c>
      <c r="C8" s="7">
        <v>9769</v>
      </c>
      <c r="D8" s="7">
        <v>8628</v>
      </c>
      <c r="E8" s="7">
        <v>8580</v>
      </c>
      <c r="F8" s="7">
        <v>8440</v>
      </c>
      <c r="G8" s="7">
        <v>7313</v>
      </c>
      <c r="H8" s="7">
        <v>6975</v>
      </c>
      <c r="I8" s="7">
        <v>6899</v>
      </c>
      <c r="J8" s="7">
        <v>6512</v>
      </c>
      <c r="K8" s="7">
        <v>6197</v>
      </c>
      <c r="L8" s="7">
        <v>6487</v>
      </c>
    </row>
    <row r="9" spans="1:12" ht="16.5" thickBot="1">
      <c r="A9" s="6">
        <v>5</v>
      </c>
      <c r="B9" s="7">
        <v>38185</v>
      </c>
      <c r="C9" s="7">
        <v>37367</v>
      </c>
      <c r="D9" s="7">
        <v>35958</v>
      </c>
      <c r="E9" s="7">
        <v>34917</v>
      </c>
      <c r="F9" s="7">
        <v>33798</v>
      </c>
      <c r="G9" s="7">
        <v>33020</v>
      </c>
      <c r="H9" s="7">
        <v>33243</v>
      </c>
      <c r="I9" s="7">
        <v>32440</v>
      </c>
      <c r="J9" s="7">
        <v>32345</v>
      </c>
      <c r="K9" s="7">
        <v>31979</v>
      </c>
      <c r="L9" s="7">
        <v>31897</v>
      </c>
    </row>
    <row r="10" spans="1:12" ht="16.5" thickBot="1">
      <c r="A10" s="6">
        <v>6</v>
      </c>
      <c r="B10" s="7">
        <v>39230</v>
      </c>
      <c r="C10" s="7">
        <v>37712</v>
      </c>
      <c r="D10" s="7">
        <v>37167</v>
      </c>
      <c r="E10" s="7">
        <v>36307</v>
      </c>
      <c r="F10" s="7">
        <v>35227</v>
      </c>
      <c r="G10" s="7">
        <v>34259</v>
      </c>
      <c r="H10" s="7">
        <v>33321</v>
      </c>
      <c r="I10" s="7">
        <v>32468</v>
      </c>
      <c r="J10" s="7">
        <v>31722</v>
      </c>
      <c r="K10" s="7">
        <v>31167</v>
      </c>
      <c r="L10" s="7">
        <v>30824</v>
      </c>
    </row>
    <row r="11" spans="1:12" ht="16.5" thickBot="1">
      <c r="A11" s="6">
        <v>7</v>
      </c>
      <c r="B11" s="7">
        <v>39986</v>
      </c>
      <c r="C11" s="7">
        <v>39505</v>
      </c>
      <c r="D11" s="7">
        <v>37757</v>
      </c>
      <c r="E11" s="7">
        <v>37700</v>
      </c>
      <c r="F11" s="7">
        <v>37112</v>
      </c>
      <c r="G11" s="7">
        <v>36058</v>
      </c>
      <c r="H11" s="7">
        <v>34923</v>
      </c>
      <c r="I11" s="7">
        <v>33593</v>
      </c>
      <c r="J11" s="7">
        <v>32789</v>
      </c>
      <c r="K11" s="7">
        <v>31969</v>
      </c>
      <c r="L11" s="7">
        <v>31412</v>
      </c>
    </row>
    <row r="12" spans="1:12" ht="16.5" thickBot="1">
      <c r="A12" s="6">
        <v>8</v>
      </c>
      <c r="B12" s="7">
        <v>36131</v>
      </c>
      <c r="C12" s="7">
        <v>36013</v>
      </c>
      <c r="D12" s="7">
        <v>35332</v>
      </c>
      <c r="E12" s="7">
        <v>34154</v>
      </c>
      <c r="F12" s="7">
        <v>34364</v>
      </c>
      <c r="G12" s="7">
        <v>32752</v>
      </c>
      <c r="H12" s="7">
        <v>32443</v>
      </c>
      <c r="I12" s="7">
        <v>31047</v>
      </c>
      <c r="J12" s="7">
        <v>30263</v>
      </c>
      <c r="K12" s="7">
        <v>29286</v>
      </c>
      <c r="L12" s="7">
        <v>28763</v>
      </c>
    </row>
    <row r="13" spans="1:12" ht="16.5" thickBot="1">
      <c r="A13" s="6">
        <v>9</v>
      </c>
      <c r="B13" s="7">
        <v>20353</v>
      </c>
      <c r="C13" s="7">
        <v>22302</v>
      </c>
      <c r="D13" s="7">
        <v>20361</v>
      </c>
      <c r="E13" s="7">
        <v>19654</v>
      </c>
      <c r="F13" s="7">
        <v>19505</v>
      </c>
      <c r="G13" s="7">
        <v>18823</v>
      </c>
      <c r="H13" s="7">
        <v>18471</v>
      </c>
      <c r="I13" s="7">
        <v>17688</v>
      </c>
      <c r="J13" s="7">
        <v>16794</v>
      </c>
      <c r="K13" s="7">
        <v>16410</v>
      </c>
      <c r="L13" s="7">
        <v>15599</v>
      </c>
    </row>
    <row r="14" spans="1:12" ht="16.5" thickBot="1">
      <c r="A14" s="6">
        <v>10</v>
      </c>
      <c r="B14" s="7">
        <v>15773</v>
      </c>
      <c r="C14" s="7">
        <v>15886</v>
      </c>
      <c r="D14" s="7">
        <v>17059</v>
      </c>
      <c r="E14" s="7">
        <v>15409</v>
      </c>
      <c r="F14" s="7">
        <v>15383</v>
      </c>
      <c r="G14" s="7">
        <v>14774</v>
      </c>
      <c r="H14" s="7">
        <v>14721</v>
      </c>
      <c r="I14" s="7">
        <v>13982</v>
      </c>
      <c r="J14" s="7">
        <v>13557</v>
      </c>
      <c r="K14" s="7">
        <v>13415</v>
      </c>
      <c r="L14" s="7">
        <v>12878</v>
      </c>
    </row>
    <row r="15" spans="1:12" ht="16.5" thickBot="1">
      <c r="A15" s="6">
        <v>11</v>
      </c>
      <c r="B15" s="7">
        <v>12365</v>
      </c>
      <c r="C15" s="7">
        <v>12841</v>
      </c>
      <c r="D15" s="7">
        <v>12689</v>
      </c>
      <c r="E15" s="7">
        <v>13009</v>
      </c>
      <c r="F15" s="7">
        <v>12642</v>
      </c>
      <c r="G15" s="7">
        <v>12533</v>
      </c>
      <c r="H15" s="7">
        <v>11668</v>
      </c>
      <c r="I15" s="7">
        <v>11492</v>
      </c>
      <c r="J15" s="7">
        <v>10983</v>
      </c>
      <c r="K15" s="7">
        <v>10753</v>
      </c>
      <c r="L15" s="7">
        <v>10424</v>
      </c>
    </row>
    <row r="16" spans="1:12" ht="16.5" thickBot="1">
      <c r="A16" s="6">
        <v>12</v>
      </c>
      <c r="B16" s="7">
        <v>4390</v>
      </c>
      <c r="C16" s="7">
        <v>5043</v>
      </c>
      <c r="D16" s="7">
        <v>5306</v>
      </c>
      <c r="E16" s="7">
        <v>4737</v>
      </c>
      <c r="F16" s="7">
        <v>5452</v>
      </c>
      <c r="G16" s="7">
        <v>5381</v>
      </c>
      <c r="H16" s="7">
        <v>4761</v>
      </c>
      <c r="I16" s="7">
        <v>4308</v>
      </c>
      <c r="J16" s="7">
        <v>4465</v>
      </c>
      <c r="K16" s="7">
        <v>4167</v>
      </c>
      <c r="L16" s="7">
        <v>4048</v>
      </c>
    </row>
    <row r="17" spans="1:14" ht="16.5" thickBot="1">
      <c r="A17" s="6" t="s">
        <v>14</v>
      </c>
      <c r="B17" s="8">
        <v>216</v>
      </c>
      <c r="C17" s="8">
        <v>205</v>
      </c>
      <c r="D17" s="8">
        <v>105</v>
      </c>
      <c r="E17" s="8">
        <v>58</v>
      </c>
      <c r="F17" s="8">
        <v>113</v>
      </c>
      <c r="G17" s="8">
        <v>56</v>
      </c>
      <c r="H17" s="8">
        <v>86</v>
      </c>
      <c r="I17" s="8">
        <v>90</v>
      </c>
      <c r="J17" s="9">
        <v>72</v>
      </c>
      <c r="K17" s="9">
        <v>38</v>
      </c>
      <c r="L17" s="10">
        <v>49</v>
      </c>
    </row>
    <row r="18" spans="1:14" ht="48" thickBot="1">
      <c r="A18" s="11" t="s">
        <v>15</v>
      </c>
      <c r="B18" s="12">
        <v>224676</v>
      </c>
      <c r="C18" s="13">
        <v>223065</v>
      </c>
      <c r="D18" s="14">
        <v>216509</v>
      </c>
      <c r="E18" s="15">
        <v>211054</v>
      </c>
      <c r="F18" s="15">
        <v>207785</v>
      </c>
      <c r="G18" s="15">
        <v>199899</v>
      </c>
      <c r="H18" s="15">
        <v>194111</v>
      </c>
      <c r="I18" s="16">
        <v>187964</v>
      </c>
      <c r="J18" s="17">
        <v>183166</v>
      </c>
      <c r="K18" s="17">
        <v>178802</v>
      </c>
      <c r="L18" s="17">
        <v>175371</v>
      </c>
      <c r="N18" s="18"/>
    </row>
    <row r="19" spans="1:14" ht="79.5" thickBot="1">
      <c r="A19" s="11" t="s">
        <v>16</v>
      </c>
      <c r="B19" s="19"/>
      <c r="C19" s="19">
        <f t="shared" ref="C19:L19" si="0">((C18-B18)/B18)</f>
        <v>-7.1703252683864762E-3</v>
      </c>
      <c r="D19" s="19">
        <f t="shared" si="0"/>
        <v>-2.9390536390738124E-2</v>
      </c>
      <c r="E19" s="19">
        <f t="shared" si="0"/>
        <v>-2.5195257471975759E-2</v>
      </c>
      <c r="F19" s="19">
        <f t="shared" si="0"/>
        <v>-1.5488927004463313E-2</v>
      </c>
      <c r="G19" s="19">
        <f t="shared" si="0"/>
        <v>-3.7952691483985848E-2</v>
      </c>
      <c r="H19" s="19">
        <f t="shared" si="0"/>
        <v>-2.8954622084152497E-2</v>
      </c>
      <c r="I19" s="19">
        <f t="shared" si="0"/>
        <v>-3.1667448006552953E-2</v>
      </c>
      <c r="J19" s="19">
        <f t="shared" si="0"/>
        <v>-2.552616458470771E-2</v>
      </c>
      <c r="K19" s="19">
        <f t="shared" si="0"/>
        <v>-2.3825382439972485E-2</v>
      </c>
      <c r="L19" s="19">
        <f t="shared" si="0"/>
        <v>-1.9188823391237234E-2</v>
      </c>
    </row>
    <row r="20" spans="1:14" ht="79.5" thickBot="1">
      <c r="A20" s="11" t="s">
        <v>17</v>
      </c>
      <c r="B20" s="19"/>
      <c r="C20" s="19"/>
      <c r="D20" s="19"/>
      <c r="E20" s="19"/>
      <c r="F20" s="20"/>
      <c r="G20" s="20">
        <f t="shared" ref="G20:L20" si="1">(G18-B18)/B18</f>
        <v>-0.11027880147412274</v>
      </c>
      <c r="H20" s="20">
        <f t="shared" si="1"/>
        <v>-0.12980073072871137</v>
      </c>
      <c r="I20" s="20">
        <f t="shared" si="1"/>
        <v>-0.1318420943240235</v>
      </c>
      <c r="J20" s="20">
        <f t="shared" si="1"/>
        <v>-0.1321367991130232</v>
      </c>
      <c r="K20" s="20">
        <f t="shared" si="1"/>
        <v>-0.13948552590417981</v>
      </c>
      <c r="L20" s="20">
        <f t="shared" si="1"/>
        <v>-0.12270196449206849</v>
      </c>
    </row>
    <row r="21" spans="1:14" ht="79.5" thickBot="1">
      <c r="A21" s="11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20">
        <f>(L18-B18)/B18</f>
        <v>-0.21944934038348554</v>
      </c>
    </row>
    <row r="22" spans="1:14" ht="63.75" thickBot="1">
      <c r="A22" s="11" t="s">
        <v>19</v>
      </c>
      <c r="B22" s="12">
        <v>615183</v>
      </c>
      <c r="C22" s="12">
        <v>606383</v>
      </c>
      <c r="D22" s="12">
        <v>599492</v>
      </c>
      <c r="E22" s="12">
        <v>587818</v>
      </c>
      <c r="F22" s="12">
        <v>583623</v>
      </c>
      <c r="G22" s="12">
        <v>579486</v>
      </c>
      <c r="H22" s="12">
        <v>580483</v>
      </c>
      <c r="I22" s="12">
        <v>579112</v>
      </c>
      <c r="J22" s="12">
        <v>569740</v>
      </c>
      <c r="K22" s="12">
        <v>564532</v>
      </c>
      <c r="L22" s="12">
        <v>558985</v>
      </c>
      <c r="N22" s="18"/>
    </row>
    <row r="23" spans="1:14" ht="79.5" thickBot="1">
      <c r="A23" s="11" t="s">
        <v>20</v>
      </c>
      <c r="B23" s="21"/>
      <c r="C23" s="19">
        <f t="shared" ref="C23:L23" si="2">(C22-B22)/B22</f>
        <v>-1.4304686572938459E-2</v>
      </c>
      <c r="D23" s="19">
        <f t="shared" si="2"/>
        <v>-1.1364104864417373E-2</v>
      </c>
      <c r="E23" s="19">
        <f t="shared" si="2"/>
        <v>-1.9473153936999995E-2</v>
      </c>
      <c r="F23" s="19">
        <f t="shared" si="2"/>
        <v>-7.1365626775634636E-3</v>
      </c>
      <c r="G23" s="19">
        <f t="shared" si="2"/>
        <v>-7.0884800633285528E-3</v>
      </c>
      <c r="H23" s="19">
        <f t="shared" si="2"/>
        <v>1.7204902275464809E-3</v>
      </c>
      <c r="I23" s="19">
        <f t="shared" si="2"/>
        <v>-2.3618262722594806E-3</v>
      </c>
      <c r="J23" s="19">
        <f t="shared" si="2"/>
        <v>-1.6183398030087445E-2</v>
      </c>
      <c r="K23" s="19">
        <f t="shared" si="2"/>
        <v>-9.1410116895425976E-3</v>
      </c>
      <c r="L23" s="19">
        <f t="shared" si="2"/>
        <v>-9.8258380392962658E-3</v>
      </c>
    </row>
    <row r="24" spans="1:14" ht="79.5" thickBot="1">
      <c r="A24" s="11" t="s">
        <v>21</v>
      </c>
      <c r="B24" s="21"/>
      <c r="C24" s="22"/>
      <c r="D24" s="22"/>
      <c r="E24" s="22"/>
      <c r="F24" s="22"/>
      <c r="G24" s="19">
        <f t="shared" ref="G24:L24" si="3">(G22-B22)/B22</f>
        <v>-5.802663597661184E-2</v>
      </c>
      <c r="H24" s="19">
        <f t="shared" si="3"/>
        <v>-4.2712279203077921E-2</v>
      </c>
      <c r="I24" s="19">
        <f t="shared" si="3"/>
        <v>-3.3995449480560207E-2</v>
      </c>
      <c r="J24" s="19">
        <f t="shared" si="3"/>
        <v>-3.0754417183550011E-2</v>
      </c>
      <c r="K24" s="19">
        <f t="shared" si="3"/>
        <v>-3.271118513149756E-2</v>
      </c>
      <c r="L24" s="19">
        <f t="shared" si="3"/>
        <v>-3.5377903866529996E-2</v>
      </c>
    </row>
    <row r="25" spans="1:14" ht="79.5" thickBot="1">
      <c r="A25" s="11" t="s">
        <v>22</v>
      </c>
      <c r="B25" s="21"/>
      <c r="C25" s="22"/>
      <c r="D25" s="22"/>
      <c r="E25" s="22"/>
      <c r="F25" s="22"/>
      <c r="G25" s="19"/>
      <c r="H25" s="19"/>
      <c r="I25" s="19"/>
      <c r="J25" s="19"/>
      <c r="K25" s="19"/>
      <c r="L25" s="19">
        <f>(L22-B22)/B22</f>
        <v>-9.1351679093863131E-2</v>
      </c>
    </row>
    <row r="26" spans="1:14" ht="48" thickBot="1">
      <c r="A26" s="11" t="s">
        <v>23</v>
      </c>
      <c r="B26" s="19">
        <f>B18/B22</f>
        <v>0.36521815459790014</v>
      </c>
      <c r="C26" s="19">
        <f t="shared" ref="C26:K26" si="4">C18/C22</f>
        <v>0.36786156603994508</v>
      </c>
      <c r="D26" s="19">
        <f t="shared" si="4"/>
        <v>0.36115411048020657</v>
      </c>
      <c r="E26" s="19">
        <f t="shared" si="4"/>
        <v>0.35904650759248613</v>
      </c>
      <c r="F26" s="19">
        <f t="shared" si="4"/>
        <v>0.35602606477126503</v>
      </c>
      <c r="G26" s="19">
        <f t="shared" si="4"/>
        <v>0.34495915345668404</v>
      </c>
      <c r="H26" s="19">
        <f t="shared" si="4"/>
        <v>0.33439566705657187</v>
      </c>
      <c r="I26" s="19">
        <f t="shared" si="4"/>
        <v>0.32457279420906493</v>
      </c>
      <c r="J26" s="19">
        <f t="shared" si="4"/>
        <v>0.32149050444062205</v>
      </c>
      <c r="K26" s="19">
        <f t="shared" si="4"/>
        <v>0.3167260669014334</v>
      </c>
      <c r="L26" s="19">
        <f>L18/L22</f>
        <v>0.31373113768705779</v>
      </c>
    </row>
    <row r="27" spans="1:14" ht="78.75">
      <c r="A27" s="23" t="s">
        <v>24</v>
      </c>
      <c r="B27" s="24"/>
      <c r="C27" s="24">
        <f t="shared" ref="C27:K27" si="5">(C26-B26)</f>
        <v>2.6434114420449406E-3</v>
      </c>
      <c r="D27" s="24">
        <f t="shared" si="5"/>
        <v>-6.7074555597385066E-3</v>
      </c>
      <c r="E27" s="24">
        <f t="shared" si="5"/>
        <v>-2.1076028877204389E-3</v>
      </c>
      <c r="F27" s="24">
        <f t="shared" si="5"/>
        <v>-3.0204428212211032E-3</v>
      </c>
      <c r="G27" s="24">
        <f t="shared" si="5"/>
        <v>-1.1066911314580985E-2</v>
      </c>
      <c r="H27" s="24">
        <f t="shared" si="5"/>
        <v>-1.0563486400112176E-2</v>
      </c>
      <c r="I27" s="24">
        <f t="shared" si="5"/>
        <v>-9.822872847506936E-3</v>
      </c>
      <c r="J27" s="24">
        <f t="shared" si="5"/>
        <v>-3.0822897684428807E-3</v>
      </c>
      <c r="K27" s="24">
        <f t="shared" si="5"/>
        <v>-4.7644375391886484E-3</v>
      </c>
      <c r="L27" s="24">
        <f>(L26-K26)</f>
        <v>-2.9949292143756079E-3</v>
      </c>
    </row>
    <row r="28" spans="1:14" ht="78.75">
      <c r="A28" s="23" t="s">
        <v>25</v>
      </c>
      <c r="B28" s="24"/>
      <c r="C28" s="24"/>
      <c r="D28" s="24"/>
      <c r="E28" s="24"/>
      <c r="F28" s="24"/>
      <c r="G28" s="24">
        <f>G26-B26</f>
        <v>-2.0259001141216093E-2</v>
      </c>
      <c r="H28" s="24">
        <f t="shared" ref="H28:K28" si="6">H26-C26</f>
        <v>-3.346589898337321E-2</v>
      </c>
      <c r="I28" s="24">
        <f t="shared" si="6"/>
        <v>-3.658131627114164E-2</v>
      </c>
      <c r="J28" s="24">
        <f t="shared" si="6"/>
        <v>-3.7556003151864081E-2</v>
      </c>
      <c r="K28" s="24">
        <f t="shared" si="6"/>
        <v>-3.9299997869831627E-2</v>
      </c>
      <c r="L28" s="24">
        <f>L26-G26</f>
        <v>-3.1228015769626249E-2</v>
      </c>
    </row>
    <row r="29" spans="1:14" ht="94.5">
      <c r="A29" s="23" t="s">
        <v>26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>
        <f>L26-B26</f>
        <v>-5.1487016910842343E-2</v>
      </c>
    </row>
    <row r="31" spans="1:14" ht="15.75">
      <c r="A31" s="25" t="s">
        <v>27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4" ht="16.5" thickBo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8" ht="16.5" thickBot="1">
      <c r="A33" s="3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5" t="s">
        <v>12</v>
      </c>
      <c r="M33" s="5" t="s">
        <v>28</v>
      </c>
      <c r="O33" s="57" t="s">
        <v>29</v>
      </c>
      <c r="P33" s="57"/>
      <c r="Q33" s="57"/>
      <c r="R33" s="57"/>
    </row>
    <row r="34" spans="1:18" ht="16.5" thickBot="1">
      <c r="A34" s="26" t="s">
        <v>13</v>
      </c>
      <c r="B34" s="27"/>
      <c r="C34" s="28">
        <f t="shared" ref="C34:K34" si="7">-C4</f>
        <v>-1308</v>
      </c>
      <c r="D34" s="28">
        <f t="shared" si="7"/>
        <v>-1159</v>
      </c>
      <c r="E34" s="28">
        <f t="shared" si="7"/>
        <v>-1363</v>
      </c>
      <c r="F34" s="28">
        <f t="shared" si="7"/>
        <v>-1273</v>
      </c>
      <c r="G34" s="28">
        <f t="shared" si="7"/>
        <v>-1113</v>
      </c>
      <c r="H34" s="28">
        <f t="shared" si="7"/>
        <v>-782</v>
      </c>
      <c r="I34" s="28">
        <f t="shared" si="7"/>
        <v>-846</v>
      </c>
      <c r="J34" s="28">
        <f t="shared" si="7"/>
        <v>-749</v>
      </c>
      <c r="K34" s="28">
        <f t="shared" si="7"/>
        <v>-730</v>
      </c>
      <c r="L34" s="28">
        <f>-L4</f>
        <v>-684</v>
      </c>
      <c r="M34" s="29">
        <f>AVERAGE(C34:L34)</f>
        <v>-1000.7</v>
      </c>
      <c r="O34" s="30"/>
      <c r="P34" s="30"/>
      <c r="Q34" s="30"/>
      <c r="R34" s="30"/>
    </row>
    <row r="35" spans="1:18" ht="16.5" thickBot="1">
      <c r="A35" s="6">
        <v>1</v>
      </c>
      <c r="B35" s="8" t="s">
        <v>30</v>
      </c>
      <c r="C35" s="28">
        <f t="shared" ref="C35:L46" si="8">B4-C5</f>
        <v>-58</v>
      </c>
      <c r="D35" s="28">
        <f t="shared" si="8"/>
        <v>-137</v>
      </c>
      <c r="E35" s="28">
        <f t="shared" si="8"/>
        <v>-325</v>
      </c>
      <c r="F35" s="28">
        <f t="shared" si="8"/>
        <v>-7</v>
      </c>
      <c r="G35" s="28">
        <f t="shared" si="8"/>
        <v>72</v>
      </c>
      <c r="H35" s="28">
        <f t="shared" si="8"/>
        <v>285</v>
      </c>
      <c r="I35" s="28">
        <f t="shared" si="8"/>
        <v>-234</v>
      </c>
      <c r="J35" s="28">
        <f t="shared" si="8"/>
        <v>-33</v>
      </c>
      <c r="K35" s="28">
        <f t="shared" si="8"/>
        <v>-75</v>
      </c>
      <c r="L35" s="28">
        <f t="shared" si="8"/>
        <v>37</v>
      </c>
      <c r="M35" s="29">
        <f>AVERAGE(C35:L35)</f>
        <v>-47.5</v>
      </c>
      <c r="O35" s="58" t="s">
        <v>31</v>
      </c>
      <c r="P35" s="58"/>
      <c r="Q35" s="58"/>
      <c r="R35" s="58"/>
    </row>
    <row r="36" spans="1:18" ht="16.5" thickBot="1">
      <c r="A36" s="6">
        <v>2</v>
      </c>
      <c r="B36" s="8" t="s">
        <v>30</v>
      </c>
      <c r="C36" s="28">
        <f t="shared" si="8"/>
        <v>100</v>
      </c>
      <c r="D36" s="28">
        <f t="shared" si="8"/>
        <v>-173</v>
      </c>
      <c r="E36" s="28">
        <f t="shared" si="8"/>
        <v>-338</v>
      </c>
      <c r="F36" s="28">
        <f t="shared" si="8"/>
        <v>99</v>
      </c>
      <c r="G36" s="28">
        <f t="shared" si="8"/>
        <v>76</v>
      </c>
      <c r="H36" s="28">
        <f t="shared" si="8"/>
        <v>304</v>
      </c>
      <c r="I36" s="28">
        <f t="shared" si="8"/>
        <v>-116</v>
      </c>
      <c r="J36" s="28">
        <f t="shared" si="8"/>
        <v>13</v>
      </c>
      <c r="K36" s="28">
        <f t="shared" si="8"/>
        <v>47</v>
      </c>
      <c r="L36" s="28">
        <f t="shared" si="8"/>
        <v>34</v>
      </c>
      <c r="M36" s="29">
        <f t="shared" ref="M36:M46" si="9">AVERAGE(C36:L36)</f>
        <v>4.5999999999999996</v>
      </c>
      <c r="O36" s="59" t="s">
        <v>32</v>
      </c>
      <c r="P36" s="59"/>
      <c r="Q36" s="59"/>
      <c r="R36" s="59"/>
    </row>
    <row r="37" spans="1:18" ht="16.5" thickBot="1">
      <c r="A37" s="6">
        <v>3</v>
      </c>
      <c r="B37" s="8" t="s">
        <v>30</v>
      </c>
      <c r="C37" s="28">
        <f t="shared" si="8"/>
        <v>29</v>
      </c>
      <c r="D37" s="28">
        <f t="shared" si="8"/>
        <v>-157</v>
      </c>
      <c r="E37" s="28">
        <f t="shared" si="8"/>
        <v>-136</v>
      </c>
      <c r="F37" s="28">
        <f t="shared" si="8"/>
        <v>62</v>
      </c>
      <c r="G37" s="28">
        <f t="shared" si="8"/>
        <v>63</v>
      </c>
      <c r="H37" s="28">
        <f t="shared" si="8"/>
        <v>302</v>
      </c>
      <c r="I37" s="28">
        <f t="shared" si="8"/>
        <v>-254</v>
      </c>
      <c r="J37" s="28">
        <f t="shared" si="8"/>
        <v>-89</v>
      </c>
      <c r="K37" s="28">
        <f t="shared" si="8"/>
        <v>-32</v>
      </c>
      <c r="L37" s="28">
        <f t="shared" si="8"/>
        <v>9</v>
      </c>
      <c r="M37" s="29">
        <f t="shared" si="9"/>
        <v>-20.3</v>
      </c>
      <c r="O37" s="60" t="s">
        <v>33</v>
      </c>
      <c r="P37" s="60"/>
      <c r="Q37" s="60"/>
      <c r="R37" s="60"/>
    </row>
    <row r="38" spans="1:18" ht="16.5" thickBot="1">
      <c r="A38" s="6">
        <v>4</v>
      </c>
      <c r="B38" s="8" t="s">
        <v>30</v>
      </c>
      <c r="C38" s="28">
        <f t="shared" si="8"/>
        <v>-7551</v>
      </c>
      <c r="D38" s="28">
        <f t="shared" si="8"/>
        <v>-6727</v>
      </c>
      <c r="E38" s="28">
        <f t="shared" si="8"/>
        <v>-6800</v>
      </c>
      <c r="F38" s="28">
        <f t="shared" si="8"/>
        <v>-6541</v>
      </c>
      <c r="G38" s="28">
        <f t="shared" si="8"/>
        <v>-5592</v>
      </c>
      <c r="H38" s="28">
        <f t="shared" si="8"/>
        <v>-5653</v>
      </c>
      <c r="I38" s="28">
        <f t="shared" si="8"/>
        <v>-5907</v>
      </c>
      <c r="J38" s="28">
        <f t="shared" si="8"/>
        <v>-5361</v>
      </c>
      <c r="K38" s="28">
        <f t="shared" si="8"/>
        <v>-5164</v>
      </c>
      <c r="L38" s="28">
        <f t="shared" si="8"/>
        <v>-5452</v>
      </c>
      <c r="M38" s="29">
        <f t="shared" si="9"/>
        <v>-6074.8</v>
      </c>
      <c r="O38" s="61" t="s">
        <v>34</v>
      </c>
      <c r="P38" s="61"/>
      <c r="Q38" s="61"/>
      <c r="R38" s="61"/>
    </row>
    <row r="39" spans="1:18" ht="16.5" thickBot="1">
      <c r="A39" s="6">
        <v>5</v>
      </c>
      <c r="B39" s="8" t="s">
        <v>30</v>
      </c>
      <c r="C39" s="28">
        <f t="shared" si="8"/>
        <v>-26723</v>
      </c>
      <c r="D39" s="28">
        <f t="shared" si="8"/>
        <v>-26189</v>
      </c>
      <c r="E39" s="28">
        <f t="shared" si="8"/>
        <v>-26289</v>
      </c>
      <c r="F39" s="28">
        <f t="shared" si="8"/>
        <v>-25218</v>
      </c>
      <c r="G39" s="28">
        <f t="shared" si="8"/>
        <v>-24580</v>
      </c>
      <c r="H39" s="28">
        <f t="shared" si="8"/>
        <v>-25930</v>
      </c>
      <c r="I39" s="28">
        <f t="shared" si="8"/>
        <v>-25465</v>
      </c>
      <c r="J39" s="28">
        <f t="shared" si="8"/>
        <v>-25446</v>
      </c>
      <c r="K39" s="28">
        <f t="shared" si="8"/>
        <v>-25467</v>
      </c>
      <c r="L39" s="28">
        <f t="shared" si="8"/>
        <v>-25700</v>
      </c>
      <c r="M39" s="29">
        <f t="shared" si="9"/>
        <v>-25700.7</v>
      </c>
      <c r="O39" s="56" t="s">
        <v>35</v>
      </c>
      <c r="P39" s="56"/>
      <c r="Q39" s="56"/>
      <c r="R39" s="56"/>
    </row>
    <row r="40" spans="1:18" ht="16.5" thickBot="1">
      <c r="A40" s="6">
        <v>6</v>
      </c>
      <c r="B40" s="8" t="s">
        <v>30</v>
      </c>
      <c r="C40" s="28">
        <f t="shared" si="8"/>
        <v>473</v>
      </c>
      <c r="D40" s="28">
        <f t="shared" si="8"/>
        <v>200</v>
      </c>
      <c r="E40" s="28">
        <f t="shared" si="8"/>
        <v>-349</v>
      </c>
      <c r="F40" s="28">
        <f t="shared" si="8"/>
        <v>-310</v>
      </c>
      <c r="G40" s="28">
        <f t="shared" si="8"/>
        <v>-461</v>
      </c>
      <c r="H40" s="28">
        <f t="shared" si="8"/>
        <v>-301</v>
      </c>
      <c r="I40" s="28">
        <f t="shared" si="8"/>
        <v>775</v>
      </c>
      <c r="J40" s="28">
        <f t="shared" si="8"/>
        <v>718</v>
      </c>
      <c r="K40" s="28">
        <f t="shared" si="8"/>
        <v>1178</v>
      </c>
      <c r="L40" s="28">
        <f t="shared" si="8"/>
        <v>1155</v>
      </c>
      <c r="M40" s="29">
        <f t="shared" si="9"/>
        <v>307.8</v>
      </c>
      <c r="O40" s="56"/>
      <c r="P40" s="56"/>
      <c r="Q40" s="56"/>
      <c r="R40" s="56"/>
    </row>
    <row r="41" spans="1:18" ht="16.5" thickBot="1">
      <c r="A41" s="6">
        <v>7</v>
      </c>
      <c r="B41" s="8" t="s">
        <v>30</v>
      </c>
      <c r="C41" s="28">
        <f t="shared" si="8"/>
        <v>-275</v>
      </c>
      <c r="D41" s="28">
        <f t="shared" si="8"/>
        <v>-45</v>
      </c>
      <c r="E41" s="28">
        <f t="shared" si="8"/>
        <v>-533</v>
      </c>
      <c r="F41" s="28">
        <f t="shared" si="8"/>
        <v>-805</v>
      </c>
      <c r="G41" s="28">
        <f t="shared" si="8"/>
        <v>-831</v>
      </c>
      <c r="H41" s="28">
        <f t="shared" si="8"/>
        <v>-664</v>
      </c>
      <c r="I41" s="28">
        <f t="shared" si="8"/>
        <v>-272</v>
      </c>
      <c r="J41" s="28">
        <f t="shared" si="8"/>
        <v>-321</v>
      </c>
      <c r="K41" s="28">
        <f t="shared" si="8"/>
        <v>-247</v>
      </c>
      <c r="L41" s="28">
        <f t="shared" si="8"/>
        <v>-245</v>
      </c>
      <c r="M41" s="29">
        <f t="shared" si="9"/>
        <v>-423.8</v>
      </c>
      <c r="O41" s="56"/>
      <c r="P41" s="56"/>
      <c r="Q41" s="56"/>
      <c r="R41" s="56"/>
    </row>
    <row r="42" spans="1:18" ht="16.5" thickBot="1">
      <c r="A42" s="6">
        <v>8</v>
      </c>
      <c r="B42" s="8" t="s">
        <v>30</v>
      </c>
      <c r="C42" s="28">
        <f t="shared" si="8"/>
        <v>3973</v>
      </c>
      <c r="D42" s="28">
        <f t="shared" si="8"/>
        <v>4173</v>
      </c>
      <c r="E42" s="28">
        <f t="shared" si="8"/>
        <v>3603</v>
      </c>
      <c r="F42" s="28">
        <f t="shared" si="8"/>
        <v>3336</v>
      </c>
      <c r="G42" s="28">
        <f t="shared" si="8"/>
        <v>4360</v>
      </c>
      <c r="H42" s="28">
        <f t="shared" si="8"/>
        <v>3615</v>
      </c>
      <c r="I42" s="28">
        <f t="shared" si="8"/>
        <v>3876</v>
      </c>
      <c r="J42" s="28">
        <f t="shared" si="8"/>
        <v>3330</v>
      </c>
      <c r="K42" s="28">
        <f t="shared" si="8"/>
        <v>3503</v>
      </c>
      <c r="L42" s="28">
        <f t="shared" si="8"/>
        <v>3206</v>
      </c>
      <c r="M42" s="29">
        <f t="shared" si="9"/>
        <v>3697.5</v>
      </c>
    </row>
    <row r="43" spans="1:18" ht="16.5" thickBot="1">
      <c r="A43" s="6">
        <v>9</v>
      </c>
      <c r="B43" s="8" t="s">
        <v>30</v>
      </c>
      <c r="C43" s="28">
        <f t="shared" si="8"/>
        <v>13829</v>
      </c>
      <c r="D43" s="28">
        <f t="shared" si="8"/>
        <v>15652</v>
      </c>
      <c r="E43" s="28">
        <f t="shared" si="8"/>
        <v>15678</v>
      </c>
      <c r="F43" s="28">
        <f t="shared" si="8"/>
        <v>14649</v>
      </c>
      <c r="G43" s="28">
        <f t="shared" si="8"/>
        <v>15541</v>
      </c>
      <c r="H43" s="28">
        <f t="shared" si="8"/>
        <v>14281</v>
      </c>
      <c r="I43" s="28">
        <f t="shared" si="8"/>
        <v>14755</v>
      </c>
      <c r="J43" s="28">
        <f t="shared" si="8"/>
        <v>14253</v>
      </c>
      <c r="K43" s="28">
        <f t="shared" si="8"/>
        <v>13853</v>
      </c>
      <c r="L43" s="28">
        <f t="shared" si="8"/>
        <v>13687</v>
      </c>
      <c r="M43" s="29">
        <f t="shared" si="9"/>
        <v>14617.8</v>
      </c>
    </row>
    <row r="44" spans="1:18" ht="16.5" thickBot="1">
      <c r="A44" s="6">
        <v>10</v>
      </c>
      <c r="B44" s="8" t="s">
        <v>30</v>
      </c>
      <c r="C44" s="28">
        <f t="shared" si="8"/>
        <v>4467</v>
      </c>
      <c r="D44" s="28">
        <f t="shared" si="8"/>
        <v>5243</v>
      </c>
      <c r="E44" s="28">
        <f t="shared" si="8"/>
        <v>4952</v>
      </c>
      <c r="F44" s="28">
        <f t="shared" si="8"/>
        <v>4271</v>
      </c>
      <c r="G44" s="28">
        <f t="shared" si="8"/>
        <v>4731</v>
      </c>
      <c r="H44" s="28">
        <f t="shared" si="8"/>
        <v>4102</v>
      </c>
      <c r="I44" s="28">
        <f t="shared" si="8"/>
        <v>4489</v>
      </c>
      <c r="J44" s="28">
        <f t="shared" si="8"/>
        <v>4131</v>
      </c>
      <c r="K44" s="28">
        <f t="shared" si="8"/>
        <v>3379</v>
      </c>
      <c r="L44" s="28">
        <f t="shared" si="8"/>
        <v>3532</v>
      </c>
      <c r="M44" s="29">
        <f t="shared" si="9"/>
        <v>4329.7</v>
      </c>
    </row>
    <row r="45" spans="1:18" ht="16.5" thickBot="1">
      <c r="A45" s="6">
        <v>11</v>
      </c>
      <c r="B45" s="8" t="s">
        <v>30</v>
      </c>
      <c r="C45" s="28">
        <f t="shared" si="8"/>
        <v>2932</v>
      </c>
      <c r="D45" s="28">
        <f t="shared" si="8"/>
        <v>3197</v>
      </c>
      <c r="E45" s="28">
        <f t="shared" si="8"/>
        <v>4050</v>
      </c>
      <c r="F45" s="28">
        <f t="shared" si="8"/>
        <v>2767</v>
      </c>
      <c r="G45" s="28">
        <f t="shared" si="8"/>
        <v>2850</v>
      </c>
      <c r="H45" s="28">
        <f t="shared" si="8"/>
        <v>3106</v>
      </c>
      <c r="I45" s="28">
        <f t="shared" si="8"/>
        <v>3229</v>
      </c>
      <c r="J45" s="28">
        <f t="shared" si="8"/>
        <v>2999</v>
      </c>
      <c r="K45" s="28">
        <f t="shared" si="8"/>
        <v>2804</v>
      </c>
      <c r="L45" s="28">
        <f t="shared" si="8"/>
        <v>2991</v>
      </c>
      <c r="M45" s="29">
        <f t="shared" si="9"/>
        <v>3092.5</v>
      </c>
    </row>
    <row r="46" spans="1:18" ht="16.5" thickBot="1">
      <c r="A46" s="6">
        <v>12</v>
      </c>
      <c r="B46" s="8" t="s">
        <v>30</v>
      </c>
      <c r="C46" s="28">
        <f t="shared" si="8"/>
        <v>7322</v>
      </c>
      <c r="D46" s="28">
        <f t="shared" si="8"/>
        <v>7535</v>
      </c>
      <c r="E46" s="28">
        <f t="shared" si="8"/>
        <v>7952</v>
      </c>
      <c r="F46" s="28">
        <f t="shared" si="8"/>
        <v>7557</v>
      </c>
      <c r="G46" s="28">
        <f t="shared" si="8"/>
        <v>7261</v>
      </c>
      <c r="H46" s="28">
        <f t="shared" si="8"/>
        <v>7772</v>
      </c>
      <c r="I46" s="28">
        <f t="shared" si="8"/>
        <v>7360</v>
      </c>
      <c r="J46" s="28">
        <f t="shared" si="8"/>
        <v>7027</v>
      </c>
      <c r="K46" s="28">
        <f t="shared" si="8"/>
        <v>6816</v>
      </c>
      <c r="L46" s="28">
        <f t="shared" si="8"/>
        <v>6705</v>
      </c>
      <c r="M46" s="29">
        <f t="shared" si="9"/>
        <v>7330.7</v>
      </c>
    </row>
    <row r="47" spans="1:18" ht="32.25" thickBot="1">
      <c r="A47" s="31" t="s">
        <v>36</v>
      </c>
      <c r="B47" s="32" t="s">
        <v>30</v>
      </c>
      <c r="C47" s="33" t="s">
        <v>30</v>
      </c>
      <c r="D47" s="33" t="s">
        <v>30</v>
      </c>
      <c r="E47" s="33" t="s">
        <v>30</v>
      </c>
      <c r="F47" s="33" t="s">
        <v>30</v>
      </c>
      <c r="G47" s="33">
        <f t="shared" ref="G47:L47" si="10">B11-G16</f>
        <v>34605</v>
      </c>
      <c r="H47" s="33">
        <f t="shared" si="10"/>
        <v>34744</v>
      </c>
      <c r="I47" s="33">
        <f t="shared" si="10"/>
        <v>33449</v>
      </c>
      <c r="J47" s="33">
        <f t="shared" si="10"/>
        <v>33235</v>
      </c>
      <c r="K47" s="33">
        <f t="shared" si="10"/>
        <v>32945</v>
      </c>
      <c r="L47" s="33">
        <f t="shared" si="10"/>
        <v>32010</v>
      </c>
      <c r="M47" s="34">
        <f>AVERAGE(C47:L47)</f>
        <v>33498</v>
      </c>
    </row>
    <row r="49" spans="1:18" ht="15.75">
      <c r="A49" s="25" t="s">
        <v>37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8" ht="16.5" thickBo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8" ht="16.5" thickBot="1">
      <c r="A51" s="3" t="s">
        <v>1</v>
      </c>
      <c r="B51" s="4" t="s">
        <v>2</v>
      </c>
      <c r="C51" s="4" t="s">
        <v>3</v>
      </c>
      <c r="D51" s="4" t="s">
        <v>4</v>
      </c>
      <c r="E51" s="4" t="s">
        <v>5</v>
      </c>
      <c r="F51" s="4" t="s">
        <v>6</v>
      </c>
      <c r="G51" s="4" t="s">
        <v>7</v>
      </c>
      <c r="H51" s="4" t="s">
        <v>8</v>
      </c>
      <c r="I51" s="4" t="s">
        <v>9</v>
      </c>
      <c r="J51" s="4" t="s">
        <v>10</v>
      </c>
      <c r="K51" s="4" t="s">
        <v>11</v>
      </c>
      <c r="L51" s="5" t="s">
        <v>12</v>
      </c>
      <c r="M51" s="5" t="s">
        <v>28</v>
      </c>
      <c r="O51" s="57" t="s">
        <v>29</v>
      </c>
      <c r="P51" s="57"/>
      <c r="Q51" s="57"/>
      <c r="R51" s="57"/>
    </row>
    <row r="52" spans="1:18" ht="16.5" thickBot="1">
      <c r="A52" s="6">
        <v>1</v>
      </c>
      <c r="B52" s="8" t="s">
        <v>30</v>
      </c>
      <c r="C52" s="35">
        <f t="shared" ref="C52:L63" si="11">(B4-C5)/B4</f>
        <v>-3.7859007832898174E-2</v>
      </c>
      <c r="D52" s="35">
        <f t="shared" si="11"/>
        <v>-0.10474006116207951</v>
      </c>
      <c r="E52" s="35">
        <f t="shared" si="11"/>
        <v>-0.28041415012942189</v>
      </c>
      <c r="F52" s="35">
        <f t="shared" si="11"/>
        <v>-5.1357300073367569E-3</v>
      </c>
      <c r="G52" s="35">
        <f t="shared" si="11"/>
        <v>5.6559308719560095E-2</v>
      </c>
      <c r="H52" s="35">
        <f t="shared" si="11"/>
        <v>0.2560646900269542</v>
      </c>
      <c r="I52" s="35">
        <f t="shared" si="11"/>
        <v>-0.29923273657289001</v>
      </c>
      <c r="J52" s="35">
        <f t="shared" si="11"/>
        <v>-3.9007092198581561E-2</v>
      </c>
      <c r="K52" s="35">
        <f t="shared" si="11"/>
        <v>-0.10013351134846461</v>
      </c>
      <c r="L52" s="35">
        <f>(K4-L5)/K4</f>
        <v>5.0684931506849315E-2</v>
      </c>
      <c r="M52" s="36">
        <f>AVERAGE(C52:L52)</f>
        <v>-5.0321335899830899E-2</v>
      </c>
      <c r="O52" s="58" t="s">
        <v>38</v>
      </c>
      <c r="P52" s="58"/>
      <c r="Q52" s="58"/>
      <c r="R52" s="58"/>
    </row>
    <row r="53" spans="1:18" ht="16.5" thickBot="1">
      <c r="A53" s="6">
        <v>2</v>
      </c>
      <c r="B53" s="8" t="s">
        <v>30</v>
      </c>
      <c r="C53" s="35">
        <f t="shared" si="11"/>
        <v>5.8038305281485777E-2</v>
      </c>
      <c r="D53" s="35">
        <f t="shared" si="11"/>
        <v>-0.10880503144654088</v>
      </c>
      <c r="E53" s="35">
        <f t="shared" si="11"/>
        <v>-0.23391003460207613</v>
      </c>
      <c r="F53" s="35">
        <f t="shared" si="11"/>
        <v>6.6711590296495954E-2</v>
      </c>
      <c r="G53" s="35">
        <f t="shared" si="11"/>
        <v>5.5474452554744529E-2</v>
      </c>
      <c r="H53" s="35">
        <f t="shared" si="11"/>
        <v>0.25312239800166531</v>
      </c>
      <c r="I53" s="35">
        <f t="shared" si="11"/>
        <v>-0.14009661835748793</v>
      </c>
      <c r="J53" s="35">
        <f t="shared" si="11"/>
        <v>1.2795275590551181E-2</v>
      </c>
      <c r="K53" s="35">
        <f t="shared" si="11"/>
        <v>5.3469852104664393E-2</v>
      </c>
      <c r="L53" s="35">
        <f t="shared" si="11"/>
        <v>4.12621359223301E-2</v>
      </c>
      <c r="M53" s="36">
        <f t="shared" ref="M53:M63" si="12">AVERAGE(C53:L53)</f>
        <v>5.8062325345832316E-3</v>
      </c>
      <c r="O53" s="59" t="s">
        <v>39</v>
      </c>
      <c r="P53" s="59"/>
      <c r="Q53" s="59"/>
      <c r="R53" s="59"/>
    </row>
    <row r="54" spans="1:18" ht="16.5" thickBot="1">
      <c r="A54" s="6">
        <v>3</v>
      </c>
      <c r="B54" s="8" t="s">
        <v>30</v>
      </c>
      <c r="C54" s="35">
        <f t="shared" si="11"/>
        <v>1.5025906735751295E-2</v>
      </c>
      <c r="D54" s="35">
        <f t="shared" si="11"/>
        <v>-9.6734442390634626E-2</v>
      </c>
      <c r="E54" s="35">
        <f t="shared" si="11"/>
        <v>-7.7141236528644352E-2</v>
      </c>
      <c r="F54" s="35">
        <f t="shared" si="11"/>
        <v>3.4772854739203586E-2</v>
      </c>
      <c r="G54" s="35">
        <f t="shared" si="11"/>
        <v>4.5487364620938629E-2</v>
      </c>
      <c r="H54" s="35">
        <f t="shared" si="11"/>
        <v>0.23338485316846985</v>
      </c>
      <c r="I54" s="35">
        <f t="shared" si="11"/>
        <v>-0.28316610925306579</v>
      </c>
      <c r="J54" s="35">
        <f t="shared" si="11"/>
        <v>-9.4279661016949151E-2</v>
      </c>
      <c r="K54" s="35">
        <f t="shared" si="11"/>
        <v>-3.1904287138584245E-2</v>
      </c>
      <c r="L54" s="35">
        <f t="shared" si="11"/>
        <v>1.0817307692307692E-2</v>
      </c>
      <c r="M54" s="36">
        <f t="shared" si="12"/>
        <v>-2.4373744937120714E-2</v>
      </c>
      <c r="O54" s="60" t="s">
        <v>40</v>
      </c>
      <c r="P54" s="60"/>
      <c r="Q54" s="60"/>
      <c r="R54" s="60"/>
    </row>
    <row r="55" spans="1:18" ht="16.5" thickBot="1">
      <c r="A55" s="6">
        <v>4</v>
      </c>
      <c r="B55" s="8" t="s">
        <v>30</v>
      </c>
      <c r="C55" s="35">
        <f t="shared" si="11"/>
        <v>-3.4044183949504059</v>
      </c>
      <c r="D55" s="35">
        <f t="shared" si="11"/>
        <v>-3.5386638611257233</v>
      </c>
      <c r="E55" s="35">
        <f t="shared" si="11"/>
        <v>-3.8202247191011236</v>
      </c>
      <c r="F55" s="35">
        <f t="shared" si="11"/>
        <v>-3.4444444444444446</v>
      </c>
      <c r="G55" s="35">
        <f t="shared" si="11"/>
        <v>-3.2492736780941311</v>
      </c>
      <c r="H55" s="35">
        <f t="shared" si="11"/>
        <v>-4.276096822995461</v>
      </c>
      <c r="I55" s="35">
        <f t="shared" si="11"/>
        <v>-5.9546370967741939</v>
      </c>
      <c r="J55" s="35">
        <f t="shared" si="11"/>
        <v>-4.6576889661164209</v>
      </c>
      <c r="K55" s="35">
        <f t="shared" si="11"/>
        <v>-4.999031945788964</v>
      </c>
      <c r="L55" s="35">
        <f t="shared" si="11"/>
        <v>-5.2676328502415455</v>
      </c>
      <c r="M55" s="36">
        <f t="shared" si="12"/>
        <v>-4.2612112779632412</v>
      </c>
      <c r="O55" s="61" t="s">
        <v>41</v>
      </c>
      <c r="P55" s="61"/>
      <c r="Q55" s="61"/>
      <c r="R55" s="61"/>
    </row>
    <row r="56" spans="1:18" ht="16.5" thickBot="1">
      <c r="A56" s="6">
        <v>5</v>
      </c>
      <c r="B56" s="8" t="s">
        <v>30</v>
      </c>
      <c r="C56" s="35">
        <f t="shared" si="11"/>
        <v>-2.5106163096580234</v>
      </c>
      <c r="D56" s="35">
        <f t="shared" si="11"/>
        <v>-2.6808271061521136</v>
      </c>
      <c r="E56" s="35">
        <f t="shared" si="11"/>
        <v>-3.0469401947148818</v>
      </c>
      <c r="F56" s="35">
        <f t="shared" si="11"/>
        <v>-2.9391608391608393</v>
      </c>
      <c r="G56" s="35">
        <f t="shared" si="11"/>
        <v>-2.9123222748815167</v>
      </c>
      <c r="H56" s="35">
        <f t="shared" si="11"/>
        <v>-3.5457404621906194</v>
      </c>
      <c r="I56" s="35">
        <f t="shared" si="11"/>
        <v>-3.6508960573476701</v>
      </c>
      <c r="J56" s="35">
        <f t="shared" si="11"/>
        <v>-3.6883606319756486</v>
      </c>
      <c r="K56" s="35">
        <f t="shared" si="11"/>
        <v>-3.9107800982800982</v>
      </c>
      <c r="L56" s="35">
        <f t="shared" si="11"/>
        <v>-4.1471679845086333</v>
      </c>
      <c r="M56" s="36">
        <f t="shared" si="12"/>
        <v>-3.3032811958870041</v>
      </c>
      <c r="O56" s="56" t="s">
        <v>35</v>
      </c>
      <c r="P56" s="56"/>
      <c r="Q56" s="56"/>
      <c r="R56" s="56"/>
    </row>
    <row r="57" spans="1:18" ht="16.5" thickBot="1">
      <c r="A57" s="6">
        <v>6</v>
      </c>
      <c r="B57" s="8" t="s">
        <v>30</v>
      </c>
      <c r="C57" s="35">
        <f t="shared" si="11"/>
        <v>1.2387062982846668E-2</v>
      </c>
      <c r="D57" s="35">
        <f t="shared" si="11"/>
        <v>5.3523162148419725E-3</v>
      </c>
      <c r="E57" s="35">
        <f t="shared" si="11"/>
        <v>-9.705767840258079E-3</v>
      </c>
      <c r="F57" s="35">
        <f t="shared" si="11"/>
        <v>-8.8781968668556858E-3</v>
      </c>
      <c r="G57" s="35">
        <f t="shared" si="11"/>
        <v>-1.3639860346766081E-2</v>
      </c>
      <c r="H57" s="35">
        <f t="shared" si="11"/>
        <v>-9.1156874621441553E-3</v>
      </c>
      <c r="I57" s="35">
        <f t="shared" si="11"/>
        <v>2.3313178714315794E-2</v>
      </c>
      <c r="J57" s="35">
        <f t="shared" si="11"/>
        <v>2.2133168927250309E-2</v>
      </c>
      <c r="K57" s="35">
        <f t="shared" si="11"/>
        <v>3.6419848508270208E-2</v>
      </c>
      <c r="L57" s="35">
        <f t="shared" si="11"/>
        <v>3.6117452077926139E-2</v>
      </c>
      <c r="M57" s="36">
        <f t="shared" si="12"/>
        <v>9.4383514909427094E-3</v>
      </c>
      <c r="O57" s="56"/>
      <c r="P57" s="56"/>
      <c r="Q57" s="56"/>
      <c r="R57" s="56"/>
    </row>
    <row r="58" spans="1:18" ht="16.5" thickBot="1">
      <c r="A58" s="6">
        <v>7</v>
      </c>
      <c r="B58" s="8" t="s">
        <v>30</v>
      </c>
      <c r="C58" s="35">
        <f t="shared" si="11"/>
        <v>-7.0099413713994394E-3</v>
      </c>
      <c r="D58" s="35">
        <f t="shared" si="11"/>
        <v>-1.1932541366143402E-3</v>
      </c>
      <c r="E58" s="35">
        <f t="shared" si="11"/>
        <v>-1.4340678558936691E-2</v>
      </c>
      <c r="F58" s="35">
        <f t="shared" si="11"/>
        <v>-2.2172032941306083E-2</v>
      </c>
      <c r="G58" s="35">
        <f t="shared" si="11"/>
        <v>-2.3589860050529425E-2</v>
      </c>
      <c r="H58" s="35">
        <f t="shared" si="11"/>
        <v>-1.9381768294462767E-2</v>
      </c>
      <c r="I58" s="35">
        <f t="shared" si="11"/>
        <v>-8.1630203175174811E-3</v>
      </c>
      <c r="J58" s="35">
        <f t="shared" si="11"/>
        <v>-9.8866576321300966E-3</v>
      </c>
      <c r="K58" s="35">
        <f t="shared" si="11"/>
        <v>-7.7863943004854675E-3</v>
      </c>
      <c r="L58" s="35">
        <f t="shared" si="11"/>
        <v>-7.8608784932781475E-3</v>
      </c>
      <c r="M58" s="36">
        <f t="shared" si="12"/>
        <v>-1.2138448609665993E-2</v>
      </c>
      <c r="O58" s="56"/>
      <c r="P58" s="56"/>
      <c r="Q58" s="56"/>
      <c r="R58" s="56"/>
    </row>
    <row r="59" spans="1:18" ht="16.5" thickBot="1">
      <c r="A59" s="6">
        <v>8</v>
      </c>
      <c r="B59" s="8" t="s">
        <v>30</v>
      </c>
      <c r="C59" s="35">
        <f t="shared" si="11"/>
        <v>9.9359775921572552E-2</v>
      </c>
      <c r="D59" s="35">
        <f t="shared" si="11"/>
        <v>0.10563219845589165</v>
      </c>
      <c r="E59" s="35">
        <f t="shared" si="11"/>
        <v>9.5426013719310324E-2</v>
      </c>
      <c r="F59" s="35">
        <f t="shared" si="11"/>
        <v>8.8488063660477456E-2</v>
      </c>
      <c r="G59" s="35">
        <f t="shared" si="11"/>
        <v>0.11748221599482647</v>
      </c>
      <c r="H59" s="35">
        <f t="shared" si="11"/>
        <v>0.10025514448943369</v>
      </c>
      <c r="I59" s="35">
        <f t="shared" si="11"/>
        <v>0.11098702860578988</v>
      </c>
      <c r="J59" s="35">
        <f t="shared" si="11"/>
        <v>9.912779448099307E-2</v>
      </c>
      <c r="K59" s="35">
        <f t="shared" si="11"/>
        <v>0.10683460916770868</v>
      </c>
      <c r="L59" s="35">
        <f t="shared" si="11"/>
        <v>0.10028465075541931</v>
      </c>
      <c r="M59" s="36">
        <f t="shared" si="12"/>
        <v>0.10238774952514232</v>
      </c>
    </row>
    <row r="60" spans="1:18" ht="16.5" thickBot="1">
      <c r="A60" s="6">
        <v>9</v>
      </c>
      <c r="B60" s="8" t="s">
        <v>30</v>
      </c>
      <c r="C60" s="35">
        <f t="shared" si="11"/>
        <v>0.38274611829177163</v>
      </c>
      <c r="D60" s="35">
        <f t="shared" si="11"/>
        <v>0.43462083136645102</v>
      </c>
      <c r="E60" s="35">
        <f t="shared" si="11"/>
        <v>0.44373372580097364</v>
      </c>
      <c r="F60" s="35">
        <f t="shared" si="11"/>
        <v>0.42891023013409851</v>
      </c>
      <c r="G60" s="35">
        <f t="shared" si="11"/>
        <v>0.45224653707368179</v>
      </c>
      <c r="H60" s="35">
        <f t="shared" si="11"/>
        <v>0.43603444064484609</v>
      </c>
      <c r="I60" s="35">
        <f t="shared" si="11"/>
        <v>0.45479764510063803</v>
      </c>
      <c r="J60" s="35">
        <f t="shared" si="11"/>
        <v>0.45907817180403904</v>
      </c>
      <c r="K60" s="35">
        <f t="shared" si="11"/>
        <v>0.45775369262796156</v>
      </c>
      <c r="L60" s="35">
        <f t="shared" si="11"/>
        <v>0.46735641603496553</v>
      </c>
      <c r="M60" s="36">
        <f t="shared" si="12"/>
        <v>0.44172778088794268</v>
      </c>
    </row>
    <row r="61" spans="1:18" ht="16.5" thickBot="1">
      <c r="A61" s="6">
        <v>10</v>
      </c>
      <c r="B61" s="8" t="s">
        <v>30</v>
      </c>
      <c r="C61" s="35">
        <f t="shared" si="11"/>
        <v>0.21947624428831131</v>
      </c>
      <c r="D61" s="35">
        <f t="shared" si="11"/>
        <v>0.23509102322661646</v>
      </c>
      <c r="E61" s="35">
        <f t="shared" si="11"/>
        <v>0.24321005844506655</v>
      </c>
      <c r="F61" s="35">
        <f t="shared" si="11"/>
        <v>0.21730945354635189</v>
      </c>
      <c r="G61" s="35">
        <f t="shared" si="11"/>
        <v>0.24255319148936169</v>
      </c>
      <c r="H61" s="35">
        <f t="shared" si="11"/>
        <v>0.21792487913722575</v>
      </c>
      <c r="I61" s="35">
        <f t="shared" si="11"/>
        <v>0.24302961398949705</v>
      </c>
      <c r="J61" s="35">
        <f t="shared" si="11"/>
        <v>0.23354816824966079</v>
      </c>
      <c r="K61" s="35">
        <f t="shared" si="11"/>
        <v>0.20120281052756936</v>
      </c>
      <c r="L61" s="35">
        <f t="shared" si="11"/>
        <v>0.21523461304082878</v>
      </c>
      <c r="M61" s="36">
        <f t="shared" si="12"/>
        <v>0.22685800559404895</v>
      </c>
    </row>
    <row r="62" spans="1:18" ht="16.5" thickBot="1">
      <c r="A62" s="6">
        <v>11</v>
      </c>
      <c r="B62" s="8" t="s">
        <v>30</v>
      </c>
      <c r="C62" s="35">
        <f t="shared" si="11"/>
        <v>0.18588727572433905</v>
      </c>
      <c r="D62" s="35">
        <f t="shared" si="11"/>
        <v>0.20124638046078308</v>
      </c>
      <c r="E62" s="35">
        <f t="shared" si="11"/>
        <v>0.2374113371240987</v>
      </c>
      <c r="F62" s="35">
        <f t="shared" si="11"/>
        <v>0.17957038094620026</v>
      </c>
      <c r="G62" s="35">
        <f t="shared" si="11"/>
        <v>0.18526945329259573</v>
      </c>
      <c r="H62" s="35">
        <f t="shared" si="11"/>
        <v>0.21023419520779749</v>
      </c>
      <c r="I62" s="35">
        <f t="shared" si="11"/>
        <v>0.2193465117858841</v>
      </c>
      <c r="J62" s="35">
        <f t="shared" si="11"/>
        <v>0.21449005864683163</v>
      </c>
      <c r="K62" s="35">
        <f t="shared" si="11"/>
        <v>0.20683041970937524</v>
      </c>
      <c r="L62" s="35">
        <f t="shared" si="11"/>
        <v>0.22295937383525904</v>
      </c>
      <c r="M62" s="36">
        <f t="shared" si="12"/>
        <v>0.20632453867331643</v>
      </c>
    </row>
    <row r="63" spans="1:18" ht="16.5" thickBot="1">
      <c r="A63" s="6">
        <v>12</v>
      </c>
      <c r="B63" s="8" t="s">
        <v>30</v>
      </c>
      <c r="C63" s="35">
        <f t="shared" si="11"/>
        <v>0.59215527699150827</v>
      </c>
      <c r="D63" s="35">
        <f t="shared" si="11"/>
        <v>0.5867923058951795</v>
      </c>
      <c r="E63" s="35">
        <f t="shared" si="11"/>
        <v>0.62668452990779411</v>
      </c>
      <c r="F63" s="35">
        <f t="shared" si="11"/>
        <v>0.58090552694288566</v>
      </c>
      <c r="G63" s="35">
        <f t="shared" si="11"/>
        <v>0.57435532352475871</v>
      </c>
      <c r="H63" s="35">
        <f t="shared" si="11"/>
        <v>0.62012287560839385</v>
      </c>
      <c r="I63" s="35">
        <f t="shared" si="11"/>
        <v>0.63078505313678435</v>
      </c>
      <c r="J63" s="35">
        <f t="shared" si="11"/>
        <v>0.61146884789418721</v>
      </c>
      <c r="K63" s="35">
        <f t="shared" si="11"/>
        <v>0.62059546571974866</v>
      </c>
      <c r="L63" s="35">
        <f>(K15-L16)/K15</f>
        <v>0.62354691713940291</v>
      </c>
      <c r="M63" s="36">
        <f t="shared" si="12"/>
        <v>0.60674121227606437</v>
      </c>
    </row>
    <row r="64" spans="1:18" ht="32.25" thickBot="1">
      <c r="A64" s="37" t="s">
        <v>42</v>
      </c>
      <c r="B64" s="38" t="s">
        <v>30</v>
      </c>
      <c r="C64" s="38" t="s">
        <v>30</v>
      </c>
      <c r="D64" s="38" t="s">
        <v>30</v>
      </c>
      <c r="E64" s="38" t="s">
        <v>30</v>
      </c>
      <c r="F64" s="38" t="s">
        <v>30</v>
      </c>
      <c r="G64" s="38">
        <f t="shared" ref="G64:L64" si="13">(B11-G16)/B11</f>
        <v>0.86542789976491774</v>
      </c>
      <c r="H64" s="38">
        <f t="shared" si="13"/>
        <v>0.8794836096696621</v>
      </c>
      <c r="I64" s="38">
        <f t="shared" si="13"/>
        <v>0.88590195195592869</v>
      </c>
      <c r="J64" s="38">
        <f t="shared" si="13"/>
        <v>0.88156498673740058</v>
      </c>
      <c r="K64" s="38">
        <f t="shared" si="13"/>
        <v>0.88771825824531148</v>
      </c>
      <c r="L64" s="38">
        <f t="shared" si="13"/>
        <v>0.88773642464917635</v>
      </c>
      <c r="M64" s="36">
        <f>AVERAGE(C64:L64)</f>
        <v>0.88130552183706623</v>
      </c>
    </row>
    <row r="65" spans="1:18" ht="48" thickBot="1">
      <c r="A65" s="39" t="s">
        <v>43</v>
      </c>
      <c r="K65" s="18">
        <f>AVERAGE(G64:K64)</f>
        <v>0.88001934127464421</v>
      </c>
      <c r="L65" s="18">
        <f>AVERAGE(H64:L64)</f>
        <v>0.88448104625149582</v>
      </c>
    </row>
    <row r="67" spans="1:18" ht="15.75">
      <c r="A67" s="1" t="s">
        <v>44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8" ht="16.5" thickBo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8" ht="16.5" thickBot="1">
      <c r="A69" s="3" t="s">
        <v>1</v>
      </c>
      <c r="B69" s="4" t="s">
        <v>2</v>
      </c>
      <c r="C69" s="4" t="s">
        <v>3</v>
      </c>
      <c r="D69" s="4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I69" s="4" t="s">
        <v>9</v>
      </c>
      <c r="J69" s="4" t="s">
        <v>10</v>
      </c>
      <c r="K69" s="4" t="s">
        <v>11</v>
      </c>
      <c r="L69" s="5" t="s">
        <v>12</v>
      </c>
    </row>
    <row r="70" spans="1:18" ht="16.5" thickBot="1">
      <c r="A70" s="6" t="s">
        <v>13</v>
      </c>
      <c r="B70">
        <v>0</v>
      </c>
      <c r="C70">
        <v>0</v>
      </c>
      <c r="D70">
        <v>19</v>
      </c>
      <c r="E70">
        <v>18</v>
      </c>
      <c r="F70">
        <v>58</v>
      </c>
      <c r="G70" s="40">
        <v>87</v>
      </c>
      <c r="H70" t="s">
        <v>45</v>
      </c>
      <c r="I70" s="41">
        <v>115</v>
      </c>
      <c r="J70" s="41">
        <v>112</v>
      </c>
      <c r="K70" s="9" t="s">
        <v>45</v>
      </c>
      <c r="L70" s="42" t="s">
        <v>45</v>
      </c>
      <c r="N70" t="s">
        <v>60</v>
      </c>
    </row>
    <row r="71" spans="1:18" ht="16.5" thickBot="1">
      <c r="A71" s="6">
        <v>1</v>
      </c>
      <c r="B71">
        <v>207</v>
      </c>
      <c r="C71">
        <v>151</v>
      </c>
      <c r="D71">
        <v>145</v>
      </c>
      <c r="E71">
        <v>154</v>
      </c>
      <c r="F71">
        <v>146</v>
      </c>
      <c r="G71" s="40">
        <v>150</v>
      </c>
      <c r="H71" t="s">
        <v>45</v>
      </c>
      <c r="I71" s="41">
        <v>187</v>
      </c>
      <c r="J71" s="41">
        <v>182</v>
      </c>
      <c r="K71" s="9" t="s">
        <v>45</v>
      </c>
      <c r="L71" s="42" t="s">
        <v>45</v>
      </c>
    </row>
    <row r="72" spans="1:18" ht="16.5" thickBot="1">
      <c r="A72" s="6">
        <v>2</v>
      </c>
      <c r="B72">
        <v>260</v>
      </c>
      <c r="C72">
        <v>216</v>
      </c>
      <c r="D72">
        <v>138</v>
      </c>
      <c r="E72">
        <v>144</v>
      </c>
      <c r="F72">
        <v>156</v>
      </c>
      <c r="G72" s="40">
        <v>136</v>
      </c>
      <c r="H72" t="s">
        <v>45</v>
      </c>
      <c r="I72" s="41">
        <v>176</v>
      </c>
      <c r="J72" s="41">
        <v>200</v>
      </c>
      <c r="K72" s="9" t="s">
        <v>45</v>
      </c>
      <c r="L72" s="42" t="s">
        <v>45</v>
      </c>
    </row>
    <row r="73" spans="1:18" ht="16.5" thickBot="1">
      <c r="A73" s="6">
        <v>3</v>
      </c>
      <c r="B73">
        <v>209</v>
      </c>
      <c r="C73">
        <v>229</v>
      </c>
      <c r="D73">
        <v>195</v>
      </c>
      <c r="E73">
        <v>185</v>
      </c>
      <c r="F73">
        <v>170</v>
      </c>
      <c r="G73" s="40">
        <v>182</v>
      </c>
      <c r="H73" t="s">
        <v>45</v>
      </c>
      <c r="I73" s="41">
        <v>179</v>
      </c>
      <c r="J73" s="41">
        <v>196</v>
      </c>
      <c r="K73" s="9" t="s">
        <v>45</v>
      </c>
      <c r="L73" s="42" t="s">
        <v>45</v>
      </c>
    </row>
    <row r="74" spans="1:18" ht="16.5" thickBot="1">
      <c r="A74" s="6">
        <v>4</v>
      </c>
      <c r="B74">
        <v>278</v>
      </c>
      <c r="C74">
        <v>232</v>
      </c>
      <c r="D74">
        <v>246</v>
      </c>
      <c r="E74">
        <v>233</v>
      </c>
      <c r="F74">
        <v>230</v>
      </c>
      <c r="G74" s="40">
        <v>219</v>
      </c>
      <c r="H74" t="s">
        <v>45</v>
      </c>
      <c r="I74" s="41">
        <v>241</v>
      </c>
      <c r="J74" s="41">
        <v>265</v>
      </c>
      <c r="K74" s="9" t="s">
        <v>45</v>
      </c>
      <c r="L74" s="42" t="s">
        <v>45</v>
      </c>
      <c r="N74" s="40"/>
      <c r="O74" s="40"/>
      <c r="P74" s="40"/>
      <c r="Q74" s="40"/>
      <c r="R74" s="40"/>
    </row>
    <row r="75" spans="1:18" ht="16.5" thickBot="1">
      <c r="A75" s="6">
        <v>5</v>
      </c>
      <c r="B75">
        <v>296</v>
      </c>
      <c r="C75">
        <v>309</v>
      </c>
      <c r="D75">
        <v>217</v>
      </c>
      <c r="E75">
        <v>251</v>
      </c>
      <c r="F75">
        <v>191</v>
      </c>
      <c r="G75" s="40">
        <v>165</v>
      </c>
      <c r="H75" t="s">
        <v>45</v>
      </c>
      <c r="I75" s="41">
        <v>140</v>
      </c>
      <c r="J75" s="41">
        <v>108</v>
      </c>
      <c r="K75" s="9" t="s">
        <v>45</v>
      </c>
      <c r="L75" s="42" t="s">
        <v>45</v>
      </c>
    </row>
    <row r="76" spans="1:18" ht="16.5" thickBot="1">
      <c r="A76" s="6">
        <v>6</v>
      </c>
      <c r="B76">
        <v>295</v>
      </c>
      <c r="C76">
        <v>290</v>
      </c>
      <c r="D76">
        <v>235</v>
      </c>
      <c r="E76">
        <v>222</v>
      </c>
      <c r="F76">
        <v>219</v>
      </c>
      <c r="G76" s="40">
        <v>170</v>
      </c>
      <c r="H76" t="s">
        <v>45</v>
      </c>
      <c r="I76" s="41">
        <v>150</v>
      </c>
      <c r="J76" s="41">
        <v>136</v>
      </c>
      <c r="K76" s="9" t="s">
        <v>45</v>
      </c>
      <c r="L76" s="42" t="s">
        <v>45</v>
      </c>
      <c r="N76" s="41"/>
      <c r="O76" s="41"/>
      <c r="P76" s="41"/>
      <c r="Q76" s="41"/>
      <c r="R76" s="41"/>
    </row>
    <row r="77" spans="1:18" ht="16.5" thickBot="1">
      <c r="A77" s="6">
        <v>7</v>
      </c>
      <c r="B77">
        <v>330</v>
      </c>
      <c r="C77">
        <v>301</v>
      </c>
      <c r="D77">
        <v>256</v>
      </c>
      <c r="E77">
        <v>286</v>
      </c>
      <c r="F77">
        <v>219</v>
      </c>
      <c r="G77" s="40">
        <v>209</v>
      </c>
      <c r="H77" t="s">
        <v>45</v>
      </c>
      <c r="I77" s="41">
        <v>146</v>
      </c>
      <c r="J77" s="41">
        <v>159</v>
      </c>
      <c r="K77" s="9" t="s">
        <v>45</v>
      </c>
      <c r="L77" s="42" t="s">
        <v>45</v>
      </c>
      <c r="N77" s="41"/>
      <c r="O77" s="41"/>
      <c r="P77" s="41"/>
      <c r="Q77" s="41"/>
      <c r="R77" s="41"/>
    </row>
    <row r="78" spans="1:18" ht="16.5" thickBot="1">
      <c r="A78" s="6">
        <v>8</v>
      </c>
      <c r="B78">
        <v>311</v>
      </c>
      <c r="C78">
        <v>284</v>
      </c>
      <c r="D78">
        <v>252</v>
      </c>
      <c r="E78">
        <v>262</v>
      </c>
      <c r="F78">
        <v>180</v>
      </c>
      <c r="G78">
        <v>176</v>
      </c>
      <c r="H78" t="s">
        <v>45</v>
      </c>
      <c r="I78">
        <v>133</v>
      </c>
      <c r="J78">
        <v>114</v>
      </c>
      <c r="K78" s="9" t="s">
        <v>45</v>
      </c>
      <c r="L78" s="42" t="s">
        <v>45</v>
      </c>
    </row>
    <row r="79" spans="1:18" ht="16.5" thickBot="1">
      <c r="A79" s="6">
        <v>9</v>
      </c>
      <c r="B79">
        <v>205</v>
      </c>
      <c r="C79">
        <v>156</v>
      </c>
      <c r="D79">
        <v>170</v>
      </c>
      <c r="E79">
        <v>168</v>
      </c>
      <c r="F79">
        <v>138</v>
      </c>
      <c r="G79">
        <v>168</v>
      </c>
      <c r="H79" t="s">
        <v>45</v>
      </c>
      <c r="I79">
        <v>106</v>
      </c>
      <c r="J79">
        <v>118</v>
      </c>
      <c r="K79" s="9" t="s">
        <v>45</v>
      </c>
      <c r="L79" s="42" t="s">
        <v>45</v>
      </c>
    </row>
    <row r="80" spans="1:18" ht="16.5" thickBot="1">
      <c r="A80" s="6">
        <v>10</v>
      </c>
      <c r="B80">
        <v>167</v>
      </c>
      <c r="C80">
        <v>114</v>
      </c>
      <c r="D80">
        <v>128</v>
      </c>
      <c r="E80">
        <v>92</v>
      </c>
      <c r="F80">
        <v>96</v>
      </c>
      <c r="G80">
        <v>98</v>
      </c>
      <c r="H80" t="s">
        <v>45</v>
      </c>
      <c r="I80">
        <v>50</v>
      </c>
      <c r="J80">
        <v>50</v>
      </c>
      <c r="K80" s="9" t="s">
        <v>45</v>
      </c>
      <c r="L80" s="42" t="s">
        <v>45</v>
      </c>
    </row>
    <row r="81" spans="1:12" ht="16.5" thickBot="1">
      <c r="A81" s="6">
        <v>11</v>
      </c>
      <c r="B81">
        <v>129</v>
      </c>
      <c r="C81">
        <v>106</v>
      </c>
      <c r="D81">
        <v>132</v>
      </c>
      <c r="E81">
        <v>51</v>
      </c>
      <c r="F81">
        <v>80</v>
      </c>
      <c r="G81">
        <v>110</v>
      </c>
      <c r="H81" t="s">
        <v>45</v>
      </c>
      <c r="I81">
        <v>68</v>
      </c>
      <c r="J81">
        <v>46</v>
      </c>
      <c r="K81" s="9" t="s">
        <v>45</v>
      </c>
      <c r="L81" s="42" t="s">
        <v>45</v>
      </c>
    </row>
    <row r="82" spans="1:12" ht="16.5" thickBot="1">
      <c r="A82" s="6">
        <v>12</v>
      </c>
      <c r="B82">
        <v>55</v>
      </c>
      <c r="C82">
        <v>43</v>
      </c>
      <c r="D82">
        <v>73</v>
      </c>
      <c r="E82">
        <v>42</v>
      </c>
      <c r="F82">
        <v>45</v>
      </c>
      <c r="G82">
        <v>47</v>
      </c>
      <c r="H82" t="s">
        <v>45</v>
      </c>
      <c r="I82">
        <v>22</v>
      </c>
      <c r="J82">
        <v>20</v>
      </c>
      <c r="K82" s="9" t="s">
        <v>45</v>
      </c>
      <c r="L82" s="42" t="s">
        <v>45</v>
      </c>
    </row>
    <row r="83" spans="1:12" ht="48" thickBot="1">
      <c r="A83" s="11" t="s">
        <v>15</v>
      </c>
      <c r="B83" s="43">
        <f t="shared" ref="B83:G83" si="14">SUM(B70:B82)</f>
        <v>2742</v>
      </c>
      <c r="C83" s="43">
        <f t="shared" si="14"/>
        <v>2431</v>
      </c>
      <c r="D83" s="43">
        <f t="shared" si="14"/>
        <v>2206</v>
      </c>
      <c r="E83" s="43">
        <f t="shared" si="14"/>
        <v>2108</v>
      </c>
      <c r="F83" s="43">
        <f t="shared" si="14"/>
        <v>1928</v>
      </c>
      <c r="G83" s="43">
        <f t="shared" si="14"/>
        <v>1917</v>
      </c>
      <c r="H83" s="43" t="s">
        <v>45</v>
      </c>
      <c r="I83" s="43">
        <f>SUM(I70:I82)</f>
        <v>1713</v>
      </c>
      <c r="J83" s="43">
        <f>SUM(J70:J82)</f>
        <v>1706</v>
      </c>
      <c r="K83" s="43" t="s">
        <v>45</v>
      </c>
      <c r="L83" s="44" t="s">
        <v>45</v>
      </c>
    </row>
    <row r="84" spans="1:12" ht="79.5" thickBot="1">
      <c r="A84" s="11" t="s">
        <v>16</v>
      </c>
      <c r="B84" s="19"/>
      <c r="C84" s="19">
        <f t="shared" ref="C84:J84" si="15">((C83-B83)/B83)</f>
        <v>-0.11342086068563093</v>
      </c>
      <c r="D84" s="19">
        <f t="shared" si="15"/>
        <v>-9.2554504319210196E-2</v>
      </c>
      <c r="E84" s="19">
        <f t="shared" si="15"/>
        <v>-4.4424297370806894E-2</v>
      </c>
      <c r="F84" s="19">
        <f t="shared" si="15"/>
        <v>-8.5388994307400379E-2</v>
      </c>
      <c r="G84" s="19">
        <f t="shared" si="15"/>
        <v>-5.705394190871369E-3</v>
      </c>
      <c r="H84" s="19"/>
      <c r="I84" s="19"/>
      <c r="J84" s="19">
        <f t="shared" si="15"/>
        <v>-4.0863981319322826E-3</v>
      </c>
      <c r="K84" s="19"/>
      <c r="L84" s="19"/>
    </row>
    <row r="85" spans="1:12" ht="79.5" thickBot="1">
      <c r="A85" s="11" t="s">
        <v>17</v>
      </c>
      <c r="B85" s="19"/>
      <c r="C85" s="19"/>
      <c r="D85" s="19"/>
      <c r="E85" s="19"/>
      <c r="F85" s="20"/>
      <c r="G85" s="20">
        <f t="shared" ref="G85:J85" si="16">(G83-B83)/B83</f>
        <v>-0.30087527352297594</v>
      </c>
      <c r="H85" s="20"/>
      <c r="I85" s="20">
        <f t="shared" si="16"/>
        <v>-0.22348141432456936</v>
      </c>
      <c r="J85" s="20">
        <f t="shared" si="16"/>
        <v>-0.19070208728652752</v>
      </c>
      <c r="K85" s="20"/>
      <c r="L85" s="20"/>
    </row>
    <row r="86" spans="1:12" ht="79.5" thickBot="1">
      <c r="A86" s="11" t="s">
        <v>18</v>
      </c>
      <c r="B86" s="19"/>
      <c r="C86" s="19"/>
      <c r="D86" s="19"/>
      <c r="E86" s="19"/>
      <c r="F86" s="19"/>
      <c r="G86" s="19"/>
      <c r="H86" s="19"/>
      <c r="I86" s="19"/>
      <c r="J86" s="19"/>
      <c r="K86" s="20"/>
      <c r="L86" s="20"/>
    </row>
    <row r="87" spans="1:12" ht="63.75" thickBot="1">
      <c r="A87" s="11" t="s">
        <v>19</v>
      </c>
      <c r="B87" s="12">
        <v>5434</v>
      </c>
      <c r="C87" s="12">
        <v>5373</v>
      </c>
      <c r="D87" s="12">
        <v>5221</v>
      </c>
      <c r="E87" s="12">
        <v>5042</v>
      </c>
      <c r="F87" s="12">
        <v>5003</v>
      </c>
      <c r="G87" s="45">
        <v>5017</v>
      </c>
      <c r="H87" s="12">
        <v>5060</v>
      </c>
      <c r="I87" s="12">
        <v>5104</v>
      </c>
      <c r="J87" s="46">
        <v>5037</v>
      </c>
      <c r="K87" s="46">
        <v>5023</v>
      </c>
      <c r="L87" s="46">
        <v>5207</v>
      </c>
    </row>
    <row r="88" spans="1:12" ht="79.5" thickBot="1">
      <c r="A88" s="11" t="s">
        <v>20</v>
      </c>
      <c r="B88" s="21"/>
      <c r="C88" s="19">
        <f t="shared" ref="C88:L88" si="17">(C87-B87)/B87</f>
        <v>-1.1225616488774383E-2</v>
      </c>
      <c r="D88" s="19">
        <f t="shared" si="17"/>
        <v>-2.8289596128792109E-2</v>
      </c>
      <c r="E88" s="19">
        <f t="shared" si="17"/>
        <v>-3.4284619804635125E-2</v>
      </c>
      <c r="F88" s="19">
        <f t="shared" si="17"/>
        <v>-7.7350257834192778E-3</v>
      </c>
      <c r="G88" s="19">
        <f t="shared" si="17"/>
        <v>2.7983210073955628E-3</v>
      </c>
      <c r="H88" s="19">
        <f t="shared" si="17"/>
        <v>8.5708590791309554E-3</v>
      </c>
      <c r="I88" s="19">
        <f t="shared" si="17"/>
        <v>8.6956521739130436E-3</v>
      </c>
      <c r="J88" s="19">
        <f t="shared" si="17"/>
        <v>-1.3126959247648904E-2</v>
      </c>
      <c r="K88" s="19">
        <f t="shared" si="17"/>
        <v>-2.7794322017073653E-3</v>
      </c>
      <c r="L88" s="19">
        <f t="shared" si="17"/>
        <v>3.663149512243679E-2</v>
      </c>
    </row>
    <row r="89" spans="1:12" ht="79.5" thickBot="1">
      <c r="A89" s="11" t="s">
        <v>21</v>
      </c>
      <c r="B89" s="21"/>
      <c r="C89" s="22"/>
      <c r="D89" s="22"/>
      <c r="E89" s="22"/>
      <c r="F89" s="22"/>
      <c r="G89" s="19">
        <f t="shared" ref="G89:L89" si="18">(G87-B87)/B87</f>
        <v>-7.6739050423260943E-2</v>
      </c>
      <c r="H89" s="19">
        <f t="shared" si="18"/>
        <v>-5.8254234133631122E-2</v>
      </c>
      <c r="I89" s="19">
        <f t="shared" si="18"/>
        <v>-2.2409500095767095E-2</v>
      </c>
      <c r="J89" s="19">
        <f t="shared" si="18"/>
        <v>-9.9166997223324067E-4</v>
      </c>
      <c r="K89" s="19">
        <f t="shared" si="18"/>
        <v>3.9976014391365179E-3</v>
      </c>
      <c r="L89" s="19">
        <f t="shared" si="18"/>
        <v>3.7871237791508867E-2</v>
      </c>
    </row>
    <row r="90" spans="1:12" ht="79.5" thickBot="1">
      <c r="A90" s="11" t="s">
        <v>22</v>
      </c>
      <c r="B90" s="21"/>
      <c r="C90" s="22"/>
      <c r="D90" s="22"/>
      <c r="E90" s="22"/>
      <c r="F90" s="22"/>
      <c r="G90" s="19"/>
      <c r="H90" s="19"/>
      <c r="I90" s="19"/>
      <c r="J90" s="19"/>
      <c r="K90" s="19"/>
      <c r="L90" s="19">
        <f>(L87-B87)/B87</f>
        <v>-4.1774015458225983E-2</v>
      </c>
    </row>
    <row r="91" spans="1:12" ht="48" thickBot="1">
      <c r="A91" s="11" t="s">
        <v>23</v>
      </c>
      <c r="B91" s="47">
        <f t="shared" ref="B91:G91" si="19">B83/B87</f>
        <v>0.50460066249539937</v>
      </c>
      <c r="C91" s="47">
        <f t="shared" si="19"/>
        <v>0.45244742229666851</v>
      </c>
      <c r="D91" s="47">
        <f t="shared" si="19"/>
        <v>0.42252442060907874</v>
      </c>
      <c r="E91" s="47">
        <f t="shared" si="19"/>
        <v>0.41808806029353429</v>
      </c>
      <c r="F91" s="47">
        <f t="shared" si="19"/>
        <v>0.38536877873276032</v>
      </c>
      <c r="G91" s="47">
        <f t="shared" si="19"/>
        <v>0.38210085708590791</v>
      </c>
      <c r="H91" s="47" t="s">
        <v>45</v>
      </c>
      <c r="I91" s="47">
        <f>I83/I87</f>
        <v>0.33561912225705332</v>
      </c>
      <c r="J91" s="47">
        <f>J83/J87</f>
        <v>0.33869366686519753</v>
      </c>
      <c r="K91" s="47" t="s">
        <v>45</v>
      </c>
      <c r="L91" s="47" t="s">
        <v>45</v>
      </c>
    </row>
    <row r="92" spans="1:12" ht="78.75">
      <c r="A92" s="23" t="s">
        <v>24</v>
      </c>
      <c r="B92" s="24"/>
      <c r="C92" s="24">
        <f t="shared" ref="C92:J92" si="20">(C91-B91)</f>
        <v>-5.2153240198730855E-2</v>
      </c>
      <c r="D92" s="24">
        <f t="shared" si="20"/>
        <v>-2.9923001687589768E-2</v>
      </c>
      <c r="E92" s="24">
        <f t="shared" si="20"/>
        <v>-4.436360315544452E-3</v>
      </c>
      <c r="F92" s="24">
        <f t="shared" si="20"/>
        <v>-3.2719281560773972E-2</v>
      </c>
      <c r="G92" s="24">
        <f t="shared" si="20"/>
        <v>-3.2679216468524119E-3</v>
      </c>
      <c r="H92" s="24"/>
      <c r="I92" s="24"/>
      <c r="J92" s="24">
        <f t="shared" si="20"/>
        <v>3.074544608144214E-3</v>
      </c>
      <c r="K92" s="24"/>
      <c r="L92" s="24"/>
    </row>
    <row r="93" spans="1:12" ht="78.75">
      <c r="A93" s="23" t="s">
        <v>25</v>
      </c>
      <c r="B93" s="24"/>
      <c r="C93" s="24"/>
      <c r="D93" s="24"/>
      <c r="E93" s="24"/>
      <c r="F93" s="24"/>
      <c r="G93" s="24">
        <f>G91-B91</f>
        <v>-0.12249980540949146</v>
      </c>
      <c r="H93" s="24"/>
      <c r="I93" s="24">
        <f t="shared" ref="I93:J93" si="21">I91-D91</f>
        <v>-8.6905298352025429E-2</v>
      </c>
      <c r="J93" s="24">
        <f t="shared" si="21"/>
        <v>-7.9394393428336762E-2</v>
      </c>
      <c r="K93" s="24"/>
      <c r="L93" s="24"/>
    </row>
    <row r="94" spans="1:12" ht="94.5">
      <c r="A94" s="23" t="s">
        <v>26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.75">
      <c r="A95" s="48" t="s">
        <v>46</v>
      </c>
      <c r="B95" s="49"/>
      <c r="C95" s="49"/>
      <c r="D95" s="49"/>
      <c r="E95" s="49"/>
      <c r="F95" s="49"/>
      <c r="G95" s="50"/>
      <c r="H95" s="49"/>
      <c r="I95" s="49"/>
      <c r="J95" s="49"/>
      <c r="K95" s="49"/>
      <c r="L95" s="49"/>
    </row>
    <row r="97" spans="1:18" ht="15.75">
      <c r="A97" s="25" t="s">
        <v>47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8" ht="16.5" thickBot="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8" ht="16.5" thickBot="1">
      <c r="A99" s="3" t="s">
        <v>1</v>
      </c>
      <c r="B99" s="4" t="s">
        <v>2</v>
      </c>
      <c r="C99" s="4" t="s">
        <v>3</v>
      </c>
      <c r="D99" s="4" t="s">
        <v>4</v>
      </c>
      <c r="E99" s="4" t="s">
        <v>5</v>
      </c>
      <c r="F99" s="4" t="s">
        <v>6</v>
      </c>
      <c r="G99" s="4" t="s">
        <v>7</v>
      </c>
      <c r="H99" s="4" t="s">
        <v>8</v>
      </c>
      <c r="I99" s="4" t="s">
        <v>9</v>
      </c>
      <c r="J99" s="4" t="s">
        <v>10</v>
      </c>
      <c r="K99" s="4" t="s">
        <v>11</v>
      </c>
      <c r="L99" s="5" t="s">
        <v>12</v>
      </c>
      <c r="M99" s="5" t="s">
        <v>28</v>
      </c>
      <c r="O99" s="57" t="s">
        <v>29</v>
      </c>
      <c r="P99" s="57"/>
      <c r="Q99" s="57"/>
      <c r="R99" s="57"/>
    </row>
    <row r="100" spans="1:18" ht="16.5" thickBot="1">
      <c r="A100" s="6" t="s">
        <v>13</v>
      </c>
      <c r="B100" s="8"/>
      <c r="C100" s="28">
        <f t="shared" ref="C100:J100" si="22">-C70</f>
        <v>0</v>
      </c>
      <c r="D100" s="28">
        <f t="shared" si="22"/>
        <v>-19</v>
      </c>
      <c r="E100" s="28">
        <f t="shared" si="22"/>
        <v>-18</v>
      </c>
      <c r="F100" s="28">
        <f t="shared" si="22"/>
        <v>-58</v>
      </c>
      <c r="G100" s="28">
        <f t="shared" si="22"/>
        <v>-87</v>
      </c>
      <c r="H100" s="28"/>
      <c r="I100" s="28">
        <f t="shared" si="22"/>
        <v>-115</v>
      </c>
      <c r="J100" s="28">
        <f t="shared" si="22"/>
        <v>-112</v>
      </c>
      <c r="K100" s="28"/>
      <c r="L100" s="28"/>
      <c r="M100" s="29">
        <f>AVERAGE(C100:L100)</f>
        <v>-58.428571428571431</v>
      </c>
      <c r="O100" s="30"/>
      <c r="P100" s="30"/>
      <c r="Q100" s="30"/>
      <c r="R100" s="30"/>
    </row>
    <row r="101" spans="1:18" ht="16.5" thickBot="1">
      <c r="A101" s="6">
        <v>1</v>
      </c>
      <c r="B101" s="8" t="s">
        <v>30</v>
      </c>
      <c r="C101" s="28">
        <f t="shared" ref="C101:J104" si="23">B70-C71</f>
        <v>-151</v>
      </c>
      <c r="D101" s="28">
        <f t="shared" si="23"/>
        <v>-145</v>
      </c>
      <c r="E101" s="28">
        <f t="shared" si="23"/>
        <v>-135</v>
      </c>
      <c r="F101" s="28">
        <f t="shared" si="23"/>
        <v>-128</v>
      </c>
      <c r="G101" s="28">
        <f t="shared" si="23"/>
        <v>-92</v>
      </c>
      <c r="H101" s="28"/>
      <c r="I101" s="28"/>
      <c r="J101" s="28">
        <f t="shared" si="23"/>
        <v>-67</v>
      </c>
      <c r="K101" s="28"/>
      <c r="L101" s="28"/>
      <c r="M101" s="29">
        <f t="shared" ref="M101:M112" si="24">AVERAGE(C101:L101)</f>
        <v>-119.66666666666667</v>
      </c>
      <c r="O101" s="58" t="s">
        <v>48</v>
      </c>
      <c r="P101" s="58"/>
      <c r="Q101" s="58"/>
      <c r="R101" s="58"/>
    </row>
    <row r="102" spans="1:18" ht="16.5" thickBot="1">
      <c r="A102" s="6">
        <v>2</v>
      </c>
      <c r="B102" s="8" t="s">
        <v>30</v>
      </c>
      <c r="C102" s="28">
        <f t="shared" si="23"/>
        <v>-9</v>
      </c>
      <c r="D102" s="28">
        <f t="shared" si="23"/>
        <v>13</v>
      </c>
      <c r="E102" s="28">
        <f t="shared" si="23"/>
        <v>1</v>
      </c>
      <c r="F102" s="28">
        <f t="shared" si="23"/>
        <v>-2</v>
      </c>
      <c r="G102" s="28">
        <f t="shared" si="23"/>
        <v>10</v>
      </c>
      <c r="H102" s="28"/>
      <c r="I102" s="28"/>
      <c r="J102" s="28">
        <f t="shared" si="23"/>
        <v>-13</v>
      </c>
      <c r="K102" s="28"/>
      <c r="L102" s="28"/>
      <c r="M102" s="29">
        <f t="shared" si="24"/>
        <v>0</v>
      </c>
      <c r="O102" s="59" t="s">
        <v>49</v>
      </c>
      <c r="P102" s="59"/>
      <c r="Q102" s="59"/>
      <c r="R102" s="59"/>
    </row>
    <row r="103" spans="1:18" ht="16.5" thickBot="1">
      <c r="A103" s="6">
        <v>3</v>
      </c>
      <c r="B103" s="8" t="s">
        <v>30</v>
      </c>
      <c r="C103" s="28">
        <f t="shared" si="23"/>
        <v>31</v>
      </c>
      <c r="D103" s="28">
        <f t="shared" si="23"/>
        <v>21</v>
      </c>
      <c r="E103" s="28">
        <f t="shared" si="23"/>
        <v>-47</v>
      </c>
      <c r="F103" s="28">
        <f t="shared" si="23"/>
        <v>-26</v>
      </c>
      <c r="G103" s="28">
        <f t="shared" si="23"/>
        <v>-26</v>
      </c>
      <c r="H103" s="28"/>
      <c r="I103" s="28"/>
      <c r="J103" s="28">
        <f t="shared" si="23"/>
        <v>-20</v>
      </c>
      <c r="K103" s="28"/>
      <c r="L103" s="28"/>
      <c r="M103" s="29">
        <f t="shared" si="24"/>
        <v>-11.166666666666666</v>
      </c>
      <c r="O103" s="60" t="s">
        <v>50</v>
      </c>
      <c r="P103" s="60"/>
      <c r="Q103" s="60"/>
      <c r="R103" s="60"/>
    </row>
    <row r="104" spans="1:18" ht="16.5" thickBot="1">
      <c r="A104" s="6">
        <v>4</v>
      </c>
      <c r="B104" s="8" t="s">
        <v>30</v>
      </c>
      <c r="C104" s="28">
        <f t="shared" si="23"/>
        <v>-23</v>
      </c>
      <c r="D104" s="28">
        <f t="shared" si="23"/>
        <v>-17</v>
      </c>
      <c r="E104" s="28">
        <f t="shared" si="23"/>
        <v>-38</v>
      </c>
      <c r="F104" s="28">
        <f t="shared" si="23"/>
        <v>-45</v>
      </c>
      <c r="G104" s="28">
        <f t="shared" si="23"/>
        <v>-49</v>
      </c>
      <c r="H104" s="28"/>
      <c r="I104" s="28"/>
      <c r="J104" s="28">
        <f t="shared" si="23"/>
        <v>-86</v>
      </c>
      <c r="K104" s="28"/>
      <c r="L104" s="28"/>
      <c r="M104" s="29">
        <f t="shared" si="24"/>
        <v>-43</v>
      </c>
      <c r="O104" s="61" t="s">
        <v>51</v>
      </c>
      <c r="P104" s="61"/>
      <c r="Q104" s="61"/>
      <c r="R104" s="61"/>
    </row>
    <row r="105" spans="1:18" ht="16.5" thickBot="1">
      <c r="A105" s="6">
        <v>5</v>
      </c>
      <c r="B105" s="8" t="s">
        <v>30</v>
      </c>
      <c r="C105" s="28">
        <f>B74-C75</f>
        <v>-31</v>
      </c>
      <c r="D105" s="28">
        <f>C74-D75</f>
        <v>15</v>
      </c>
      <c r="E105" s="28">
        <f>D74-E75</f>
        <v>-5</v>
      </c>
      <c r="F105" s="28">
        <f>E74-F75</f>
        <v>42</v>
      </c>
      <c r="G105" s="28">
        <f>F74-G75</f>
        <v>65</v>
      </c>
      <c r="H105" s="28"/>
      <c r="I105" s="28"/>
      <c r="J105" s="28">
        <f>I74-J75</f>
        <v>133</v>
      </c>
      <c r="K105" s="28"/>
      <c r="L105" s="28"/>
      <c r="M105" s="29">
        <f t="shared" si="24"/>
        <v>36.5</v>
      </c>
      <c r="O105" s="56" t="s">
        <v>35</v>
      </c>
      <c r="P105" s="56"/>
      <c r="Q105" s="56"/>
      <c r="R105" s="56"/>
    </row>
    <row r="106" spans="1:18" ht="16.5" thickBot="1">
      <c r="A106" s="6">
        <v>6</v>
      </c>
      <c r="B106" s="8" t="s">
        <v>30</v>
      </c>
      <c r="C106" s="28">
        <f t="shared" ref="C106:J111" si="25">B75-C76</f>
        <v>6</v>
      </c>
      <c r="D106" s="28">
        <f t="shared" si="25"/>
        <v>74</v>
      </c>
      <c r="E106" s="28">
        <f t="shared" si="25"/>
        <v>-5</v>
      </c>
      <c r="F106" s="28">
        <f t="shared" si="25"/>
        <v>32</v>
      </c>
      <c r="G106" s="28">
        <f t="shared" si="25"/>
        <v>21</v>
      </c>
      <c r="H106" s="28"/>
      <c r="I106" s="28"/>
      <c r="J106" s="28">
        <f t="shared" si="25"/>
        <v>4</v>
      </c>
      <c r="K106" s="28"/>
      <c r="L106" s="28"/>
      <c r="M106" s="29">
        <f t="shared" si="24"/>
        <v>22</v>
      </c>
      <c r="O106" s="56"/>
      <c r="P106" s="56"/>
      <c r="Q106" s="56"/>
      <c r="R106" s="56"/>
    </row>
    <row r="107" spans="1:18" ht="16.5" thickBot="1">
      <c r="A107" s="6">
        <v>7</v>
      </c>
      <c r="B107" s="8" t="s">
        <v>30</v>
      </c>
      <c r="C107" s="28">
        <f t="shared" si="25"/>
        <v>-6</v>
      </c>
      <c r="D107" s="28">
        <f t="shared" si="25"/>
        <v>34</v>
      </c>
      <c r="E107" s="28">
        <f t="shared" si="25"/>
        <v>-51</v>
      </c>
      <c r="F107" s="28">
        <f t="shared" si="25"/>
        <v>3</v>
      </c>
      <c r="G107" s="28">
        <f t="shared" si="25"/>
        <v>10</v>
      </c>
      <c r="H107" s="28"/>
      <c r="I107" s="28"/>
      <c r="J107" s="28">
        <f t="shared" si="25"/>
        <v>-9</v>
      </c>
      <c r="K107" s="28"/>
      <c r="L107" s="28"/>
      <c r="M107" s="29">
        <f t="shared" si="24"/>
        <v>-3.1666666666666665</v>
      </c>
      <c r="O107" s="56"/>
      <c r="P107" s="56"/>
      <c r="Q107" s="56"/>
      <c r="R107" s="56"/>
    </row>
    <row r="108" spans="1:18" ht="16.5" thickBot="1">
      <c r="A108" s="6">
        <v>8</v>
      </c>
      <c r="B108" s="8" t="s">
        <v>30</v>
      </c>
      <c r="C108" s="28">
        <f t="shared" si="25"/>
        <v>46</v>
      </c>
      <c r="D108" s="28">
        <f t="shared" si="25"/>
        <v>49</v>
      </c>
      <c r="E108" s="28">
        <f t="shared" si="25"/>
        <v>-6</v>
      </c>
      <c r="F108" s="28">
        <f t="shared" si="25"/>
        <v>106</v>
      </c>
      <c r="G108" s="28">
        <f t="shared" si="25"/>
        <v>43</v>
      </c>
      <c r="H108" s="28"/>
      <c r="I108" s="28"/>
      <c r="J108" s="28">
        <f t="shared" si="25"/>
        <v>32</v>
      </c>
      <c r="K108" s="28"/>
      <c r="L108" s="28"/>
      <c r="M108" s="29">
        <f t="shared" si="24"/>
        <v>45</v>
      </c>
    </row>
    <row r="109" spans="1:18" ht="16.5" thickBot="1">
      <c r="A109" s="6">
        <v>9</v>
      </c>
      <c r="B109" s="8" t="s">
        <v>30</v>
      </c>
      <c r="C109" s="28">
        <f t="shared" si="25"/>
        <v>155</v>
      </c>
      <c r="D109" s="28">
        <f t="shared" si="25"/>
        <v>114</v>
      </c>
      <c r="E109" s="28">
        <f t="shared" si="25"/>
        <v>84</v>
      </c>
      <c r="F109" s="28">
        <f t="shared" si="25"/>
        <v>124</v>
      </c>
      <c r="G109" s="28">
        <f t="shared" si="25"/>
        <v>12</v>
      </c>
      <c r="H109" s="28"/>
      <c r="I109" s="28"/>
      <c r="J109" s="28">
        <f t="shared" si="25"/>
        <v>15</v>
      </c>
      <c r="K109" s="28"/>
      <c r="L109" s="28"/>
      <c r="M109" s="29">
        <f t="shared" si="24"/>
        <v>84</v>
      </c>
    </row>
    <row r="110" spans="1:18" ht="16.5" thickBot="1">
      <c r="A110" s="6">
        <v>10</v>
      </c>
      <c r="B110" s="8" t="s">
        <v>30</v>
      </c>
      <c r="C110" s="28">
        <f t="shared" si="25"/>
        <v>91</v>
      </c>
      <c r="D110" s="28">
        <f t="shared" si="25"/>
        <v>28</v>
      </c>
      <c r="E110" s="28">
        <f t="shared" si="25"/>
        <v>78</v>
      </c>
      <c r="F110" s="28">
        <f t="shared" si="25"/>
        <v>72</v>
      </c>
      <c r="G110" s="28">
        <f t="shared" si="25"/>
        <v>40</v>
      </c>
      <c r="H110" s="28"/>
      <c r="I110" s="28"/>
      <c r="J110" s="28">
        <f t="shared" si="25"/>
        <v>56</v>
      </c>
      <c r="K110" s="28"/>
      <c r="L110" s="28"/>
      <c r="M110" s="29">
        <f t="shared" si="24"/>
        <v>60.833333333333336</v>
      </c>
    </row>
    <row r="111" spans="1:18" ht="16.5" thickBot="1">
      <c r="A111" s="6">
        <v>11</v>
      </c>
      <c r="B111" s="8" t="s">
        <v>30</v>
      </c>
      <c r="C111" s="28">
        <f t="shared" si="25"/>
        <v>61</v>
      </c>
      <c r="D111" s="28">
        <f t="shared" si="25"/>
        <v>-18</v>
      </c>
      <c r="E111" s="28">
        <f t="shared" si="25"/>
        <v>77</v>
      </c>
      <c r="F111" s="28">
        <f t="shared" si="25"/>
        <v>12</v>
      </c>
      <c r="G111" s="28">
        <f t="shared" si="25"/>
        <v>-14</v>
      </c>
      <c r="H111" s="28"/>
      <c r="I111" s="28"/>
      <c r="J111" s="28">
        <f t="shared" si="25"/>
        <v>4</v>
      </c>
      <c r="K111" s="28"/>
      <c r="L111" s="28"/>
      <c r="M111" s="29">
        <f t="shared" si="24"/>
        <v>20.333333333333332</v>
      </c>
    </row>
    <row r="112" spans="1:18" ht="16.5" thickBot="1">
      <c r="A112" s="6">
        <v>12</v>
      </c>
      <c r="B112" s="8" t="s">
        <v>30</v>
      </c>
      <c r="C112" s="28">
        <f>B81-C82</f>
        <v>86</v>
      </c>
      <c r="D112" s="28">
        <f>C81-D82</f>
        <v>33</v>
      </c>
      <c r="E112" s="28">
        <f>D81-E82</f>
        <v>90</v>
      </c>
      <c r="F112" s="28">
        <f>E81-F82</f>
        <v>6</v>
      </c>
      <c r="G112" s="28">
        <f>F81-G82</f>
        <v>33</v>
      </c>
      <c r="H112" s="28"/>
      <c r="I112" s="28"/>
      <c r="J112" s="28">
        <f>I81-J82</f>
        <v>48</v>
      </c>
      <c r="K112" s="28"/>
      <c r="L112" s="28"/>
      <c r="M112" s="29">
        <f t="shared" si="24"/>
        <v>49.333333333333336</v>
      </c>
    </row>
    <row r="113" spans="1:18" ht="32.25" thickBot="1">
      <c r="A113" s="51" t="s">
        <v>52</v>
      </c>
      <c r="B113" s="52" t="s">
        <v>53</v>
      </c>
      <c r="C113" s="53" t="s">
        <v>30</v>
      </c>
      <c r="D113" s="53" t="s">
        <v>30</v>
      </c>
      <c r="E113" s="53" t="s">
        <v>30</v>
      </c>
      <c r="F113" s="53" t="s">
        <v>30</v>
      </c>
      <c r="G113" s="53">
        <f>B77-G82</f>
        <v>283</v>
      </c>
      <c r="H113" s="53" t="s">
        <v>45</v>
      </c>
      <c r="I113" s="53">
        <f>D77-I82</f>
        <v>234</v>
      </c>
      <c r="J113" s="53">
        <f>E77-J82</f>
        <v>266</v>
      </c>
      <c r="K113" s="53" t="s">
        <v>45</v>
      </c>
      <c r="L113" s="53" t="s">
        <v>45</v>
      </c>
      <c r="M113" s="29">
        <f>AVERAGE(C113:L113)</f>
        <v>261</v>
      </c>
    </row>
    <row r="115" spans="1:18" ht="15.75">
      <c r="A115" s="25" t="s">
        <v>54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8" ht="16.5" thickBot="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8" ht="16.5" thickBot="1">
      <c r="A117" s="3" t="s">
        <v>1</v>
      </c>
      <c r="B117" s="4" t="s">
        <v>2</v>
      </c>
      <c r="C117" s="4" t="s">
        <v>3</v>
      </c>
      <c r="D117" s="4" t="s">
        <v>4</v>
      </c>
      <c r="E117" s="4" t="s">
        <v>5</v>
      </c>
      <c r="F117" s="4" t="s">
        <v>6</v>
      </c>
      <c r="G117" s="4" t="s">
        <v>7</v>
      </c>
      <c r="H117" s="4" t="s">
        <v>8</v>
      </c>
      <c r="I117" s="4" t="s">
        <v>9</v>
      </c>
      <c r="J117" s="4" t="s">
        <v>10</v>
      </c>
      <c r="K117" s="4" t="s">
        <v>11</v>
      </c>
      <c r="L117" s="5" t="s">
        <v>12</v>
      </c>
      <c r="M117" s="5" t="s">
        <v>28</v>
      </c>
      <c r="O117" s="57" t="s">
        <v>29</v>
      </c>
      <c r="P117" s="57"/>
      <c r="Q117" s="57"/>
      <c r="R117" s="57"/>
    </row>
    <row r="118" spans="1:18" ht="16.5" thickBot="1">
      <c r="A118" s="6">
        <v>1</v>
      </c>
      <c r="B118" s="35"/>
      <c r="C118" s="35"/>
      <c r="D118" s="35"/>
      <c r="E118" s="35">
        <f>(D70-E71)/D70</f>
        <v>-7.1052631578947372</v>
      </c>
      <c r="F118" s="35">
        <f>(E70-F71)/E70</f>
        <v>-7.1111111111111107</v>
      </c>
      <c r="G118" s="35">
        <f>(F70-G71)/F70</f>
        <v>-1.5862068965517242</v>
      </c>
      <c r="H118" s="35"/>
      <c r="I118" s="35"/>
      <c r="J118" s="35">
        <f>(I70-J71)/I70</f>
        <v>-0.58260869565217388</v>
      </c>
      <c r="K118" s="35"/>
      <c r="L118" s="35"/>
      <c r="M118" s="36">
        <f>AVERAGE(C118:L118)</f>
        <v>-4.0962974653024364</v>
      </c>
      <c r="O118" s="58" t="s">
        <v>55</v>
      </c>
      <c r="P118" s="58"/>
      <c r="Q118" s="58"/>
      <c r="R118" s="58"/>
    </row>
    <row r="119" spans="1:18" ht="16.5" thickBot="1">
      <c r="A119" s="6">
        <v>2</v>
      </c>
      <c r="B119" s="35"/>
      <c r="C119" s="35">
        <f t="shared" ref="C119:J129" si="26">(B71-C72)/B71</f>
        <v>-4.3478260869565216E-2</v>
      </c>
      <c r="D119" s="35">
        <f t="shared" si="26"/>
        <v>8.6092715231788075E-2</v>
      </c>
      <c r="E119" s="35">
        <f t="shared" si="26"/>
        <v>6.8965517241379309E-3</v>
      </c>
      <c r="F119" s="35">
        <f t="shared" si="26"/>
        <v>-1.2987012987012988E-2</v>
      </c>
      <c r="G119" s="35">
        <f t="shared" si="26"/>
        <v>6.8493150684931503E-2</v>
      </c>
      <c r="H119" s="35"/>
      <c r="I119" s="35"/>
      <c r="J119" s="35">
        <f t="shared" si="26"/>
        <v>-6.9518716577540107E-2</v>
      </c>
      <c r="K119" s="35"/>
      <c r="L119" s="35"/>
      <c r="M119" s="36">
        <f t="shared" ref="M119:M129" si="27">AVERAGE(C119:L119)</f>
        <v>5.9164045344565321E-3</v>
      </c>
      <c r="O119" s="59" t="s">
        <v>56</v>
      </c>
      <c r="P119" s="59"/>
      <c r="Q119" s="59"/>
      <c r="R119" s="59"/>
    </row>
    <row r="120" spans="1:18" ht="16.5" thickBot="1">
      <c r="A120" s="6">
        <v>3</v>
      </c>
      <c r="B120" s="35"/>
      <c r="C120" s="35">
        <f t="shared" si="26"/>
        <v>0.11923076923076924</v>
      </c>
      <c r="D120" s="35">
        <f t="shared" si="26"/>
        <v>9.7222222222222224E-2</v>
      </c>
      <c r="E120" s="35">
        <f t="shared" si="26"/>
        <v>-0.34057971014492755</v>
      </c>
      <c r="F120" s="35">
        <f t="shared" si="26"/>
        <v>-0.18055555555555555</v>
      </c>
      <c r="G120" s="35">
        <f t="shared" si="26"/>
        <v>-0.16666666666666666</v>
      </c>
      <c r="H120" s="35"/>
      <c r="I120" s="35"/>
      <c r="J120" s="35">
        <f t="shared" si="26"/>
        <v>-0.11363636363636363</v>
      </c>
      <c r="K120" s="35"/>
      <c r="L120" s="35"/>
      <c r="M120" s="36">
        <f t="shared" si="27"/>
        <v>-9.7497550758420315E-2</v>
      </c>
      <c r="O120" s="60" t="s">
        <v>40</v>
      </c>
      <c r="P120" s="60"/>
      <c r="Q120" s="60"/>
      <c r="R120" s="60"/>
    </row>
    <row r="121" spans="1:18" ht="16.5" thickBot="1">
      <c r="A121" s="6">
        <v>4</v>
      </c>
      <c r="B121" s="35"/>
      <c r="C121" s="35">
        <f t="shared" si="26"/>
        <v>-0.11004784688995216</v>
      </c>
      <c r="D121" s="35">
        <f t="shared" si="26"/>
        <v>-7.4235807860262015E-2</v>
      </c>
      <c r="E121" s="35">
        <f t="shared" si="26"/>
        <v>-0.19487179487179487</v>
      </c>
      <c r="F121" s="35">
        <f t="shared" si="26"/>
        <v>-0.24324324324324326</v>
      </c>
      <c r="G121" s="35">
        <f t="shared" si="26"/>
        <v>-0.28823529411764703</v>
      </c>
      <c r="H121" s="35"/>
      <c r="I121" s="35"/>
      <c r="J121" s="35">
        <f t="shared" si="26"/>
        <v>-0.48044692737430167</v>
      </c>
      <c r="K121" s="35"/>
      <c r="L121" s="35"/>
      <c r="M121" s="36">
        <f t="shared" si="27"/>
        <v>-0.2318468190595335</v>
      </c>
      <c r="O121" s="61" t="s">
        <v>57</v>
      </c>
      <c r="P121" s="61"/>
      <c r="Q121" s="61"/>
      <c r="R121" s="61"/>
    </row>
    <row r="122" spans="1:18" ht="16.5" thickBot="1">
      <c r="A122" s="6">
        <v>5</v>
      </c>
      <c r="B122" s="35"/>
      <c r="C122" s="35">
        <f t="shared" si="26"/>
        <v>-0.11151079136690648</v>
      </c>
      <c r="D122" s="35">
        <f t="shared" si="26"/>
        <v>6.4655172413793108E-2</v>
      </c>
      <c r="E122" s="35">
        <f t="shared" si="26"/>
        <v>-2.032520325203252E-2</v>
      </c>
      <c r="F122" s="35">
        <f t="shared" si="26"/>
        <v>0.18025751072961374</v>
      </c>
      <c r="G122" s="35">
        <f t="shared" si="26"/>
        <v>0.28260869565217389</v>
      </c>
      <c r="H122" s="35"/>
      <c r="I122" s="35"/>
      <c r="J122" s="35">
        <f t="shared" si="26"/>
        <v>0.55186721991701249</v>
      </c>
      <c r="K122" s="35"/>
      <c r="L122" s="35"/>
      <c r="M122" s="36">
        <f t="shared" si="27"/>
        <v>0.15792543401560902</v>
      </c>
      <c r="O122" s="56" t="s">
        <v>35</v>
      </c>
      <c r="P122" s="56"/>
      <c r="Q122" s="56"/>
      <c r="R122" s="56"/>
    </row>
    <row r="123" spans="1:18" ht="16.5" thickBot="1">
      <c r="A123" s="6">
        <v>6</v>
      </c>
      <c r="B123" s="35"/>
      <c r="C123" s="35">
        <f t="shared" si="26"/>
        <v>2.0270270270270271E-2</v>
      </c>
      <c r="D123" s="35">
        <f t="shared" si="26"/>
        <v>0.23948220064724918</v>
      </c>
      <c r="E123" s="35">
        <f t="shared" si="26"/>
        <v>-2.3041474654377881E-2</v>
      </c>
      <c r="F123" s="35">
        <f t="shared" si="26"/>
        <v>0.12749003984063745</v>
      </c>
      <c r="G123" s="35">
        <f t="shared" si="26"/>
        <v>0.1099476439790576</v>
      </c>
      <c r="H123" s="35"/>
      <c r="I123" s="35"/>
      <c r="J123" s="35">
        <f t="shared" si="26"/>
        <v>2.8571428571428571E-2</v>
      </c>
      <c r="K123" s="35"/>
      <c r="L123" s="35"/>
      <c r="M123" s="36">
        <f t="shared" si="27"/>
        <v>8.3786684775710871E-2</v>
      </c>
      <c r="O123" s="56"/>
      <c r="P123" s="56"/>
      <c r="Q123" s="56"/>
      <c r="R123" s="56"/>
    </row>
    <row r="124" spans="1:18" ht="16.5" thickBot="1">
      <c r="A124" s="6">
        <v>7</v>
      </c>
      <c r="B124" s="35"/>
      <c r="C124" s="35">
        <f t="shared" si="26"/>
        <v>-2.0338983050847456E-2</v>
      </c>
      <c r="D124" s="35">
        <f t="shared" si="26"/>
        <v>0.11724137931034483</v>
      </c>
      <c r="E124" s="35">
        <f t="shared" si="26"/>
        <v>-0.21702127659574469</v>
      </c>
      <c r="F124" s="35">
        <f t="shared" si="26"/>
        <v>1.3513513513513514E-2</v>
      </c>
      <c r="G124" s="35">
        <f t="shared" si="26"/>
        <v>4.5662100456621002E-2</v>
      </c>
      <c r="H124" s="35"/>
      <c r="I124" s="35"/>
      <c r="J124" s="35">
        <f t="shared" si="26"/>
        <v>-0.06</v>
      </c>
      <c r="K124" s="35"/>
      <c r="L124" s="35"/>
      <c r="M124" s="36">
        <f t="shared" si="27"/>
        <v>-2.0157211061018799E-2</v>
      </c>
      <c r="O124" s="56"/>
      <c r="P124" s="56"/>
      <c r="Q124" s="56"/>
      <c r="R124" s="56"/>
    </row>
    <row r="125" spans="1:18" ht="16.5" thickBot="1">
      <c r="A125" s="6">
        <v>8</v>
      </c>
      <c r="B125" s="35"/>
      <c r="C125" s="35">
        <f t="shared" si="26"/>
        <v>0.1393939393939394</v>
      </c>
      <c r="D125" s="35">
        <f t="shared" si="26"/>
        <v>0.16279069767441862</v>
      </c>
      <c r="E125" s="35">
        <f t="shared" si="26"/>
        <v>-2.34375E-2</v>
      </c>
      <c r="F125" s="35">
        <f t="shared" si="26"/>
        <v>0.37062937062937062</v>
      </c>
      <c r="G125" s="35">
        <f t="shared" si="26"/>
        <v>0.19634703196347031</v>
      </c>
      <c r="H125" s="35"/>
      <c r="I125" s="35"/>
      <c r="J125" s="35">
        <f t="shared" si="26"/>
        <v>0.21917808219178081</v>
      </c>
      <c r="K125" s="35"/>
      <c r="L125" s="35"/>
      <c r="M125" s="36">
        <f t="shared" si="27"/>
        <v>0.17748360364216331</v>
      </c>
    </row>
    <row r="126" spans="1:18" ht="16.5" thickBot="1">
      <c r="A126" s="6">
        <v>9</v>
      </c>
      <c r="B126" s="35"/>
      <c r="C126" s="35">
        <f t="shared" si="26"/>
        <v>0.49839228295819937</v>
      </c>
      <c r="D126" s="35">
        <f t="shared" si="26"/>
        <v>0.40140845070422537</v>
      </c>
      <c r="E126" s="35">
        <f t="shared" si="26"/>
        <v>0.33333333333333331</v>
      </c>
      <c r="F126" s="35">
        <f t="shared" si="26"/>
        <v>0.47328244274809161</v>
      </c>
      <c r="G126" s="35">
        <f t="shared" si="26"/>
        <v>6.6666666666666666E-2</v>
      </c>
      <c r="H126" s="35"/>
      <c r="I126" s="35"/>
      <c r="J126" s="35">
        <f t="shared" si="26"/>
        <v>0.11278195488721804</v>
      </c>
      <c r="K126" s="35"/>
      <c r="L126" s="35"/>
      <c r="M126" s="36">
        <f t="shared" si="27"/>
        <v>0.31431085521628904</v>
      </c>
    </row>
    <row r="127" spans="1:18" ht="16.5" thickBot="1">
      <c r="A127" s="6">
        <v>10</v>
      </c>
      <c r="B127" s="35"/>
      <c r="C127" s="35">
        <f t="shared" si="26"/>
        <v>0.44390243902439025</v>
      </c>
      <c r="D127" s="35">
        <f t="shared" si="26"/>
        <v>0.17948717948717949</v>
      </c>
      <c r="E127" s="35">
        <f t="shared" si="26"/>
        <v>0.45882352941176469</v>
      </c>
      <c r="F127" s="35">
        <f t="shared" si="26"/>
        <v>0.42857142857142855</v>
      </c>
      <c r="G127" s="35">
        <f t="shared" si="26"/>
        <v>0.28985507246376813</v>
      </c>
      <c r="H127" s="35"/>
      <c r="I127" s="35"/>
      <c r="J127" s="35">
        <f t="shared" si="26"/>
        <v>0.52830188679245282</v>
      </c>
      <c r="K127" s="35"/>
      <c r="L127" s="35"/>
      <c r="M127" s="36">
        <f t="shared" si="27"/>
        <v>0.38815692262516399</v>
      </c>
    </row>
    <row r="128" spans="1:18" ht="16.5" thickBot="1">
      <c r="A128" s="6">
        <v>11</v>
      </c>
      <c r="B128" s="35"/>
      <c r="C128" s="35">
        <f t="shared" si="26"/>
        <v>0.3652694610778443</v>
      </c>
      <c r="D128" s="35">
        <f t="shared" si="26"/>
        <v>-0.15789473684210525</v>
      </c>
      <c r="E128" s="35">
        <f t="shared" si="26"/>
        <v>0.6015625</v>
      </c>
      <c r="F128" s="35">
        <f t="shared" si="26"/>
        <v>0.13043478260869565</v>
      </c>
      <c r="G128" s="35">
        <f t="shared" si="26"/>
        <v>-0.14583333333333334</v>
      </c>
      <c r="H128" s="35"/>
      <c r="I128" s="35"/>
      <c r="J128" s="35">
        <f t="shared" si="26"/>
        <v>0.08</v>
      </c>
      <c r="K128" s="35"/>
      <c r="L128" s="35"/>
      <c r="M128" s="36">
        <f t="shared" si="27"/>
        <v>0.1455897789185169</v>
      </c>
    </row>
    <row r="129" spans="1:13" ht="16.5" thickBot="1">
      <c r="A129" s="6">
        <v>12</v>
      </c>
      <c r="B129" s="35"/>
      <c r="C129" s="35">
        <f t="shared" si="26"/>
        <v>0.66666666666666663</v>
      </c>
      <c r="D129" s="35">
        <f t="shared" si="26"/>
        <v>0.31132075471698112</v>
      </c>
      <c r="E129" s="35">
        <f t="shared" si="26"/>
        <v>0.68181818181818177</v>
      </c>
      <c r="F129" s="35">
        <f t="shared" si="26"/>
        <v>0.11764705882352941</v>
      </c>
      <c r="G129" s="35">
        <f t="shared" si="26"/>
        <v>0.41249999999999998</v>
      </c>
      <c r="H129" s="35"/>
      <c r="I129" s="35"/>
      <c r="J129" s="35">
        <f t="shared" si="26"/>
        <v>0.70588235294117652</v>
      </c>
      <c r="K129" s="35"/>
      <c r="L129" s="35"/>
      <c r="M129" s="36">
        <f t="shared" si="27"/>
        <v>0.48263916916108923</v>
      </c>
    </row>
    <row r="130" spans="1:13" ht="16.5" thickBot="1">
      <c r="A130" s="39" t="s">
        <v>58</v>
      </c>
      <c r="B130" s="52" t="s">
        <v>59</v>
      </c>
      <c r="C130" s="53" t="s">
        <v>30</v>
      </c>
      <c r="D130" s="53" t="s">
        <v>30</v>
      </c>
      <c r="E130" s="53" t="s">
        <v>30</v>
      </c>
      <c r="F130" s="53" t="s">
        <v>30</v>
      </c>
      <c r="G130" s="54">
        <f>(B77-G82)/B77</f>
        <v>0.85757575757575755</v>
      </c>
      <c r="H130" s="54" t="s">
        <v>45</v>
      </c>
      <c r="I130" s="54">
        <f>(D77-I82)/D77</f>
        <v>0.9140625</v>
      </c>
      <c r="J130" s="54">
        <f>(E77-J82)/E77</f>
        <v>0.93006993006993011</v>
      </c>
      <c r="K130" s="54" t="s">
        <v>45</v>
      </c>
      <c r="L130" s="54" t="s">
        <v>45</v>
      </c>
      <c r="M130" s="36">
        <f>AVERAGE(C130:L130)</f>
        <v>0.90056939588189577</v>
      </c>
    </row>
    <row r="131" spans="1:13" ht="48" thickBot="1">
      <c r="A131" s="39" t="s">
        <v>43</v>
      </c>
      <c r="K131" s="18">
        <f>AVERAGE(G130:K130)</f>
        <v>0.90056939588189577</v>
      </c>
      <c r="L131" s="18">
        <f>AVERAGE(H130:L130)</f>
        <v>0.922066215034965</v>
      </c>
    </row>
    <row r="132" spans="1:13" ht="15.75">
      <c r="A132" s="55"/>
    </row>
    <row r="133" spans="1:13" ht="15.75">
      <c r="A133" s="55"/>
    </row>
  </sheetData>
  <mergeCells count="24">
    <mergeCell ref="O122:R124"/>
    <mergeCell ref="O99:R99"/>
    <mergeCell ref="O101:R101"/>
    <mergeCell ref="O102:R102"/>
    <mergeCell ref="O103:R103"/>
    <mergeCell ref="O104:R104"/>
    <mergeCell ref="O105:R107"/>
    <mergeCell ref="O117:R117"/>
    <mergeCell ref="O118:R118"/>
    <mergeCell ref="O119:R119"/>
    <mergeCell ref="O120:R120"/>
    <mergeCell ref="O121:R121"/>
    <mergeCell ref="O56:R58"/>
    <mergeCell ref="O33:R33"/>
    <mergeCell ref="O35:R35"/>
    <mergeCell ref="O36:R36"/>
    <mergeCell ref="O37:R37"/>
    <mergeCell ref="O38:R38"/>
    <mergeCell ref="O39:R41"/>
    <mergeCell ref="O51:R51"/>
    <mergeCell ref="O52:R52"/>
    <mergeCell ref="O53:R53"/>
    <mergeCell ref="O54:R54"/>
    <mergeCell ref="O55:R55"/>
  </mergeCells>
  <conditionalFormatting sqref="C34:M46">
    <cfRule type="cellIs" dxfId="15" priority="13" operator="between">
      <formula>7400</formula>
      <formula>13999</formula>
    </cfRule>
    <cfRule type="cellIs" dxfId="14" priority="14" operator="between">
      <formula>14000</formula>
      <formula>9999999999999</formula>
    </cfRule>
    <cfRule type="cellIs" dxfId="13" priority="15" operator="between">
      <formula>-6800</formula>
      <formula>-24999</formula>
    </cfRule>
    <cfRule type="cellIs" dxfId="12" priority="16" operator="between">
      <formula>-25000</formula>
      <formula>-99999999999999900</formula>
    </cfRule>
  </conditionalFormatting>
  <conditionalFormatting sqref="C52:M63">
    <cfRule type="cellIs" dxfId="11" priority="9" operator="between">
      <formula>0.59</formula>
      <formula>999999999999</formula>
    </cfRule>
    <cfRule type="cellIs" dxfId="10" priority="10" operator="between">
      <formula>0.45</formula>
      <formula>0.589999999999999</formula>
    </cfRule>
    <cfRule type="cellIs" dxfId="9" priority="11" operator="between">
      <formula>-3.6</formula>
      <formula>-4.19999999999999</formula>
    </cfRule>
    <cfRule type="cellIs" dxfId="8" priority="12" operator="between">
      <formula>-4.2</formula>
      <formula>-999999999</formula>
    </cfRule>
  </conditionalFormatting>
  <conditionalFormatting sqref="C100:M112">
    <cfRule type="cellIs" dxfId="7" priority="5" operator="between">
      <formula>100</formula>
      <formula>99999999999999900</formula>
    </cfRule>
    <cfRule type="cellIs" dxfId="6" priority="6" operator="between">
      <formula>79</formula>
      <formula>99</formula>
    </cfRule>
    <cfRule type="cellIs" dxfId="5" priority="7" operator="between">
      <formula>-89</formula>
      <formula>-119</formula>
    </cfRule>
    <cfRule type="cellIs" dxfId="4" priority="8" operator="between">
      <formula>-119</formula>
      <formula>-9999999999999990</formula>
    </cfRule>
  </conditionalFormatting>
  <conditionalFormatting sqref="C118:M129">
    <cfRule type="cellIs" dxfId="3" priority="1" operator="between">
      <formula>0.54</formula>
      <formula>999999999999999</formula>
    </cfRule>
    <cfRule type="cellIs" dxfId="2" priority="2" operator="between">
      <formula>0.45</formula>
      <formula>0.53999999999999</formula>
    </cfRule>
    <cfRule type="cellIs" dxfId="1" priority="3" operator="between">
      <formula>-0.34</formula>
      <formula>-1.07999999999999</formula>
    </cfRule>
    <cfRule type="cellIs" dxfId="0" priority="4" operator="between">
      <formula>-1.08</formula>
      <formula>-99999999999999900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2014-07-21T21:00:32Z</dcterms:modified>
</cp:coreProperties>
</file>