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ydia/Desktop/"/>
    </mc:Choice>
  </mc:AlternateContent>
  <xr:revisionPtr revIDLastSave="0" documentId="8_{698B26B4-A8C6-024F-84AF-69565E99B552}" xr6:coauthVersionLast="47" xr6:coauthVersionMax="47" xr10:uidLastSave="{00000000-0000-0000-0000-000000000000}"/>
  <bookViews>
    <workbookView xWindow="160" yWindow="500" windowWidth="20740" windowHeight="1598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0" i="1" l="1"/>
  <c r="T21" i="1"/>
  <c r="T23" i="1"/>
  <c r="T24" i="1"/>
  <c r="T26" i="1"/>
  <c r="T28" i="1"/>
  <c r="T29" i="1"/>
  <c r="T5" i="1"/>
  <c r="T6" i="1"/>
  <c r="T8" i="1"/>
  <c r="T9" i="1"/>
  <c r="T11" i="1"/>
  <c r="T13" i="1"/>
  <c r="T14" i="1"/>
  <c r="S20" i="1"/>
  <c r="S21" i="1"/>
  <c r="S23" i="1"/>
  <c r="S24" i="1"/>
  <c r="S26" i="1"/>
  <c r="S28" i="1"/>
  <c r="S29" i="1"/>
  <c r="S5" i="1"/>
  <c r="S6" i="1"/>
  <c r="S8" i="1"/>
  <c r="S9" i="1"/>
  <c r="S11" i="1"/>
  <c r="S13" i="1"/>
  <c r="S14" i="1"/>
  <c r="R20" i="1"/>
  <c r="R21" i="1"/>
  <c r="R23" i="1"/>
  <c r="R24" i="1"/>
  <c r="R28" i="1"/>
  <c r="R29" i="1"/>
  <c r="R5" i="1" l="1"/>
  <c r="R6" i="1"/>
  <c r="R8" i="1"/>
  <c r="R9" i="1"/>
  <c r="R11" i="1"/>
  <c r="R13" i="1"/>
  <c r="R14" i="1"/>
  <c r="Q25" i="1" l="1"/>
  <c r="R26" i="1" s="1"/>
  <c r="Q20" i="1" l="1"/>
  <c r="Q21" i="1"/>
  <c r="Q23" i="1"/>
  <c r="Q24" i="1"/>
  <c r="Q29" i="1"/>
  <c r="Q28" i="1"/>
  <c r="Q5" i="1" l="1"/>
  <c r="Q6" i="1"/>
  <c r="Q8" i="1"/>
  <c r="Q9" i="1"/>
  <c r="Q11" i="1"/>
  <c r="Q13" i="1"/>
  <c r="Q14" i="1"/>
  <c r="P6" i="1" l="1"/>
  <c r="L13" i="1"/>
  <c r="M13" i="1"/>
  <c r="N13" i="1"/>
  <c r="O13" i="1"/>
  <c r="P13" i="1"/>
  <c r="L14" i="1"/>
  <c r="M14" i="1"/>
  <c r="N14" i="1"/>
  <c r="O14" i="1"/>
  <c r="P14" i="1"/>
  <c r="L11" i="1"/>
  <c r="M11" i="1"/>
  <c r="N11" i="1"/>
  <c r="O11" i="1"/>
  <c r="P11" i="1"/>
  <c r="J9" i="1"/>
  <c r="K9" i="1"/>
  <c r="L9" i="1"/>
  <c r="M9" i="1"/>
  <c r="N9" i="1"/>
  <c r="O9" i="1"/>
  <c r="P9" i="1"/>
  <c r="J8" i="1"/>
  <c r="K8" i="1"/>
  <c r="L8" i="1"/>
  <c r="M8" i="1"/>
  <c r="N8" i="1"/>
  <c r="O8" i="1"/>
  <c r="P8" i="1"/>
  <c r="J6" i="1"/>
  <c r="K6" i="1"/>
  <c r="L6" i="1"/>
  <c r="M6" i="1"/>
  <c r="N6" i="1"/>
  <c r="O6" i="1"/>
  <c r="I4" i="1"/>
  <c r="I6" i="1" s="1"/>
  <c r="K5" i="1"/>
  <c r="L5" i="1"/>
  <c r="M5" i="1"/>
  <c r="N5" i="1"/>
  <c r="O5" i="1"/>
  <c r="P5" i="1"/>
  <c r="P28" i="1"/>
  <c r="P25" i="1"/>
  <c r="Q26" i="1" s="1"/>
  <c r="O25" i="1"/>
  <c r="O29" i="1" s="1"/>
  <c r="P23" i="1"/>
  <c r="P24" i="1"/>
  <c r="P20" i="1"/>
  <c r="P21" i="1"/>
  <c r="O28" i="1"/>
  <c r="N25" i="1"/>
  <c r="O26" i="1"/>
  <c r="O23" i="1"/>
  <c r="O20" i="1"/>
  <c r="O24" i="1"/>
  <c r="O21" i="1"/>
  <c r="N29" i="1"/>
  <c r="N24" i="1"/>
  <c r="N21" i="1"/>
  <c r="J29" i="1"/>
  <c r="I29" i="1"/>
  <c r="H29" i="1"/>
  <c r="G29" i="1"/>
  <c r="F29" i="1"/>
  <c r="E25" i="1"/>
  <c r="E29" i="1" s="1"/>
  <c r="D29" i="1"/>
  <c r="C29" i="1"/>
  <c r="B29" i="1"/>
  <c r="J28" i="1"/>
  <c r="I28" i="1"/>
  <c r="H28" i="1"/>
  <c r="G28" i="1"/>
  <c r="F28" i="1"/>
  <c r="E28" i="1"/>
  <c r="D28" i="1"/>
  <c r="C28" i="1"/>
  <c r="J26" i="1"/>
  <c r="I26" i="1"/>
  <c r="H26" i="1"/>
  <c r="G26" i="1"/>
  <c r="E26" i="1"/>
  <c r="D26" i="1"/>
  <c r="C26" i="1"/>
  <c r="F24" i="1"/>
  <c r="E24" i="1"/>
  <c r="D24" i="1"/>
  <c r="C24" i="1"/>
  <c r="F23" i="1"/>
  <c r="E23" i="1"/>
  <c r="D23" i="1"/>
  <c r="F21" i="1"/>
  <c r="E21" i="1"/>
  <c r="D21" i="1"/>
  <c r="C21" i="1"/>
  <c r="B21" i="1"/>
  <c r="F20" i="1"/>
  <c r="E20" i="1"/>
  <c r="D20" i="1"/>
  <c r="C20" i="1"/>
  <c r="K14" i="1"/>
  <c r="J14" i="1"/>
  <c r="I14" i="1"/>
  <c r="H14" i="1"/>
  <c r="G14" i="1"/>
  <c r="F10" i="1"/>
  <c r="F14" i="1" s="1"/>
  <c r="E10" i="1"/>
  <c r="E14" i="1" s="1"/>
  <c r="D10" i="1"/>
  <c r="D14" i="1" s="1"/>
  <c r="C14" i="1"/>
  <c r="B14" i="1"/>
  <c r="K13" i="1"/>
  <c r="J13" i="1"/>
  <c r="I13" i="1"/>
  <c r="H13" i="1"/>
  <c r="G13" i="1"/>
  <c r="F13" i="1"/>
  <c r="E13" i="1"/>
  <c r="D13" i="1"/>
  <c r="C13" i="1"/>
  <c r="K11" i="1"/>
  <c r="J11" i="1"/>
  <c r="I11" i="1"/>
  <c r="H11" i="1"/>
  <c r="F11" i="1"/>
  <c r="D11" i="1"/>
  <c r="C11" i="1"/>
  <c r="I9" i="1"/>
  <c r="H9" i="1"/>
  <c r="G9" i="1"/>
  <c r="F9" i="1"/>
  <c r="E9" i="1"/>
  <c r="D9" i="1"/>
  <c r="I8" i="1"/>
  <c r="H8" i="1"/>
  <c r="G8" i="1"/>
  <c r="F8" i="1"/>
  <c r="E8" i="1"/>
  <c r="H6" i="1"/>
  <c r="G6" i="1"/>
  <c r="F6" i="1"/>
  <c r="E6" i="1"/>
  <c r="D6" i="1"/>
  <c r="I5" i="1"/>
  <c r="H5" i="1"/>
  <c r="G5" i="1"/>
  <c r="F5" i="1"/>
  <c r="E5" i="1"/>
  <c r="E11" i="1" l="1"/>
  <c r="F26" i="1"/>
  <c r="P29" i="1"/>
  <c r="J5" i="1"/>
  <c r="G11" i="1"/>
  <c r="P26" i="1"/>
</calcChain>
</file>

<file path=xl/sharedStrings.xml><?xml version="1.0" encoding="utf-8"?>
<sst xmlns="http://schemas.openxmlformats.org/spreadsheetml/2006/main" count="72" uniqueCount="35">
  <si>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</si>
  <si>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</si>
  <si>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</si>
  <si>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</si>
  <si>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</si>
  <si>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</si>
  <si>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</si>
  <si>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</si>
  <si>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</si>
  <si>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</si>
  <si>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EFI enrolment</t>
  </si>
  <si>
    <t xml:space="preserve">% change in EFI enrolment </t>
  </si>
  <si>
    <t xml:space="preserve">% of EFI students </t>
  </si>
  <si>
    <t>LFI enrolment</t>
  </si>
  <si>
    <t>% change in LFI enrolment</t>
  </si>
  <si>
    <t xml:space="preserve">% of LFI students </t>
  </si>
  <si>
    <t>Total FI enrolment in public schools</t>
  </si>
  <si>
    <t xml:space="preserve">% Change in FI enrolment </t>
  </si>
  <si>
    <t xml:space="preserve"> -</t>
  </si>
  <si>
    <t xml:space="preserve">Total public school enrolment </t>
  </si>
  <si>
    <t xml:space="preserve">% Change in total enrolment </t>
  </si>
  <si>
    <t>-</t>
  </si>
  <si>
    <t>% of students in FI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</si>
  <si>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</si>
  <si>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</si>
  <si>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</si>
  <si>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</si>
  <si>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</si>
  <si>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</si>
  <si>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</si>
  <si>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</si>
  <si>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?</t>
  </si>
  <si>
    <t>Table 8.  BC Public Schools French Immersion Enrolment by Program (2003 – 2022)</t>
  </si>
  <si>
    <t>2021-2022</t>
  </si>
  <si>
    <t>Table 8.1.  Yukon Public Schools French Immersion Enrolment by Program (2003 –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</si>
</sst>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4BACC6"/>
      </top>
      <bottom style="medium">
        <color theme="8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8"/>
      </top>
      <bottom style="medium">
        <color theme="8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8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/>
      <diagonal/>
    </border>
    <border>
      <left/>
      <right/>
      <top style="medium">
        <color rgb="FF4BACC6"/>
      </top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/>
      <right/>
      <top style="thin">
        <color rgb="FF4BACC6"/>
      </top>
      <bottom style="medium">
        <color rgb="FF4BACC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0" fontId="3" fillId="0" borderId="2" xfId="2" applyNumberFormat="1" applyFont="1" applyBorder="1" applyAlignment="1">
      <alignment vertical="center" wrapText="1"/>
    </xf>
    <xf numFmtId="10" fontId="6" fillId="0" borderId="2" xfId="2" applyNumberFormat="1" applyFont="1" applyFill="1" applyBorder="1" applyAlignment="1">
      <alignment horizontal="right" vertical="center" wrapText="1" indent="1"/>
    </xf>
    <xf numFmtId="164" fontId="6" fillId="0" borderId="2" xfId="1" applyNumberFormat="1" applyFont="1" applyFill="1" applyBorder="1" applyAlignment="1">
      <alignment vertical="center" wrapText="1"/>
    </xf>
    <xf numFmtId="10" fontId="6" fillId="0" borderId="2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0" fontId="3" fillId="0" borderId="2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3" fillId="3" borderId="4" xfId="0" applyNumberFormat="1" applyFont="1" applyFill="1" applyBorder="1" applyAlignment="1">
      <alignment vertical="center" wrapText="1"/>
    </xf>
    <xf numFmtId="10" fontId="3" fillId="3" borderId="5" xfId="2" applyNumberFormat="1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vertical="center" wrapText="1"/>
    </xf>
    <xf numFmtId="10" fontId="3" fillId="3" borderId="6" xfId="2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3" fillId="3" borderId="2" xfId="0" applyNumberFormat="1" applyFont="1" applyFill="1" applyBorder="1" applyAlignment="1">
      <alignment vertical="center" wrapText="1"/>
    </xf>
    <xf numFmtId="10" fontId="3" fillId="3" borderId="2" xfId="2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zoomScale="90" zoomScaleNormal="90" workbookViewId="0">
      <selection activeCell="U9" sqref="U9"/>
    </sheetView>
  </sheetViews>
  <sheetFormatPr baseColWidth="10" defaultColWidth="11" defaultRowHeight="16" x14ac:dyDescent="0.2"/>
  <sheetData>
    <row r="1" spans="1:20" x14ac:dyDescent="0.2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0" ht="17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ht="17" x14ac:dyDescent="0.2">
      <c r="A3" s="27"/>
      <c r="B3" s="28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5" t="s">
        <v>9</v>
      </c>
      <c r="L3" s="25" t="s">
        <v>23</v>
      </c>
      <c r="M3" s="25" t="s">
        <v>24</v>
      </c>
      <c r="N3" s="25" t="s">
        <v>25</v>
      </c>
      <c r="O3" s="25" t="s">
        <v>26</v>
      </c>
      <c r="P3" s="25" t="s">
        <v>27</v>
      </c>
      <c r="Q3" s="25" t="s">
        <v>28</v>
      </c>
      <c r="R3" s="25" t="s">
        <v>29</v>
      </c>
      <c r="S3" s="25" t="s">
        <v>30</v>
      </c>
      <c r="T3" s="25" t="s">
        <v>33</v>
      </c>
    </row>
    <row r="4" spans="1:20" ht="35" thickBot="1" x14ac:dyDescent="0.25">
      <c r="A4" s="29" t="s">
        <v>10</v>
      </c>
      <c r="B4" s="29"/>
      <c r="C4" s="29"/>
      <c r="D4" s="30">
        <v>34952</v>
      </c>
      <c r="E4" s="30">
        <v>36413</v>
      </c>
      <c r="F4" s="30">
        <v>37617</v>
      </c>
      <c r="G4" s="30">
        <v>39354</v>
      </c>
      <c r="H4" s="30">
        <v>40969</v>
      </c>
      <c r="I4" s="31">
        <f>44851-2778</f>
        <v>42073</v>
      </c>
      <c r="J4" s="31">
        <v>43505</v>
      </c>
      <c r="K4" s="31">
        <v>44791</v>
      </c>
      <c r="L4" s="31">
        <v>46288</v>
      </c>
      <c r="M4" s="31">
        <v>47401</v>
      </c>
      <c r="N4" s="31">
        <v>49462</v>
      </c>
      <c r="O4" s="31">
        <v>50027</v>
      </c>
      <c r="P4" s="31">
        <v>50229</v>
      </c>
      <c r="Q4" s="31">
        <v>50669</v>
      </c>
      <c r="R4" s="31">
        <v>51236</v>
      </c>
      <c r="S4" s="31">
        <v>50530</v>
      </c>
      <c r="T4" s="31">
        <v>50440</v>
      </c>
    </row>
    <row r="5" spans="1:20" ht="52" thickBot="1" x14ac:dyDescent="0.25">
      <c r="A5" s="7" t="s">
        <v>11</v>
      </c>
      <c r="B5" s="7"/>
      <c r="C5" s="7"/>
      <c r="D5" s="9"/>
      <c r="E5" s="10">
        <f t="shared" ref="E5:I5" si="0">(E4-D4)/D4</f>
        <v>4.1800183108262758E-2</v>
      </c>
      <c r="F5" s="10">
        <f t="shared" si="0"/>
        <v>3.3065114107598936E-2</v>
      </c>
      <c r="G5" s="10">
        <f t="shared" si="0"/>
        <v>4.6175931094983649E-2</v>
      </c>
      <c r="H5" s="10">
        <f t="shared" si="0"/>
        <v>4.1037759821110943E-2</v>
      </c>
      <c r="I5" s="10">
        <f t="shared" si="0"/>
        <v>2.6947203983499719E-2</v>
      </c>
      <c r="J5" s="10">
        <f t="shared" ref="J5" si="1">(J4-I4)/I4</f>
        <v>3.4036080146412191E-2</v>
      </c>
      <c r="K5" s="10">
        <f t="shared" ref="K5" si="2">(K4-J4)/J4</f>
        <v>2.9559820710263189E-2</v>
      </c>
      <c r="L5" s="10">
        <f t="shared" ref="L5" si="3">(L4-K4)/K4</f>
        <v>3.3421892790962471E-2</v>
      </c>
      <c r="M5" s="10">
        <f t="shared" ref="M5" si="4">(M4-L4)/L4</f>
        <v>2.4045108883511926E-2</v>
      </c>
      <c r="N5" s="10">
        <f t="shared" ref="N5" si="5">(N4-M4)/M4</f>
        <v>4.3480095356638049E-2</v>
      </c>
      <c r="O5" s="10">
        <f t="shared" ref="O5" si="6">(O4-N4)/N4</f>
        <v>1.1422910517164693E-2</v>
      </c>
      <c r="P5" s="10">
        <f t="shared" ref="P5:T5" si="7">(P4-O4)/O4</f>
        <v>4.0378195774281884E-3</v>
      </c>
      <c r="Q5" s="10">
        <f t="shared" si="7"/>
        <v>8.7598797507416042E-3</v>
      </c>
      <c r="R5" s="10">
        <f t="shared" si="7"/>
        <v>1.1190274132112337E-2</v>
      </c>
      <c r="S5" s="10">
        <f t="shared" si="7"/>
        <v>-1.3779373877742213E-2</v>
      </c>
      <c r="T5" s="10">
        <f t="shared" si="7"/>
        <v>-1.7811201266574313E-3</v>
      </c>
    </row>
    <row r="6" spans="1:20" ht="35" thickBot="1" x14ac:dyDescent="0.25">
      <c r="A6" s="7" t="s">
        <v>12</v>
      </c>
      <c r="B6" s="7"/>
      <c r="C6" s="7"/>
      <c r="D6" s="11">
        <f t="shared" ref="D6:H6" si="8">D4/D12</f>
        <v>5.8302696282852819E-2</v>
      </c>
      <c r="E6" s="11">
        <f t="shared" si="8"/>
        <v>6.1946044523985312E-2</v>
      </c>
      <c r="F6" s="11">
        <f t="shared" si="8"/>
        <v>6.4454279560606759E-2</v>
      </c>
      <c r="G6" s="11">
        <f t="shared" si="8"/>
        <v>6.7911908139282051E-2</v>
      </c>
      <c r="H6" s="11">
        <f t="shared" si="8"/>
        <v>7.0577432930852405E-2</v>
      </c>
      <c r="I6" s="11">
        <f>I4/I12</f>
        <v>7.2650886184365021E-2</v>
      </c>
      <c r="J6" s="11">
        <f t="shared" ref="J6:O6" si="9">J4/J12</f>
        <v>7.635952602858502E-2</v>
      </c>
      <c r="K6" s="11">
        <f t="shared" si="9"/>
        <v>7.9342107593927694E-2</v>
      </c>
      <c r="L6" s="11">
        <f t="shared" si="9"/>
        <v>8.280723096326377E-2</v>
      </c>
      <c r="M6" s="11">
        <f t="shared" si="9"/>
        <v>8.5748967054277592E-2</v>
      </c>
      <c r="N6" s="11">
        <f t="shared" si="9"/>
        <v>8.9381941457737743E-2</v>
      </c>
      <c r="O6" s="11">
        <f t="shared" si="9"/>
        <v>8.9713609382565507E-2</v>
      </c>
      <c r="P6" s="11">
        <f>P4/P12</f>
        <v>8.9177572184139464E-2</v>
      </c>
      <c r="Q6" s="11">
        <f>Q4/Q12</f>
        <v>8.9051869739517703E-2</v>
      </c>
      <c r="R6" s="11">
        <f>R4/R12</f>
        <v>8.8953550954363469E-2</v>
      </c>
      <c r="S6" s="11">
        <f>S4/S12</f>
        <v>8.8918843298355893E-2</v>
      </c>
      <c r="T6" s="11">
        <f>T4/T12</f>
        <v>9.1934246235781086E-2</v>
      </c>
    </row>
    <row r="7" spans="1:20" ht="35" thickBot="1" x14ac:dyDescent="0.25">
      <c r="A7" s="7" t="s">
        <v>13</v>
      </c>
      <c r="B7" s="7"/>
      <c r="C7" s="7"/>
      <c r="D7" s="8">
        <v>3056</v>
      </c>
      <c r="E7" s="12">
        <v>3097</v>
      </c>
      <c r="F7" s="12">
        <v>3383</v>
      </c>
      <c r="G7" s="12">
        <v>3119</v>
      </c>
      <c r="H7" s="12">
        <v>2992</v>
      </c>
      <c r="I7" s="12">
        <v>2778</v>
      </c>
      <c r="J7" s="12">
        <v>2889</v>
      </c>
      <c r="K7" s="12">
        <v>3066</v>
      </c>
      <c r="L7" s="12">
        <v>3164</v>
      </c>
      <c r="M7" s="12">
        <v>2907</v>
      </c>
      <c r="N7" s="12">
        <v>3085</v>
      </c>
      <c r="O7" s="12">
        <v>3179</v>
      </c>
      <c r="P7" s="12">
        <v>3260</v>
      </c>
      <c r="Q7" s="12">
        <v>3358</v>
      </c>
      <c r="R7" s="12">
        <v>3229</v>
      </c>
      <c r="S7" s="12">
        <v>2963</v>
      </c>
      <c r="T7" s="12">
        <v>2800</v>
      </c>
    </row>
    <row r="8" spans="1:20" ht="52" thickBot="1" x14ac:dyDescent="0.25">
      <c r="A8" s="7" t="s">
        <v>14</v>
      </c>
      <c r="B8" s="7"/>
      <c r="C8" s="7"/>
      <c r="D8" s="9"/>
      <c r="E8" s="10">
        <f t="shared" ref="E8:I8" si="10">(E7-D7)/D7</f>
        <v>1.3416230366492147E-2</v>
      </c>
      <c r="F8" s="10">
        <f t="shared" si="10"/>
        <v>9.2347432999677112E-2</v>
      </c>
      <c r="G8" s="10">
        <f t="shared" si="10"/>
        <v>-7.8037245048773282E-2</v>
      </c>
      <c r="H8" s="10">
        <f t="shared" si="10"/>
        <v>-4.071817890349471E-2</v>
      </c>
      <c r="I8" s="10">
        <f t="shared" si="10"/>
        <v>-7.1524064171122989E-2</v>
      </c>
      <c r="J8" s="10">
        <f t="shared" ref="J8" si="11">(J7-I7)/I7</f>
        <v>3.9956803455723541E-2</v>
      </c>
      <c r="K8" s="10">
        <f t="shared" ref="K8" si="12">(K7-J7)/J7</f>
        <v>6.1266874350986503E-2</v>
      </c>
      <c r="L8" s="10">
        <f t="shared" ref="L8" si="13">(L7-K7)/K7</f>
        <v>3.1963470319634701E-2</v>
      </c>
      <c r="M8" s="10">
        <f t="shared" ref="M8" si="14">(M7-L7)/L7</f>
        <v>-8.1226295828065745E-2</v>
      </c>
      <c r="N8" s="10">
        <f t="shared" ref="N8" si="15">(N7-M7)/M7</f>
        <v>6.1231510147918819E-2</v>
      </c>
      <c r="O8" s="10">
        <f t="shared" ref="O8" si="16">(O7-N7)/N7</f>
        <v>3.047001620745543E-2</v>
      </c>
      <c r="P8" s="10">
        <f t="shared" ref="P8:T8" si="17">(P7-O7)/O7</f>
        <v>2.5479710600817867E-2</v>
      </c>
      <c r="Q8" s="10">
        <f t="shared" si="17"/>
        <v>3.0061349693251534E-2</v>
      </c>
      <c r="R8" s="10">
        <f t="shared" si="17"/>
        <v>-3.8415723645026802E-2</v>
      </c>
      <c r="S8" s="10">
        <f t="shared" si="17"/>
        <v>-8.2378445339114273E-2</v>
      </c>
      <c r="T8" s="10">
        <f t="shared" si="17"/>
        <v>-5.5011812352345597E-2</v>
      </c>
    </row>
    <row r="9" spans="1:20" ht="35" thickBot="1" x14ac:dyDescent="0.25">
      <c r="A9" s="7" t="s">
        <v>15</v>
      </c>
      <c r="B9" s="7"/>
      <c r="C9" s="7"/>
      <c r="D9" s="13">
        <f t="shared" ref="D9:P9" si="18">D7/D12</f>
        <v>5.0976493431105002E-3</v>
      </c>
      <c r="E9" s="13">
        <f t="shared" si="18"/>
        <v>5.268637571493217E-3</v>
      </c>
      <c r="F9" s="13">
        <f t="shared" si="18"/>
        <v>5.7965501702297549E-3</v>
      </c>
      <c r="G9" s="13">
        <f t="shared" si="18"/>
        <v>5.3823560879814178E-3</v>
      </c>
      <c r="H9" s="13">
        <f t="shared" si="18"/>
        <v>5.1543283782643076E-3</v>
      </c>
      <c r="I9" s="13">
        <f t="shared" si="18"/>
        <v>4.7969995441296326E-3</v>
      </c>
      <c r="J9" s="13">
        <f t="shared" si="18"/>
        <v>5.0707429191261264E-3</v>
      </c>
      <c r="K9" s="13">
        <f t="shared" si="18"/>
        <v>5.4310665509361769E-3</v>
      </c>
      <c r="L9" s="13">
        <f t="shared" si="18"/>
        <v>5.6602592198359523E-3</v>
      </c>
      <c r="M9" s="13">
        <f t="shared" si="18"/>
        <v>5.2587972242523354E-3</v>
      </c>
      <c r="N9" s="13">
        <f t="shared" si="18"/>
        <v>5.5748511867114341E-3</v>
      </c>
      <c r="O9" s="13">
        <f t="shared" si="18"/>
        <v>5.7009127916360309E-3</v>
      </c>
      <c r="P9" s="13">
        <f t="shared" si="18"/>
        <v>5.7878692651714076E-3</v>
      </c>
      <c r="Q9" s="13">
        <f t="shared" ref="Q9:R9" si="19">Q7/Q12</f>
        <v>5.9017580490102516E-3</v>
      </c>
      <c r="R9" s="13">
        <f t="shared" si="19"/>
        <v>5.6060390356710062E-3</v>
      </c>
      <c r="S9" s="13">
        <f t="shared" ref="S9:T9" si="20">S7/S12</f>
        <v>5.2140616008911241E-3</v>
      </c>
      <c r="T9" s="13">
        <f t="shared" si="20"/>
        <v>5.1034078005588231E-3</v>
      </c>
    </row>
    <row r="10" spans="1:20" ht="69" thickBot="1" x14ac:dyDescent="0.25">
      <c r="A10" s="32" t="s">
        <v>16</v>
      </c>
      <c r="B10" s="15">
        <v>33516</v>
      </c>
      <c r="C10" s="15">
        <v>35636</v>
      </c>
      <c r="D10" s="15">
        <f>34952+3056</f>
        <v>38008</v>
      </c>
      <c r="E10" s="15">
        <f>36413+3097</f>
        <v>39510</v>
      </c>
      <c r="F10" s="15">
        <f>37617+3383</f>
        <v>41000</v>
      </c>
      <c r="G10" s="16">
        <v>42474</v>
      </c>
      <c r="H10" s="16">
        <v>43964</v>
      </c>
      <c r="I10" s="16">
        <v>44851</v>
      </c>
      <c r="J10" s="16">
        <v>46394</v>
      </c>
      <c r="K10" s="33">
        <v>47857</v>
      </c>
      <c r="L10" s="33">
        <v>49451</v>
      </c>
      <c r="M10" s="33">
        <v>50308</v>
      </c>
      <c r="N10" s="33">
        <v>52227</v>
      </c>
      <c r="O10" s="33">
        <v>53206</v>
      </c>
      <c r="P10" s="33">
        <v>53487</v>
      </c>
      <c r="Q10" s="33">
        <v>53995</v>
      </c>
      <c r="R10" s="33">
        <v>54416</v>
      </c>
      <c r="S10" s="33">
        <v>53503</v>
      </c>
      <c r="T10" s="33">
        <v>53314</v>
      </c>
    </row>
    <row r="11" spans="1:20" ht="52" thickBot="1" x14ac:dyDescent="0.25">
      <c r="A11" s="32" t="s">
        <v>17</v>
      </c>
      <c r="B11" s="17" t="s">
        <v>18</v>
      </c>
      <c r="C11" s="10">
        <f>((C10-B10)/B10)</f>
        <v>6.325337152404821E-2</v>
      </c>
      <c r="D11" s="10">
        <f t="shared" ref="D11:J11" si="21">(D10-C10)/C10</f>
        <v>6.656190369289483E-2</v>
      </c>
      <c r="E11" s="10">
        <f t="shared" si="21"/>
        <v>3.951799621132393E-2</v>
      </c>
      <c r="F11" s="10">
        <f t="shared" si="21"/>
        <v>3.7711971652746139E-2</v>
      </c>
      <c r="G11" s="10">
        <f t="shared" si="21"/>
        <v>3.5951219512195119E-2</v>
      </c>
      <c r="H11" s="10">
        <f t="shared" si="21"/>
        <v>3.5080284409285678E-2</v>
      </c>
      <c r="I11" s="10">
        <f t="shared" si="21"/>
        <v>2.0175598216722775E-2</v>
      </c>
      <c r="J11" s="10">
        <f t="shared" si="21"/>
        <v>3.4402800383492006E-2</v>
      </c>
      <c r="K11" s="34">
        <f>((K10-J10)/J10)</f>
        <v>3.1534250118549816E-2</v>
      </c>
      <c r="L11" s="34">
        <f t="shared" ref="L11:T11" si="22">((L10-K10)/K10)</f>
        <v>3.330756211212571E-2</v>
      </c>
      <c r="M11" s="34">
        <f t="shared" si="22"/>
        <v>1.7330286546278134E-2</v>
      </c>
      <c r="N11" s="34">
        <f t="shared" si="22"/>
        <v>3.8145026635922716E-2</v>
      </c>
      <c r="O11" s="34">
        <f t="shared" si="22"/>
        <v>1.8745093533995828E-2</v>
      </c>
      <c r="P11" s="34">
        <f t="shared" si="22"/>
        <v>5.2813592451979099E-3</v>
      </c>
      <c r="Q11" s="34">
        <f t="shared" si="22"/>
        <v>9.4976349393310518E-3</v>
      </c>
      <c r="R11" s="34">
        <f t="shared" si="22"/>
        <v>7.797018242429855E-3</v>
      </c>
      <c r="S11" s="34">
        <f t="shared" si="22"/>
        <v>-1.6778153484269333E-2</v>
      </c>
      <c r="T11" s="34">
        <f t="shared" si="22"/>
        <v>-3.5325121955778181E-3</v>
      </c>
    </row>
    <row r="12" spans="1:20" ht="52" thickBot="1" x14ac:dyDescent="0.25">
      <c r="A12" s="32" t="s">
        <v>19</v>
      </c>
      <c r="B12" s="15">
        <v>615183</v>
      </c>
      <c r="C12" s="15">
        <v>606383</v>
      </c>
      <c r="D12" s="15">
        <v>599492</v>
      </c>
      <c r="E12" s="15">
        <v>587818</v>
      </c>
      <c r="F12" s="15">
        <v>583623</v>
      </c>
      <c r="G12" s="15">
        <v>579486</v>
      </c>
      <c r="H12" s="15">
        <v>580483</v>
      </c>
      <c r="I12" s="15">
        <v>579112</v>
      </c>
      <c r="J12" s="15">
        <v>569739</v>
      </c>
      <c r="K12" s="33">
        <v>564530</v>
      </c>
      <c r="L12" s="33">
        <v>558985</v>
      </c>
      <c r="M12" s="33">
        <v>552788</v>
      </c>
      <c r="N12" s="33">
        <v>553378</v>
      </c>
      <c r="O12" s="33">
        <v>557630</v>
      </c>
      <c r="P12" s="33">
        <v>563247</v>
      </c>
      <c r="Q12" s="33">
        <v>568983</v>
      </c>
      <c r="R12" s="33">
        <v>575986</v>
      </c>
      <c r="S12" s="33">
        <v>568271</v>
      </c>
      <c r="T12" s="35">
        <v>548653</v>
      </c>
    </row>
    <row r="13" spans="1:20" ht="52" thickBot="1" x14ac:dyDescent="0.25">
      <c r="A13" s="32" t="s">
        <v>20</v>
      </c>
      <c r="B13" s="18" t="s">
        <v>21</v>
      </c>
      <c r="C13" s="10">
        <f>(C12-B12)/B12</f>
        <v>-1.4304686572938459E-2</v>
      </c>
      <c r="D13" s="10">
        <f t="shared" ref="D13:K13" si="23">(D12-C12)/C12</f>
        <v>-1.1364104864417373E-2</v>
      </c>
      <c r="E13" s="10">
        <f t="shared" si="23"/>
        <v>-1.9473153936999995E-2</v>
      </c>
      <c r="F13" s="10">
        <f t="shared" si="23"/>
        <v>-7.1365626775634636E-3</v>
      </c>
      <c r="G13" s="10">
        <f t="shared" si="23"/>
        <v>-7.0884800633285528E-3</v>
      </c>
      <c r="H13" s="10">
        <f t="shared" si="23"/>
        <v>1.7204902275464809E-3</v>
      </c>
      <c r="I13" s="10">
        <f t="shared" si="23"/>
        <v>-2.3618262722594806E-3</v>
      </c>
      <c r="J13" s="10">
        <f t="shared" si="23"/>
        <v>-1.6185124811780794E-2</v>
      </c>
      <c r="K13" s="34">
        <f t="shared" si="23"/>
        <v>-9.142782923408789E-3</v>
      </c>
      <c r="L13" s="34">
        <f t="shared" ref="L13" si="24">(L12-K12)/K12</f>
        <v>-9.8223300798894655E-3</v>
      </c>
      <c r="M13" s="34">
        <f t="shared" ref="M13" si="25">(M12-L12)/L12</f>
        <v>-1.1086165102820291E-2</v>
      </c>
      <c r="N13" s="34">
        <f t="shared" ref="N13" si="26">(N12-M12)/M12</f>
        <v>1.0673169460986853E-3</v>
      </c>
      <c r="O13" s="34">
        <f t="shared" ref="O13" si="27">(O12-N12)/N12</f>
        <v>7.6837170975355001E-3</v>
      </c>
      <c r="P13" s="34">
        <f t="shared" ref="P13:T13" si="28">(P12-O12)/O12</f>
        <v>1.0072987464806412E-2</v>
      </c>
      <c r="Q13" s="34">
        <f t="shared" si="28"/>
        <v>1.0183809234669692E-2</v>
      </c>
      <c r="R13" s="34">
        <f t="shared" si="28"/>
        <v>1.2307924841339723E-2</v>
      </c>
      <c r="S13" s="34">
        <f t="shared" si="28"/>
        <v>-1.3394422781109264E-2</v>
      </c>
      <c r="T13" s="34">
        <f t="shared" si="28"/>
        <v>-3.4522261385852876E-2</v>
      </c>
    </row>
    <row r="14" spans="1:20" ht="52" thickBot="1" x14ac:dyDescent="0.25">
      <c r="A14" s="32" t="s">
        <v>22</v>
      </c>
      <c r="B14" s="10">
        <f>B10/B12</f>
        <v>5.4481349452114247E-2</v>
      </c>
      <c r="C14" s="10">
        <f t="shared" ref="C14:K14" si="29">C10/C12</f>
        <v>5.876813828883725E-2</v>
      </c>
      <c r="D14" s="10">
        <f t="shared" si="29"/>
        <v>6.340034562596332E-2</v>
      </c>
      <c r="E14" s="10">
        <f t="shared" si="29"/>
        <v>6.7214682095478526E-2</v>
      </c>
      <c r="F14" s="10">
        <f t="shared" si="29"/>
        <v>7.0250829730836517E-2</v>
      </c>
      <c r="G14" s="10">
        <f t="shared" si="29"/>
        <v>7.3295989894492708E-2</v>
      </c>
      <c r="H14" s="10">
        <f t="shared" si="29"/>
        <v>7.5736929419121662E-2</v>
      </c>
      <c r="I14" s="10">
        <f t="shared" si="29"/>
        <v>7.7447885728494661E-2</v>
      </c>
      <c r="J14" s="10">
        <f t="shared" si="29"/>
        <v>8.1430268947711146E-2</v>
      </c>
      <c r="K14" s="34">
        <f t="shared" si="29"/>
        <v>8.4773174144863864E-2</v>
      </c>
      <c r="L14" s="34">
        <f t="shared" ref="L14:P14" si="30">L10/L12</f>
        <v>8.8465701226329865E-2</v>
      </c>
      <c r="M14" s="34">
        <f t="shared" si="30"/>
        <v>9.1007764278529926E-2</v>
      </c>
      <c r="N14" s="34">
        <f t="shared" si="30"/>
        <v>9.4378526070787061E-2</v>
      </c>
      <c r="O14" s="34">
        <f t="shared" si="30"/>
        <v>9.541452217420153E-2</v>
      </c>
      <c r="P14" s="34">
        <f t="shared" si="30"/>
        <v>9.4961890609270891E-2</v>
      </c>
      <c r="Q14" s="34">
        <f t="shared" ref="Q14:R14" si="31">Q10/Q12</f>
        <v>9.4897387092408733E-2</v>
      </c>
      <c r="R14" s="34">
        <f t="shared" si="31"/>
        <v>9.4474518477879674E-2</v>
      </c>
      <c r="S14" s="34">
        <f t="shared" ref="S14:T14" si="32">S10/S12</f>
        <v>9.4150502137184552E-2</v>
      </c>
      <c r="T14" s="34">
        <f t="shared" si="32"/>
        <v>9.7172529813926101E-2</v>
      </c>
    </row>
    <row r="16" spans="1:20" x14ac:dyDescent="0.2">
      <c r="A16" s="1" t="s">
        <v>34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20" ht="17" thickBo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20" ht="18" thickBot="1" x14ac:dyDescent="0.25">
      <c r="A18" s="3"/>
      <c r="B18" s="4" t="s">
        <v>0</v>
      </c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7</v>
      </c>
      <c r="J18" s="4" t="s">
        <v>8</v>
      </c>
      <c r="K18" s="5" t="s">
        <v>9</v>
      </c>
      <c r="L18" s="25" t="s">
        <v>23</v>
      </c>
      <c r="M18" s="25" t="s">
        <v>24</v>
      </c>
      <c r="N18" s="25" t="s">
        <v>25</v>
      </c>
      <c r="O18" s="25" t="s">
        <v>26</v>
      </c>
      <c r="P18" s="25" t="s">
        <v>27</v>
      </c>
      <c r="Q18" s="25" t="s">
        <v>28</v>
      </c>
      <c r="R18" s="25" t="s">
        <v>29</v>
      </c>
      <c r="S18" s="25" t="s">
        <v>30</v>
      </c>
      <c r="T18" s="25" t="s">
        <v>33</v>
      </c>
    </row>
    <row r="19" spans="1:20" ht="35" thickBot="1" x14ac:dyDescent="0.25">
      <c r="A19" s="6" t="s">
        <v>10</v>
      </c>
      <c r="B19" s="9">
        <v>373</v>
      </c>
      <c r="C19" s="9">
        <v>391</v>
      </c>
      <c r="D19" s="8">
        <v>392</v>
      </c>
      <c r="E19" s="8">
        <v>425</v>
      </c>
      <c r="F19" s="8">
        <v>540</v>
      </c>
      <c r="G19" s="8"/>
      <c r="H19" s="8"/>
      <c r="I19" s="9"/>
      <c r="J19" s="9"/>
      <c r="K19" s="24"/>
      <c r="L19" s="24"/>
      <c r="M19" s="24"/>
      <c r="N19" s="24">
        <v>449</v>
      </c>
      <c r="O19" s="24">
        <v>483</v>
      </c>
      <c r="P19" s="24">
        <v>505</v>
      </c>
      <c r="Q19" s="24">
        <v>525</v>
      </c>
      <c r="R19" s="24">
        <v>545</v>
      </c>
      <c r="S19" s="24">
        <v>588</v>
      </c>
      <c r="T19" s="24">
        <v>627</v>
      </c>
    </row>
    <row r="20" spans="1:20" ht="52" thickBot="1" x14ac:dyDescent="0.25">
      <c r="A20" s="6" t="s">
        <v>11</v>
      </c>
      <c r="B20" s="9" t="s">
        <v>21</v>
      </c>
      <c r="C20" s="10">
        <f t="shared" ref="C20:F20" si="33">(C19-B19)/B19</f>
        <v>4.8257372654155493E-2</v>
      </c>
      <c r="D20" s="10">
        <f t="shared" si="33"/>
        <v>2.5575447570332483E-3</v>
      </c>
      <c r="E20" s="10">
        <f t="shared" si="33"/>
        <v>8.4183673469387751E-2</v>
      </c>
      <c r="F20" s="10">
        <f t="shared" si="33"/>
        <v>0.27058823529411763</v>
      </c>
      <c r="G20" s="10"/>
      <c r="H20" s="10"/>
      <c r="I20" s="10"/>
      <c r="J20" s="10"/>
      <c r="K20" s="10"/>
      <c r="L20" s="10"/>
      <c r="M20" s="10"/>
      <c r="N20" s="10"/>
      <c r="O20" s="10">
        <f t="shared" ref="O20:T20" si="34">(O19-N19)/N19</f>
        <v>7.5723830734966593E-2</v>
      </c>
      <c r="P20" s="10">
        <f t="shared" si="34"/>
        <v>4.5548654244306416E-2</v>
      </c>
      <c r="Q20" s="10">
        <f t="shared" si="34"/>
        <v>3.9603960396039604E-2</v>
      </c>
      <c r="R20" s="10">
        <f t="shared" si="34"/>
        <v>3.8095238095238099E-2</v>
      </c>
      <c r="S20" s="10">
        <f t="shared" si="34"/>
        <v>7.8899082568807344E-2</v>
      </c>
      <c r="T20" s="10">
        <f t="shared" si="34"/>
        <v>6.6326530612244902E-2</v>
      </c>
    </row>
    <row r="21" spans="1:20" ht="35" thickBot="1" x14ac:dyDescent="0.25">
      <c r="A21" s="6" t="s">
        <v>12</v>
      </c>
      <c r="B21" s="11">
        <f>B19/B27</f>
        <v>6.7929338918229831E-2</v>
      </c>
      <c r="C21" s="11">
        <f>C19/C27</f>
        <v>7.2193500738552435E-2</v>
      </c>
      <c r="D21" s="11">
        <f>D19/D27</f>
        <v>7.3477038425492039E-2</v>
      </c>
      <c r="E21" s="11">
        <f>E19/E27</f>
        <v>8.2829857727538495E-2</v>
      </c>
      <c r="F21" s="11">
        <f>F19/F27</f>
        <v>0.10579937304075235</v>
      </c>
      <c r="G21" s="11"/>
      <c r="H21" s="11"/>
      <c r="I21" s="11"/>
      <c r="J21" s="11"/>
      <c r="K21" s="11"/>
      <c r="L21" s="11"/>
      <c r="M21" s="11"/>
      <c r="N21" s="11">
        <f t="shared" ref="N21:O21" si="35">N19/N27</f>
        <v>8.7901331245105713E-2</v>
      </c>
      <c r="O21" s="11">
        <f t="shared" si="35"/>
        <v>9.2140404425791689E-2</v>
      </c>
      <c r="P21" s="11">
        <f t="shared" ref="P21:Q21" si="36">P19/P27</f>
        <v>9.5971113645001896E-2</v>
      </c>
      <c r="Q21" s="11">
        <f t="shared" si="36"/>
        <v>9.6881343421295438E-2</v>
      </c>
      <c r="R21" s="11">
        <f t="shared" ref="R21:S21" si="37">R19/R27</f>
        <v>9.9452554744525551E-2</v>
      </c>
      <c r="S21" s="11">
        <f t="shared" si="37"/>
        <v>0.10303136499036271</v>
      </c>
      <c r="T21" s="11">
        <f t="shared" ref="T21" si="38">T19/T27</f>
        <v>0.10812209001551992</v>
      </c>
    </row>
    <row r="22" spans="1:20" ht="35" thickBot="1" x14ac:dyDescent="0.25">
      <c r="A22" s="6" t="s">
        <v>13</v>
      </c>
      <c r="B22" s="9" t="s">
        <v>21</v>
      </c>
      <c r="C22" s="9">
        <v>20</v>
      </c>
      <c r="D22" s="8">
        <v>34</v>
      </c>
      <c r="E22" s="12">
        <v>38</v>
      </c>
      <c r="F22" s="12">
        <v>40</v>
      </c>
      <c r="G22" s="12"/>
      <c r="H22" s="12"/>
      <c r="I22" s="12"/>
      <c r="J22" s="12"/>
      <c r="K22" s="12"/>
      <c r="L22" s="12"/>
      <c r="M22" s="12"/>
      <c r="N22" s="12">
        <v>240</v>
      </c>
      <c r="O22" s="12">
        <v>236</v>
      </c>
      <c r="P22" s="12">
        <v>260</v>
      </c>
      <c r="Q22" s="12">
        <v>287</v>
      </c>
      <c r="R22" s="12">
        <v>304</v>
      </c>
      <c r="S22" s="12" t="s">
        <v>31</v>
      </c>
      <c r="T22" s="12">
        <v>202</v>
      </c>
    </row>
    <row r="23" spans="1:20" ht="52" thickBot="1" x14ac:dyDescent="0.25">
      <c r="A23" s="6" t="s">
        <v>14</v>
      </c>
      <c r="B23" s="9" t="s">
        <v>21</v>
      </c>
      <c r="C23" s="10" t="s">
        <v>21</v>
      </c>
      <c r="D23" s="10">
        <f t="shared" ref="D23:F23" si="39">(D22-C22)/C22</f>
        <v>0.7</v>
      </c>
      <c r="E23" s="10">
        <f t="shared" si="39"/>
        <v>0.11764705882352941</v>
      </c>
      <c r="F23" s="10">
        <f t="shared" si="39"/>
        <v>5.2631578947368418E-2</v>
      </c>
      <c r="G23" s="10"/>
      <c r="H23" s="10"/>
      <c r="I23" s="10"/>
      <c r="J23" s="10"/>
      <c r="K23" s="10"/>
      <c r="L23" s="10"/>
      <c r="M23" s="10"/>
      <c r="N23" s="10"/>
      <c r="O23" s="10">
        <f t="shared" ref="O23:T23" si="40">(O22-N22)/N22</f>
        <v>-1.6666666666666666E-2</v>
      </c>
      <c r="P23" s="10">
        <f t="shared" si="40"/>
        <v>0.10169491525423729</v>
      </c>
      <c r="Q23" s="10">
        <f t="shared" si="40"/>
        <v>0.10384615384615385</v>
      </c>
      <c r="R23" s="10">
        <f t="shared" si="40"/>
        <v>5.9233449477351915E-2</v>
      </c>
      <c r="S23" s="10" t="e">
        <f t="shared" si="40"/>
        <v>#VALUE!</v>
      </c>
      <c r="T23" s="10" t="e">
        <f t="shared" si="40"/>
        <v>#VALUE!</v>
      </c>
    </row>
    <row r="24" spans="1:20" ht="35" thickBot="1" x14ac:dyDescent="0.25">
      <c r="A24" s="6" t="s">
        <v>15</v>
      </c>
      <c r="B24" s="9" t="s">
        <v>21</v>
      </c>
      <c r="C24" s="13">
        <f>C22/C27</f>
        <v>3.692762186115214E-3</v>
      </c>
      <c r="D24" s="13">
        <f>D22/D27</f>
        <v>6.3730084348641051E-3</v>
      </c>
      <c r="E24" s="13">
        <f>E22/E27</f>
        <v>7.4059637497563826E-3</v>
      </c>
      <c r="F24" s="13">
        <f>F22/F27</f>
        <v>7.8369905956112845E-3</v>
      </c>
      <c r="G24" s="13"/>
      <c r="H24" s="13"/>
      <c r="I24" s="13"/>
      <c r="J24" s="13"/>
      <c r="K24" s="13"/>
      <c r="L24" s="13"/>
      <c r="M24" s="13"/>
      <c r="N24" s="13">
        <f t="shared" ref="N24:O24" si="41">N22/N27</f>
        <v>4.698512137823023E-2</v>
      </c>
      <c r="O24" s="13">
        <f t="shared" si="41"/>
        <v>4.5020984357115608E-2</v>
      </c>
      <c r="P24" s="13">
        <f t="shared" ref="P24:Q24" si="42">P22/P27</f>
        <v>4.9410870391486124E-2</v>
      </c>
      <c r="Q24" s="13">
        <f t="shared" si="42"/>
        <v>5.2961801070308172E-2</v>
      </c>
      <c r="R24" s="13">
        <f t="shared" ref="R24:S24" si="43">R22/R27</f>
        <v>5.5474452554744529E-2</v>
      </c>
      <c r="S24" s="13" t="e">
        <f t="shared" si="43"/>
        <v>#VALUE!</v>
      </c>
      <c r="T24" s="13">
        <f t="shared" ref="T24" si="44">T22/T27</f>
        <v>3.4833591998620454E-2</v>
      </c>
    </row>
    <row r="25" spans="1:20" ht="69" thickBot="1" x14ac:dyDescent="0.25">
      <c r="A25" s="14" t="s">
        <v>16</v>
      </c>
      <c r="B25" s="15">
        <v>377</v>
      </c>
      <c r="C25" s="15">
        <v>391</v>
      </c>
      <c r="D25" s="15">
        <v>438</v>
      </c>
      <c r="E25" s="15">
        <f>425+38</f>
        <v>463</v>
      </c>
      <c r="F25" s="15">
        <v>580</v>
      </c>
      <c r="G25" s="19">
        <v>575</v>
      </c>
      <c r="H25" s="19">
        <v>602</v>
      </c>
      <c r="I25" s="19">
        <v>589</v>
      </c>
      <c r="J25" s="20">
        <v>579</v>
      </c>
      <c r="K25" s="15"/>
      <c r="L25" s="26"/>
      <c r="M25" s="26"/>
      <c r="N25" s="26">
        <f>N19+N22</f>
        <v>689</v>
      </c>
      <c r="O25" s="26">
        <f>O19+O22</f>
        <v>719</v>
      </c>
      <c r="P25" s="26">
        <f>P19+P22</f>
        <v>765</v>
      </c>
      <c r="Q25" s="26">
        <f>Q19+Q22</f>
        <v>812</v>
      </c>
      <c r="R25" s="26">
        <v>849</v>
      </c>
      <c r="S25" s="26">
        <v>918</v>
      </c>
      <c r="T25" s="26">
        <v>904</v>
      </c>
    </row>
    <row r="26" spans="1:20" ht="52" thickBot="1" x14ac:dyDescent="0.25">
      <c r="A26" s="14" t="s">
        <v>17</v>
      </c>
      <c r="B26" s="17" t="s">
        <v>18</v>
      </c>
      <c r="C26" s="10">
        <f>((C25-B25)/B25)</f>
        <v>3.7135278514588858E-2</v>
      </c>
      <c r="D26" s="10">
        <f t="shared" ref="D26:J26" si="45">(D25-C25)/C25</f>
        <v>0.12020460358056266</v>
      </c>
      <c r="E26" s="10">
        <f t="shared" si="45"/>
        <v>5.7077625570776253E-2</v>
      </c>
      <c r="F26" s="10">
        <f t="shared" si="45"/>
        <v>0.25269978401727861</v>
      </c>
      <c r="G26" s="10">
        <f t="shared" si="45"/>
        <v>-8.6206896551724137E-3</v>
      </c>
      <c r="H26" s="10">
        <f t="shared" si="45"/>
        <v>4.6956521739130432E-2</v>
      </c>
      <c r="I26" s="10">
        <f t="shared" si="45"/>
        <v>-2.1594684385382059E-2</v>
      </c>
      <c r="J26" s="21">
        <f t="shared" si="45"/>
        <v>-1.6977928692699491E-2</v>
      </c>
      <c r="K26" s="21"/>
      <c r="L26" s="21"/>
      <c r="M26" s="21"/>
      <c r="N26" s="21"/>
      <c r="O26" s="21">
        <f t="shared" ref="O26:T26" si="46">(O25-N25)/N25</f>
        <v>4.3541364296081277E-2</v>
      </c>
      <c r="P26" s="21">
        <f t="shared" si="46"/>
        <v>6.397774687065369E-2</v>
      </c>
      <c r="Q26" s="21">
        <f t="shared" si="46"/>
        <v>6.1437908496732023E-2</v>
      </c>
      <c r="R26" s="21">
        <f t="shared" si="46"/>
        <v>4.5566502463054187E-2</v>
      </c>
      <c r="S26" s="21">
        <f t="shared" si="46"/>
        <v>8.1272084805653705E-2</v>
      </c>
      <c r="T26" s="21">
        <f t="shared" si="46"/>
        <v>-1.5250544662309368E-2</v>
      </c>
    </row>
    <row r="27" spans="1:20" ht="52" thickBot="1" x14ac:dyDescent="0.25">
      <c r="A27" s="14" t="s">
        <v>19</v>
      </c>
      <c r="B27" s="15">
        <v>5491</v>
      </c>
      <c r="C27" s="15">
        <v>5416</v>
      </c>
      <c r="D27" s="15">
        <v>5335</v>
      </c>
      <c r="E27" s="15">
        <v>5131</v>
      </c>
      <c r="F27" s="15">
        <v>5104</v>
      </c>
      <c r="G27" s="15">
        <v>5137</v>
      </c>
      <c r="H27" s="15">
        <v>5100</v>
      </c>
      <c r="I27" s="15">
        <v>5100</v>
      </c>
      <c r="J27" s="22">
        <v>5023</v>
      </c>
      <c r="K27" s="15"/>
      <c r="L27" s="26"/>
      <c r="M27" s="26"/>
      <c r="N27" s="26">
        <v>5108</v>
      </c>
      <c r="O27" s="26">
        <v>5242</v>
      </c>
      <c r="P27" s="26">
        <v>5262</v>
      </c>
      <c r="Q27" s="26">
        <v>5419</v>
      </c>
      <c r="R27" s="26">
        <v>5480</v>
      </c>
      <c r="S27" s="26">
        <v>5707</v>
      </c>
      <c r="T27" s="26">
        <v>5799</v>
      </c>
    </row>
    <row r="28" spans="1:20" ht="52" thickBot="1" x14ac:dyDescent="0.25">
      <c r="A28" s="14" t="s">
        <v>20</v>
      </c>
      <c r="B28" s="18" t="s">
        <v>21</v>
      </c>
      <c r="C28" s="10">
        <f>(C27-B27)/B27</f>
        <v>-1.3658714259697688E-2</v>
      </c>
      <c r="D28" s="10">
        <f t="shared" ref="D28:J28" si="47">(D27-C27)/C27</f>
        <v>-1.4955686853766617E-2</v>
      </c>
      <c r="E28" s="10">
        <f t="shared" si="47"/>
        <v>-3.8238050609184629E-2</v>
      </c>
      <c r="F28" s="10">
        <f t="shared" si="47"/>
        <v>-5.2621321379847982E-3</v>
      </c>
      <c r="G28" s="10">
        <f t="shared" si="47"/>
        <v>6.4655172413793103E-3</v>
      </c>
      <c r="H28" s="10">
        <f t="shared" si="47"/>
        <v>-7.202647459606774E-3</v>
      </c>
      <c r="I28" s="10">
        <f t="shared" si="47"/>
        <v>0</v>
      </c>
      <c r="J28" s="21">
        <f t="shared" si="47"/>
        <v>-1.5098039215686275E-2</v>
      </c>
      <c r="K28" s="21"/>
      <c r="L28" s="21"/>
      <c r="M28" s="21"/>
      <c r="N28" s="21"/>
      <c r="O28" s="21">
        <f t="shared" ref="O28:T28" si="48">(O27-N27)/N27</f>
        <v>2.6233359436178542E-2</v>
      </c>
      <c r="P28" s="21">
        <f t="shared" si="48"/>
        <v>3.8153376573826785E-3</v>
      </c>
      <c r="Q28" s="21">
        <f t="shared" si="48"/>
        <v>2.98365640440897E-2</v>
      </c>
      <c r="R28" s="21">
        <f t="shared" si="48"/>
        <v>1.1256689426093374E-2</v>
      </c>
      <c r="S28" s="21">
        <f t="shared" si="48"/>
        <v>4.1423357664233579E-2</v>
      </c>
      <c r="T28" s="21">
        <f t="shared" si="48"/>
        <v>1.6120553705975118E-2</v>
      </c>
    </row>
    <row r="29" spans="1:20" ht="52" thickBot="1" x14ac:dyDescent="0.25">
      <c r="A29" s="14" t="s">
        <v>22</v>
      </c>
      <c r="B29" s="10">
        <f>B25/B27</f>
        <v>6.8657803678747034E-2</v>
      </c>
      <c r="C29" s="10">
        <f t="shared" ref="C29:O29" si="49">C25/C27</f>
        <v>7.2193500738552435E-2</v>
      </c>
      <c r="D29" s="10">
        <f t="shared" si="49"/>
        <v>8.2099343955014059E-2</v>
      </c>
      <c r="E29" s="10">
        <f t="shared" si="49"/>
        <v>9.0235821477294878E-2</v>
      </c>
      <c r="F29" s="10">
        <f t="shared" si="49"/>
        <v>0.11363636363636363</v>
      </c>
      <c r="G29" s="10">
        <f t="shared" si="49"/>
        <v>0.11193303484524041</v>
      </c>
      <c r="H29" s="10">
        <f t="shared" si="49"/>
        <v>0.11803921568627451</v>
      </c>
      <c r="I29" s="10">
        <f t="shared" si="49"/>
        <v>0.11549019607843138</v>
      </c>
      <c r="J29" s="23">
        <f t="shared" si="49"/>
        <v>0.11526975910810272</v>
      </c>
      <c r="K29" s="23"/>
      <c r="L29" s="23"/>
      <c r="M29" s="23"/>
      <c r="N29" s="23">
        <f t="shared" si="49"/>
        <v>0.13488645262333596</v>
      </c>
      <c r="O29" s="23">
        <f t="shared" si="49"/>
        <v>0.13716138878290729</v>
      </c>
      <c r="P29" s="23">
        <f t="shared" ref="P29:Q29" si="50">P25/P27</f>
        <v>0.14538198403648803</v>
      </c>
      <c r="Q29" s="23">
        <f t="shared" si="50"/>
        <v>0.14984314449160363</v>
      </c>
      <c r="R29" s="23">
        <f t="shared" ref="R29:S29" si="51">R25/R27</f>
        <v>0.15492700729927009</v>
      </c>
      <c r="S29" s="23">
        <f t="shared" si="51"/>
        <v>0.16085509024005606</v>
      </c>
      <c r="T29" s="23">
        <f t="shared" ref="T29" si="52">T25/T27</f>
        <v>0.15588894637006381</v>
      </c>
    </row>
  </sheetData>
  <phoneticPr fontId="7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Canadian Parents for French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Glyn Lewis</dc:creator>
  <cp:lastModifiedBy>Lydia Angel-Fox</cp:lastModifiedBy>
  <dcterms:created xsi:type="dcterms:W3CDTF">2013-08-06T23:26:59Z</dcterms:created>
  <dcterms:modified xsi:type="dcterms:W3CDTF">2022-08-03T19:54:06Z</dcterms:modified>
</cp:coreProperties>
</file>